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Abiotic\JitaoZou\RNAseq_cold\2021-22\Manuscript\Submission\Supplementary\"/>
    </mc:Choice>
  </mc:AlternateContent>
  <bookViews>
    <workbookView xWindow="0" yWindow="0" windowWidth="23040" windowHeight="10350" tabRatio="712"/>
  </bookViews>
  <sheets>
    <sheet name="Lists" sheetId="13" r:id="rId1"/>
    <sheet name="geneTraitCor_R" sheetId="7" r:id="rId2"/>
    <sheet name="GO_Hardy" sheetId="14" r:id="rId3"/>
    <sheet name="GO_AntiHardy" sheetId="15" r:id="rId4"/>
    <sheet name="ColdHardy_nodes" sheetId="9" r:id="rId5"/>
    <sheet name="ColdHardy_Edges" sheetId="10" r:id="rId6"/>
    <sheet name="AntiHardy_nodes" sheetId="12" r:id="rId7"/>
    <sheet name="Anti_Hardy_Edges" sheetId="11" r:id="rId8"/>
  </sheets>
  <definedNames>
    <definedName name="A_TAIR" localSheetId="7">#REF!</definedName>
    <definedName name="A_TAIR" localSheetId="6">#REF!</definedName>
    <definedName name="A_TAIR" localSheetId="0">#REF!</definedName>
    <definedName name="A_TAIR">#REF!</definedName>
    <definedName name="A_TAIR_2" localSheetId="7">#REF!</definedName>
    <definedName name="A_TAIR_2" localSheetId="6">#REF!</definedName>
    <definedName name="A_TAIR_2" localSheetId="0">#REF!</definedName>
    <definedName name="A_TAIR_2">#REF!</definedName>
    <definedName name="abc" localSheetId="7">#REF!</definedName>
    <definedName name="abc" localSheetId="6">#REF!</definedName>
    <definedName name="abc" localSheetId="0">#REF!</definedName>
    <definedName name="abc">#REF!</definedName>
    <definedName name="abc_table" localSheetId="7">#REF!</definedName>
    <definedName name="abc_table" localSheetId="6">#REF!</definedName>
    <definedName name="abc_table" localSheetId="0">#REF!</definedName>
    <definedName name="abc_table">#REF!</definedName>
    <definedName name="abc_table2" localSheetId="7">#REF!</definedName>
    <definedName name="abc_table2" localSheetId="6">#REF!</definedName>
    <definedName name="abc_table2" localSheetId="0">#REF!</definedName>
    <definedName name="abc_table2">#REF!</definedName>
    <definedName name="ARA" localSheetId="7">#REF!</definedName>
    <definedName name="ARA" localSheetId="6">#REF!</definedName>
    <definedName name="ARA" localSheetId="0">#REF!</definedName>
    <definedName name="ARA">#REF!</definedName>
    <definedName name="B_TAIR" localSheetId="7">#REF!</definedName>
    <definedName name="B_TAIR" localSheetId="6">#REF!</definedName>
    <definedName name="B_TAIR" localSheetId="0">#REF!</definedName>
    <definedName name="B_TAIR">#REF!</definedName>
    <definedName name="B_TAIR_2" localSheetId="7">#REF!</definedName>
    <definedName name="B_TAIR_2" localSheetId="6">#REF!</definedName>
    <definedName name="B_TAIR_2" localSheetId="0">#REF!</definedName>
    <definedName name="B_TAIR_2">#REF!</definedName>
    <definedName name="BP" localSheetId="7">#REF!</definedName>
    <definedName name="BP" localSheetId="6">#REF!</definedName>
    <definedName name="BP" localSheetId="0">#REF!</definedName>
    <definedName name="BP">#REF!</definedName>
    <definedName name="D_TAIR" localSheetId="7">#REF!</definedName>
    <definedName name="D_TAIR" localSheetId="6">#REF!</definedName>
    <definedName name="D_TAIR" localSheetId="0">#REF!</definedName>
    <definedName name="D_TAIR">#REF!</definedName>
    <definedName name="D_TAIR_2" localSheetId="7">#REF!</definedName>
    <definedName name="D_TAIR_2" localSheetId="6">#REF!</definedName>
    <definedName name="D_TAIR_2" localSheetId="0">#REF!</definedName>
    <definedName name="D_TAIR_2">#REF!</definedName>
    <definedName name="list" localSheetId="7">#REF!</definedName>
    <definedName name="list" localSheetId="6">#REF!</definedName>
    <definedName name="list" localSheetId="0">#REF!</definedName>
    <definedName name="list">#REF!</definedName>
    <definedName name="list_B_A" localSheetId="7">#REF!</definedName>
    <definedName name="list_B_A" localSheetId="6">#REF!</definedName>
    <definedName name="list_B_A" localSheetId="0">#REF!</definedName>
    <definedName name="list_B_A">#REF!</definedName>
    <definedName name="list_D_A" localSheetId="7">#REF!</definedName>
    <definedName name="list_D_A" localSheetId="6">#REF!</definedName>
    <definedName name="list_D_A" localSheetId="0">#REF!</definedName>
    <definedName name="list_D_A">#REF!</definedName>
    <definedName name="list1" localSheetId="7">#REF!</definedName>
    <definedName name="list1" localSheetId="6">#REF!</definedName>
    <definedName name="list1" localSheetId="0">#REF!</definedName>
    <definedName name="list1">#REF!</definedName>
    <definedName name="list11" localSheetId="7">#REF!</definedName>
    <definedName name="list11" localSheetId="6">#REF!</definedName>
    <definedName name="list11" localSheetId="0">#REF!</definedName>
    <definedName name="list11">#REF!</definedName>
    <definedName name="list111" localSheetId="7">#REF!</definedName>
    <definedName name="list111" localSheetId="6">#REF!</definedName>
    <definedName name="list111" localSheetId="0">#REF!</definedName>
    <definedName name="list111">#REF!</definedName>
    <definedName name="list2" localSheetId="7">#REF!</definedName>
    <definedName name="list2" localSheetId="6">#REF!</definedName>
    <definedName name="list2" localSheetId="0">#REF!</definedName>
    <definedName name="list2">#REF!</definedName>
    <definedName name="list22" localSheetId="7">#REF!</definedName>
    <definedName name="list22" localSheetId="6">#REF!</definedName>
    <definedName name="list22" localSheetId="0">#REF!</definedName>
    <definedName name="list22">#REF!</definedName>
    <definedName name="list3" localSheetId="7">#REF!</definedName>
    <definedName name="list3" localSheetId="6">#REF!</definedName>
    <definedName name="list3" localSheetId="0">#REF!</definedName>
    <definedName name="list3">#REF!</definedName>
    <definedName name="list33" localSheetId="7">#REF!</definedName>
    <definedName name="list33" localSheetId="6">#REF!</definedName>
    <definedName name="list33" localSheetId="0">#REF!</definedName>
    <definedName name="list33">#REF!</definedName>
    <definedName name="list4" localSheetId="7">#REF!</definedName>
    <definedName name="list4" localSheetId="6">#REF!</definedName>
    <definedName name="list4" localSheetId="0">#REF!</definedName>
    <definedName name="list4">#REF!</definedName>
    <definedName name="list5" localSheetId="7">#REF!</definedName>
    <definedName name="list5" localSheetId="6">#REF!</definedName>
    <definedName name="list5" localSheetId="0">#REF!</definedName>
    <definedName name="list5">#REF!</definedName>
    <definedName name="list6" localSheetId="7">#REF!</definedName>
    <definedName name="list6" localSheetId="6">#REF!</definedName>
    <definedName name="list6" localSheetId="0">#REF!</definedName>
    <definedName name="list6">#REF!</definedName>
    <definedName name="list7" localSheetId="7">#REF!</definedName>
    <definedName name="list7" localSheetId="6">#REF!</definedName>
    <definedName name="list7" localSheetId="0">#REF!</definedName>
    <definedName name="list7">#REF!</definedName>
    <definedName name="list8" localSheetId="7">#REF!</definedName>
    <definedName name="list8" localSheetId="6">#REF!</definedName>
    <definedName name="list8" localSheetId="0">#REF!</definedName>
    <definedName name="list8">#REF!</definedName>
    <definedName name="list9" localSheetId="7">#REF!</definedName>
    <definedName name="list9" localSheetId="6">#REF!</definedName>
    <definedName name="list9" localSheetId="0">#REF!</definedName>
    <definedName name="list9">#REF!</definedName>
    <definedName name="NewList" localSheetId="7">#REF!</definedName>
    <definedName name="NewList" localSheetId="6">#REF!</definedName>
    <definedName name="NewList" localSheetId="0">#REF!</definedName>
    <definedName name="NewList">#REF!</definedName>
    <definedName name="PPDB" localSheetId="7">#REF!</definedName>
    <definedName name="PPDB" localSheetId="6">#REF!</definedName>
    <definedName name="PPDB" localSheetId="0">#REF!</definedName>
    <definedName name="PPDB">#REF!</definedName>
    <definedName name="TAB" localSheetId="7">#REF!</definedName>
    <definedName name="TAB" localSheetId="6">#REF!</definedName>
    <definedName name="TAB" localSheetId="0">#REF!</definedName>
    <definedName name="TAB">#REF!</definedName>
    <definedName name="Tair" localSheetId="7">#REF!</definedName>
    <definedName name="Tair" localSheetId="6">#REF!</definedName>
    <definedName name="Tair" localSheetId="0">#REF!</definedName>
    <definedName name="Tair">#REF!</definedName>
    <definedName name="TAIR10" localSheetId="7">#REF!</definedName>
    <definedName name="TAIR10" localSheetId="6">#REF!</definedName>
    <definedName name="TAIR10" localSheetId="0">#REF!</definedName>
    <definedName name="TAIR10">#REF!</definedName>
    <definedName name="wheat" localSheetId="7">#REF!</definedName>
    <definedName name="wheat" localSheetId="6">#REF!</definedName>
    <definedName name="wheat" localSheetId="0">#REF!</definedName>
    <definedName name="wheat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2" l="1"/>
  <c r="F4" i="12" s="1"/>
  <c r="F3" i="9"/>
  <c r="F4" i="9" s="1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2" i="9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2" i="12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G3" i="12" l="1"/>
  <c r="G4" i="12" s="1"/>
  <c r="G3" i="9"/>
  <c r="G4" i="9" s="1"/>
  <c r="BK119" i="7" l="1"/>
  <c r="CK119" i="7"/>
  <c r="ED119" i="7"/>
  <c r="EX119" i="7"/>
  <c r="AM119" i="7"/>
  <c r="BL119" i="7"/>
  <c r="CL119" i="7"/>
  <c r="DJ119" i="7"/>
  <c r="EY119" i="7"/>
  <c r="H119" i="7"/>
  <c r="CI119" i="7"/>
  <c r="EV119" i="7" l="1"/>
  <c r="DH119" i="7"/>
  <c r="EB119" i="7"/>
  <c r="BW119" i="7"/>
  <c r="AL119" i="7"/>
  <c r="D119" i="7"/>
  <c r="I119" i="7"/>
  <c r="AC119" i="7"/>
  <c r="FA119" i="7"/>
  <c r="CQ119" i="7"/>
  <c r="BP119" i="7"/>
  <c r="J119" i="7"/>
  <c r="AR119" i="7"/>
  <c r="EZ119" i="7"/>
  <c r="FE119" i="7"/>
  <c r="EL119" i="7"/>
  <c r="CY119" i="7"/>
  <c r="EE119" i="7"/>
  <c r="FJ119" i="7"/>
  <c r="EP119" i="7"/>
  <c r="AX119" i="7"/>
  <c r="CT119" i="7"/>
  <c r="DC119" i="7"/>
  <c r="BU119" i="7"/>
  <c r="EF119" i="7"/>
  <c r="CE119" i="7"/>
  <c r="DL119" i="7"/>
  <c r="CN119" i="7"/>
  <c r="AO119" i="7"/>
  <c r="FI119" i="7"/>
  <c r="EM119" i="7"/>
  <c r="V119" i="7"/>
  <c r="DO119" i="7"/>
  <c r="AT119" i="7"/>
  <c r="AE119" i="7"/>
  <c r="CX119" i="7"/>
  <c r="DU119" i="7"/>
  <c r="CZ119" i="7"/>
  <c r="EK119" i="7"/>
  <c r="M119" i="7"/>
  <c r="EO119" i="7"/>
  <c r="EU119" i="7"/>
  <c r="N119" i="7"/>
  <c r="B119" i="7"/>
  <c r="DG119" i="7"/>
  <c r="DW119" i="7"/>
  <c r="AY119" i="7"/>
  <c r="DB119" i="7"/>
  <c r="CB119" i="7"/>
  <c r="EA119" i="7"/>
  <c r="BH119" i="7"/>
  <c r="G119" i="7"/>
  <c r="AZ119" i="7"/>
  <c r="W119" i="7"/>
  <c r="AS119" i="7"/>
  <c r="DR119" i="7"/>
  <c r="CD119" i="7"/>
  <c r="FC119" i="7"/>
  <c r="BD119" i="7"/>
  <c r="AD119" i="7"/>
  <c r="FH119" i="7"/>
  <c r="EG119" i="7"/>
  <c r="BX119" i="7"/>
  <c r="AI119" i="7"/>
  <c r="AG119" i="7"/>
  <c r="AB119" i="7"/>
  <c r="AJ119" i="7"/>
  <c r="BI119" i="7"/>
  <c r="BY119" i="7"/>
  <c r="CH119" i="7"/>
  <c r="AW119" i="7"/>
  <c r="FF119" i="7"/>
  <c r="S119" i="7"/>
  <c r="P119" i="7"/>
  <c r="BT119" i="7"/>
  <c r="Y119" i="7"/>
  <c r="FK119" i="7"/>
  <c r="CF119" i="7"/>
  <c r="DY119" i="7"/>
  <c r="DA119" i="7"/>
  <c r="BC119" i="7"/>
  <c r="BA119" i="7"/>
  <c r="DP119" i="7"/>
  <c r="CA119" i="7"/>
  <c r="FD119" i="7"/>
  <c r="BF119" i="7"/>
  <c r="AQ119" i="7"/>
  <c r="AA119" i="7"/>
  <c r="EJ119" i="7"/>
  <c r="R119" i="7"/>
  <c r="DN119" i="7"/>
  <c r="DK119" i="7"/>
  <c r="DD119" i="7"/>
  <c r="BV119" i="7"/>
  <c r="CS119" i="7"/>
  <c r="CM119" i="7"/>
  <c r="ES119" i="7"/>
  <c r="DS119" i="7"/>
  <c r="CP119" i="7"/>
  <c r="DZ119" i="7"/>
  <c r="E119" i="7"/>
  <c r="BE119" i="7"/>
  <c r="BZ119" i="7"/>
  <c r="BO119" i="7"/>
  <c r="BM119" i="7"/>
  <c r="ET119" i="7"/>
  <c r="DQ119" i="7"/>
  <c r="L119" i="7"/>
  <c r="DF119" i="7"/>
  <c r="DE119" i="7"/>
  <c r="X119" i="7"/>
  <c r="Z119" i="7"/>
  <c r="U119" i="7"/>
  <c r="K119" i="7"/>
  <c r="AN119" i="7"/>
  <c r="EH119" i="7"/>
  <c r="FG119" i="7"/>
  <c r="FB119" i="7"/>
  <c r="EQ119" i="7"/>
  <c r="O119" i="7"/>
  <c r="EW119" i="7"/>
  <c r="DT119" i="7"/>
  <c r="CV119" i="7"/>
  <c r="CW119" i="7"/>
  <c r="DM119" i="7"/>
  <c r="EC119" i="7"/>
  <c r="F119" i="7"/>
  <c r="DX119" i="7"/>
  <c r="BR119" i="7"/>
  <c r="AV119" i="7"/>
  <c r="CO119" i="7"/>
  <c r="DI119" i="7"/>
  <c r="EN119" i="7"/>
  <c r="CR119" i="7"/>
  <c r="CJ119" i="7"/>
  <c r="AF119" i="7"/>
  <c r="BG119" i="7"/>
  <c r="AH119" i="7"/>
  <c r="ER119" i="7"/>
  <c r="C119" i="7"/>
  <c r="T119" i="7"/>
  <c r="BN119" i="7"/>
  <c r="BB119" i="7"/>
  <c r="DV119" i="7"/>
  <c r="AU119" i="7"/>
  <c r="BS119" i="7"/>
  <c r="BQ119" i="7"/>
  <c r="AP119" i="7"/>
  <c r="BJ119" i="7"/>
  <c r="CG119" i="7"/>
  <c r="CC119" i="7"/>
  <c r="EI119" i="7"/>
  <c r="CU119" i="7"/>
  <c r="Q119" i="7"/>
  <c r="AK119" i="7"/>
</calcChain>
</file>

<file path=xl/sharedStrings.xml><?xml version="1.0" encoding="utf-8"?>
<sst xmlns="http://schemas.openxmlformats.org/spreadsheetml/2006/main" count="2806" uniqueCount="684">
  <si>
    <t>Gene_ID</t>
  </si>
  <si>
    <t>TraesCS1A03G0304900</t>
  </si>
  <si>
    <t>TraesCS1A03G0891800</t>
  </si>
  <si>
    <t>TraesCS1B03G0360800</t>
  </si>
  <si>
    <t>TraesCS1B03G0654800</t>
  </si>
  <si>
    <t>TraesCS1B03G0874000</t>
  </si>
  <si>
    <t>TraesCS1B03G0882400</t>
  </si>
  <si>
    <t>TraesCS1B03G0956400</t>
  </si>
  <si>
    <t>TraesCS1D03G0221500</t>
  </si>
  <si>
    <t>TraesCS1D03G0390800</t>
  </si>
  <si>
    <t>TraesCS1D03G0686300</t>
  </si>
  <si>
    <t>TraesCS1D03G0737600</t>
  </si>
  <si>
    <t>TraesCS1D03G0944000</t>
  </si>
  <si>
    <t>TraesCS2A03G0054400</t>
  </si>
  <si>
    <t>TraesCS2A03G0080500</t>
  </si>
  <si>
    <t>TraesCS2A03G0325900</t>
  </si>
  <si>
    <t>TraesCS2A03G0408900</t>
  </si>
  <si>
    <t>TraesCS2A03G0608600</t>
  </si>
  <si>
    <t>TraesCS2A03G0735800</t>
  </si>
  <si>
    <t>TraesCS2A03G0767000</t>
  </si>
  <si>
    <t>TraesCS2A03G0873900</t>
  </si>
  <si>
    <t>TraesCS2A03G1236100</t>
  </si>
  <si>
    <t>TraesCS2B03G0082600</t>
  </si>
  <si>
    <t>TraesCS2B03G0514500</t>
  </si>
  <si>
    <t>TraesCS2B03G0690600</t>
  </si>
  <si>
    <t>TraesCS2B03G1308500</t>
  </si>
  <si>
    <t>TraesCS2D03G0055600</t>
  </si>
  <si>
    <t>TraesCS2D03G0196100</t>
  </si>
  <si>
    <t>TraesCS2D03G0234900</t>
  </si>
  <si>
    <t>TraesCS2D03G0404700</t>
  </si>
  <si>
    <t>TraesCS2D03G0812700</t>
  </si>
  <si>
    <t>TraesCS2D03G0868600</t>
  </si>
  <si>
    <t>TraesCS2D03G0911500</t>
  </si>
  <si>
    <t>TraesCS2D03G1118600</t>
  </si>
  <si>
    <t>TraesCS2D03G1134400</t>
  </si>
  <si>
    <t>TraesCS2D03G1170700</t>
  </si>
  <si>
    <t>TraesCS3B03G0008000</t>
  </si>
  <si>
    <t>TraesCS3B03G0014400</t>
  </si>
  <si>
    <t>TraesCS3B03G0141200</t>
  </si>
  <si>
    <t>TraesCS3B03G0465000</t>
  </si>
  <si>
    <t>TraesCS3B03G0987700</t>
  </si>
  <si>
    <t>TraesCS3D03G0047400</t>
  </si>
  <si>
    <t>TraesCS3D03G0189000</t>
  </si>
  <si>
    <t>TraesCS3D03G0413100</t>
  </si>
  <si>
    <t>TraesCS3D03G0584900</t>
  </si>
  <si>
    <t>TraesCS3D03G0597600</t>
  </si>
  <si>
    <t>TraesCS3D03G0949700</t>
  </si>
  <si>
    <t>TraesCS4A03G0112900</t>
  </si>
  <si>
    <t>TraesCS4A03G0180900</t>
  </si>
  <si>
    <t>TraesCS4A03G0266600</t>
  </si>
  <si>
    <t>TraesCS4A03G0337400</t>
  </si>
  <si>
    <t>TraesCS4A03G0679200</t>
  </si>
  <si>
    <t>TraesCS4A03G1138500</t>
  </si>
  <si>
    <t>TraesCS4B03G0621700</t>
  </si>
  <si>
    <t>TraesCS4B03G0840600</t>
  </si>
  <si>
    <t>TraesCS4B03G0915000</t>
  </si>
  <si>
    <t>TraesCS4B03G1005300</t>
  </si>
  <si>
    <t>TraesCS4D03G0736900</t>
  </si>
  <si>
    <t>TraesCS5A03G0248600</t>
  </si>
  <si>
    <t>TraesCS5A03G0434000</t>
  </si>
  <si>
    <t>TraesCS5A03G0564300</t>
  </si>
  <si>
    <t>TraesCS5A03G0864400</t>
  </si>
  <si>
    <t>TraesCS5A03G0968800</t>
  </si>
  <si>
    <t>TraesCS5A03G1126300</t>
  </si>
  <si>
    <t>TraesCS5B03G0149900</t>
  </si>
  <si>
    <t>TraesCS5B03G0347000</t>
  </si>
  <si>
    <t>TraesCS5B03G0976500</t>
  </si>
  <si>
    <t>TraesCS5B03G1309300</t>
  </si>
  <si>
    <t>TraesCS5B03G1309400</t>
  </si>
  <si>
    <t>TraesCS5B03G1367500</t>
  </si>
  <si>
    <t>TraesCS5D03G0169500</t>
  </si>
  <si>
    <t>TraesCS5D03G0230900</t>
  </si>
  <si>
    <t>TraesCS5D03G0344400</t>
  </si>
  <si>
    <t>TraesCS5D03G0399000</t>
  </si>
  <si>
    <t>TraesCS5D03G0561000</t>
  </si>
  <si>
    <t>TraesCS5D03G0785000</t>
  </si>
  <si>
    <t>TraesCS5D03G0914000</t>
  </si>
  <si>
    <t>TraesCS5D03G1068400</t>
  </si>
  <si>
    <t>TraesCS5D03G1198800</t>
  </si>
  <si>
    <t>TraesCS5D03G1228200</t>
  </si>
  <si>
    <t>TraesCS6B03G0469400</t>
  </si>
  <si>
    <t>TraesCS6B03G0877600</t>
  </si>
  <si>
    <t>TraesCS6B03G1137500</t>
  </si>
  <si>
    <t>TraesCS6D03G0772500</t>
  </si>
  <si>
    <t>TraesCS7A03G0007400</t>
  </si>
  <si>
    <t>TraesCS7A03G0292200</t>
  </si>
  <si>
    <t>TraesCS7A03G0398900</t>
  </si>
  <si>
    <t>TraesCS7A03G0474100</t>
  </si>
  <si>
    <t>TraesCS7A03G0546400</t>
  </si>
  <si>
    <t>TraesCS7A03G0941200</t>
  </si>
  <si>
    <t>TraesCS7A03G1041100</t>
  </si>
  <si>
    <t>TraesCS7A03G1132800</t>
  </si>
  <si>
    <t>TraesCS7B03G0073300</t>
  </si>
  <si>
    <t>TraesCS7B03G0271100</t>
  </si>
  <si>
    <t>TraesCS7B03G0786000</t>
  </si>
  <si>
    <t>TraesCS7B03G1059600</t>
  </si>
  <si>
    <t>TraesCS7B03G1255800</t>
  </si>
  <si>
    <t>TraesCS7D03G0002800</t>
  </si>
  <si>
    <t>TraesCS7D03G0069600</t>
  </si>
  <si>
    <t>TraesCS7D03G0286800</t>
  </si>
  <si>
    <t>TraesCS7D03G0383800</t>
  </si>
  <si>
    <t>TraesCS7D03G0446000</t>
  </si>
  <si>
    <t>TraesCS7D03G0906100</t>
  </si>
  <si>
    <t>TraesCS7D03G1225400</t>
  </si>
  <si>
    <t>Degree</t>
  </si>
  <si>
    <t>Gene name</t>
  </si>
  <si>
    <t>Conserved hypothetical protein</t>
  </si>
  <si>
    <t>SGPP</t>
  </si>
  <si>
    <t>Harpin-induced 1 domain containing protein</t>
  </si>
  <si>
    <t>OsSNDP6</t>
  </si>
  <si>
    <t>Oc2*</t>
  </si>
  <si>
    <t>OsRab11C3</t>
  </si>
  <si>
    <t>ZRP4</t>
  </si>
  <si>
    <t>Similar to O-methyltransferase ZRP4 (EC 2.1.1.-</t>
  </si>
  <si>
    <t>HR-like lesion-inducer family protein</t>
  </si>
  <si>
    <t>Alpha/beta hydrolase family protein</t>
  </si>
  <si>
    <t>OsRLCK223</t>
  </si>
  <si>
    <t>AIR9</t>
  </si>
  <si>
    <t>OsalphaCA2</t>
  </si>
  <si>
    <t>SAPK1</t>
  </si>
  <si>
    <t>Serine/threonine protein kinase, Hyperosmotic stress respons</t>
  </si>
  <si>
    <t>SULTR3</t>
  </si>
  <si>
    <t>IIP5</t>
  </si>
  <si>
    <t>Similar to ORW1943Ba0077G13.1 protein</t>
  </si>
  <si>
    <t>UXS4</t>
  </si>
  <si>
    <t>Major facilitator superfamily protein</t>
  </si>
  <si>
    <t>OsHCT1</t>
  </si>
  <si>
    <t>OsFPPS3</t>
  </si>
  <si>
    <t>CYS6</t>
  </si>
  <si>
    <t>P5CS2</t>
  </si>
  <si>
    <t>Nucleotide-diphospho-sugar transferase domain containing protein</t>
  </si>
  <si>
    <t>ONAC041</t>
  </si>
  <si>
    <t>OsFPPS1</t>
  </si>
  <si>
    <t>CK1</t>
  </si>
  <si>
    <t>OsACBP5</t>
  </si>
  <si>
    <t>OsSub25</t>
  </si>
  <si>
    <t>OsIAA3</t>
  </si>
  <si>
    <t>ERABP1</t>
  </si>
  <si>
    <t>OsRCI2-11</t>
  </si>
  <si>
    <t>OsMyoXIE</t>
  </si>
  <si>
    <t>OsENA1</t>
  </si>
  <si>
    <t>SAUR39</t>
  </si>
  <si>
    <t>BBD2</t>
  </si>
  <si>
    <t>OsERF#007</t>
  </si>
  <si>
    <t>LYP6</t>
  </si>
  <si>
    <t>NRT2.4</t>
  </si>
  <si>
    <t>High-affinity nitrate transporter, Nitrate transport, Auxin signalin</t>
  </si>
  <si>
    <t>OSENOD93B</t>
  </si>
  <si>
    <t>RAP2-9</t>
  </si>
  <si>
    <t>1 (2.08%)</t>
  </si>
  <si>
    <t>purine nucleoside bisphosphate biosynthetic process</t>
  </si>
  <si>
    <t>ribonucleoside bisphosphate biosynthetic process</t>
  </si>
  <si>
    <t>nucleoside bisphosphate biosynthetic process</t>
  </si>
  <si>
    <t>1 (2.17%)</t>
  </si>
  <si>
    <t>acetyl-CoA metabolic process</t>
  </si>
  <si>
    <t>1 (2.13%)</t>
  </si>
  <si>
    <t>plant-type vacuole membrane</t>
  </si>
  <si>
    <t>1 (2.7%)</t>
  </si>
  <si>
    <t>1 (2.78%)</t>
  </si>
  <si>
    <t>mitochondrial respiratory chain complex assembly</t>
  </si>
  <si>
    <t>1 (2.94%)</t>
  </si>
  <si>
    <t>actin polymerization or depolymerization</t>
  </si>
  <si>
    <t>1 (2.86%)</t>
  </si>
  <si>
    <t>1 (2.56%)</t>
  </si>
  <si>
    <t>phosphotransferase activity, carboxyl group as acceptor</t>
  </si>
  <si>
    <t>kinase inhibitor activity</t>
  </si>
  <si>
    <t>1 (3.85%)</t>
  </si>
  <si>
    <t>acetyl-CoA biosynthetic process</t>
  </si>
  <si>
    <t>1 (3.03%)</t>
  </si>
  <si>
    <t>acyl-CoA biosynthetic process</t>
  </si>
  <si>
    <t>thioester biosynthetic process</t>
  </si>
  <si>
    <t>1 (3.45%)</t>
  </si>
  <si>
    <t>cold acclimation</t>
  </si>
  <si>
    <t>1 (4.17%)</t>
  </si>
  <si>
    <t>1 (3.33%)</t>
  </si>
  <si>
    <t>1 (4%)</t>
  </si>
  <si>
    <t>actin filament depolymerization</t>
  </si>
  <si>
    <t>protein depolymerization</t>
  </si>
  <si>
    <t>TraesCS7D03G0069600;TraesCS1D03G0221500</t>
  </si>
  <si>
    <t>2 (0.79%)</t>
  </si>
  <si>
    <t>transferase activity, transferring alkyl or aryl (other than methyl) groups</t>
  </si>
  <si>
    <t>cellular response to heat</t>
  </si>
  <si>
    <t>membrane</t>
  </si>
  <si>
    <t>1 (5%)</t>
  </si>
  <si>
    <t>pyruvate dehydrogenase (acetyl-transferring) activity</t>
  </si>
  <si>
    <t>pyruvate dehydrogenase activity</t>
  </si>
  <si>
    <t>acetyl-CoA biosynthetic process from pyruvate</t>
  </si>
  <si>
    <t>1 (4.55%)</t>
  </si>
  <si>
    <t>1 (5.26%)</t>
  </si>
  <si>
    <t>protein maturation by iron-sulfur cluster transfer</t>
  </si>
  <si>
    <t>1 (5.88%)</t>
  </si>
  <si>
    <t>amino acid kinase activity</t>
  </si>
  <si>
    <t>1 (6.67%)</t>
  </si>
  <si>
    <t>proline biosynthetic process</t>
  </si>
  <si>
    <t>1 (4.76%)</t>
  </si>
  <si>
    <t>proline metabolic process</t>
  </si>
  <si>
    <t>bounding membrane of organelle</t>
  </si>
  <si>
    <t>1 (10%)</t>
  </si>
  <si>
    <t>mitochondrial cytochrome c oxidase assembly</t>
  </si>
  <si>
    <t>respiratory chain complex IV assembly</t>
  </si>
  <si>
    <t>1 (7.69%)</t>
  </si>
  <si>
    <t>1 (9.09%)</t>
  </si>
  <si>
    <t>L-proline biosynthetic process</t>
  </si>
  <si>
    <t>TraesCS7D03G0069600;TraesCS4A03G1138500;TraesCS1D03G0221500</t>
  </si>
  <si>
    <t>3 (0.65%)</t>
  </si>
  <si>
    <t>cellular modified amino acid metabolic process</t>
  </si>
  <si>
    <t>TraesCS1D03G0737600;TraesCS3D03G0413100;TraesCS1B03G0882400</t>
  </si>
  <si>
    <t>3 (0.68%)</t>
  </si>
  <si>
    <t>endopeptidase inhibitor activity</t>
  </si>
  <si>
    <t>endopeptidase regulator activity</t>
  </si>
  <si>
    <t>peptidase inhibitor activity</t>
  </si>
  <si>
    <t>peptidase regulator activity</t>
  </si>
  <si>
    <t>1 (7.14%)</t>
  </si>
  <si>
    <t>cellular response to cold</t>
  </si>
  <si>
    <t>TraesCS1B03G0882400;TraesCS6D03G0772500</t>
  </si>
  <si>
    <t>2 (1.24%)</t>
  </si>
  <si>
    <t>response to cold</t>
  </si>
  <si>
    <t>TraesCS7D03G0069600;TraesCS4A03G1138500;TraesCS1D03G0221500;TraesCS7D03G0446000</t>
  </si>
  <si>
    <t>4 (0.52%)</t>
  </si>
  <si>
    <t>sulfur compound metabolic process</t>
  </si>
  <si>
    <t>3 (0.75%)</t>
  </si>
  <si>
    <t>glutathione metabolic process</t>
  </si>
  <si>
    <t>TraesCS1D03G0737600;TraesCS2A03G1236100;TraesCS1D03G0686300;TraesCS3D03G0413100;TraesCS1B03G0882400</t>
  </si>
  <si>
    <t>5 (0.42%)</t>
  </si>
  <si>
    <t>enzyme regulator activity</t>
  </si>
  <si>
    <t>1 (12.5%)</t>
  </si>
  <si>
    <t>nitrate transmembrane transporter activity</t>
  </si>
  <si>
    <t>1 (16.67%)</t>
  </si>
  <si>
    <t>protein maturation by [4Fe-4S] cluster transfer</t>
  </si>
  <si>
    <t>glutamate-5-semialdehyde dehydrogenase activity</t>
  </si>
  <si>
    <t>glutamate 5-kinase activity</t>
  </si>
  <si>
    <t>1 (25%)</t>
  </si>
  <si>
    <t>cellular response to water deprivation</t>
  </si>
  <si>
    <t>cellular response to water stimulus</t>
  </si>
  <si>
    <t>cellular response to acid chemical</t>
  </si>
  <si>
    <t>1 (33.33%)</t>
  </si>
  <si>
    <t>auxin binding</t>
  </si>
  <si>
    <t>5 (0.58%)</t>
  </si>
  <si>
    <t>enzyme inhibitor activity</t>
  </si>
  <si>
    <t>2 (3.51%)</t>
  </si>
  <si>
    <t>glutathione transferase activity</t>
  </si>
  <si>
    <t>TraesCS7D03G0446000;TraesCS3B03G0987700;TraesCS7B03G0271100</t>
  </si>
  <si>
    <t>3 (1.6%)</t>
  </si>
  <si>
    <t>oxidoreductase activity, acting on the aldehyde or oxo group of donors</t>
  </si>
  <si>
    <t>TraesCS7D03G0446000;TraesCS7B03G0271100</t>
  </si>
  <si>
    <t>2 (6.45%)</t>
  </si>
  <si>
    <t>oxidoreductase activity, acting on the aldehyde or oxo group of donors, disulfide as acceptor</t>
  </si>
  <si>
    <t>response to acid chemical</t>
  </si>
  <si>
    <t>response to temperature stimulus</t>
  </si>
  <si>
    <t>response to water</t>
  </si>
  <si>
    <t>response to desiccation</t>
  </si>
  <si>
    <t>response to oxygen-containing compound</t>
  </si>
  <si>
    <t>response to water deprivation</t>
  </si>
  <si>
    <t>3 (2.91%)</t>
  </si>
  <si>
    <t>cysteine-type endopeptidase inhibitor activity</t>
  </si>
  <si>
    <t>response to abiotic stimulus</t>
  </si>
  <si>
    <t>response to chemical</t>
  </si>
  <si>
    <t>response to inorganic substance</t>
  </si>
  <si>
    <t>Matched Genes</t>
  </si>
  <si>
    <t>Matched Gene Counts</t>
  </si>
  <si>
    <t>Total Genes</t>
  </si>
  <si>
    <t>Corrected P-Value</t>
  </si>
  <si>
    <t>P-Value</t>
  </si>
  <si>
    <t>Description</t>
  </si>
  <si>
    <t>GO ID</t>
  </si>
  <si>
    <t>Min Path Length From Root:</t>
  </si>
  <si>
    <t>N/A</t>
  </si>
  <si>
    <t>Max Path Length From Leaf:</t>
  </si>
  <si>
    <t>BH FDR p-value adjustment</t>
  </si>
  <si>
    <t>Correction:</t>
  </si>
  <si>
    <t>All</t>
  </si>
  <si>
    <t>Hierarchy:</t>
  </si>
  <si>
    <t>E:\GOAnalyzer\Deployment\data\gofiles\Gene-GO_association.wheat2022</t>
  </si>
  <si>
    <t>Annotation:</t>
  </si>
  <si>
    <t>E:\GOAnalyzer\Deployment\Data\gofiles\go-basic.obo</t>
  </si>
  <si>
    <t>Ontology:</t>
  </si>
  <si>
    <t>Background Gene Count:</t>
  </si>
  <si>
    <t>Gene Count:</t>
  </si>
  <si>
    <t>1 (1.56%)</t>
  </si>
  <si>
    <t>negative regulation of developmental process</t>
  </si>
  <si>
    <t>1 (1.35%)</t>
  </si>
  <si>
    <t>sulfur compound binding</t>
  </si>
  <si>
    <t>1 (1.3%)</t>
  </si>
  <si>
    <t>mitochondrial transmembrane transport</t>
  </si>
  <si>
    <t>transmembrane transport</t>
  </si>
  <si>
    <t>1 (1.54%)</t>
  </si>
  <si>
    <t>calcium ion transport</t>
  </si>
  <si>
    <t>1 (1.69%)</t>
  </si>
  <si>
    <t>negative regulation of multicellular organismal process</t>
  </si>
  <si>
    <t>TraesCS2D03G1134400;TraesCS6B03G0469400</t>
  </si>
  <si>
    <t>2 (0.45%)</t>
  </si>
  <si>
    <t>active ion transmembrane transporter activity</t>
  </si>
  <si>
    <t>calcium ion transmembrane transport</t>
  </si>
  <si>
    <t>1 (1.79%)</t>
  </si>
  <si>
    <t>carbonate dehydratase activity</t>
  </si>
  <si>
    <t>regulation of organ growth</t>
  </si>
  <si>
    <t>myosin complex</t>
  </si>
  <si>
    <t>secondary active sulfate transmembrane transporter activity</t>
  </si>
  <si>
    <t>sulfate transmembrane transporter activity</t>
  </si>
  <si>
    <t>sulfur compound transmembrane transporter activity</t>
  </si>
  <si>
    <t>sulfate transport</t>
  </si>
  <si>
    <t>sulfur compound transport</t>
  </si>
  <si>
    <t>negative regulation of organ growth</t>
  </si>
  <si>
    <t>negative regulation of developmental growth</t>
  </si>
  <si>
    <t>negative regulation of growth</t>
  </si>
  <si>
    <t>TraesCS2D03G1118600;TraesCS3D03G0597600</t>
  </si>
  <si>
    <t>2 (0.77%)</t>
  </si>
  <si>
    <t>isoprenoid metabolic process</t>
  </si>
  <si>
    <t>2 (0.87%)</t>
  </si>
  <si>
    <t>isoprenoid biosynthetic process</t>
  </si>
  <si>
    <t>fatty-acyl-CoA binding</t>
  </si>
  <si>
    <t>fatty acid derivative binding</t>
  </si>
  <si>
    <t>acyl-CoA binding</t>
  </si>
  <si>
    <t>regulation of auxin polar transport</t>
  </si>
  <si>
    <t>TraesCS2D03G0196100;TraesCS1B03G0956400</t>
  </si>
  <si>
    <t>2 (0.94%)</t>
  </si>
  <si>
    <t>O-methyltransferase activity</t>
  </si>
  <si>
    <t>mitochondrial calcium ion transmembrane transport</t>
  </si>
  <si>
    <t>small molecule binding</t>
  </si>
  <si>
    <t>carbohydrate derivative binding</t>
  </si>
  <si>
    <t>ribonucleotide binding</t>
  </si>
  <si>
    <t>purine nucleotide binding</t>
  </si>
  <si>
    <t>purine ribonucleotide binding</t>
  </si>
  <si>
    <t>nucleotide binding</t>
  </si>
  <si>
    <t>nucleoside phosphate binding</t>
  </si>
  <si>
    <t>adenyl nucleotide binding</t>
  </si>
  <si>
    <t>adenyl ribonucleotide binding</t>
  </si>
  <si>
    <t>Cold</t>
  </si>
  <si>
    <t>Cold_winter_habit</t>
  </si>
  <si>
    <t>DGDG(34:6)</t>
  </si>
  <si>
    <t>DGDG(34:5)</t>
  </si>
  <si>
    <t>DGDG(34:4)</t>
  </si>
  <si>
    <t>DGDG(34:3)</t>
  </si>
  <si>
    <t>DGDG(34:2)</t>
  </si>
  <si>
    <t>DGDG(34:1)</t>
  </si>
  <si>
    <t>DGDG(36:6)</t>
  </si>
  <si>
    <t>DGDG(36:5)</t>
  </si>
  <si>
    <t>DGDG(36:4)</t>
  </si>
  <si>
    <t>DGDG(36:3)</t>
  </si>
  <si>
    <t>DGDG(36:2)</t>
  </si>
  <si>
    <t>DGDG(36:1)</t>
  </si>
  <si>
    <t>DGDG(38:6)</t>
  </si>
  <si>
    <t>DGDG(38:5)</t>
  </si>
  <si>
    <t>Total_DGDG</t>
  </si>
  <si>
    <t>MGDG(34:6)</t>
  </si>
  <si>
    <t>MGDG(34:5)</t>
  </si>
  <si>
    <t>MGDG(34:4)</t>
  </si>
  <si>
    <t>MGDG(34:3)</t>
  </si>
  <si>
    <t>MGDG(34:2)</t>
  </si>
  <si>
    <t>MGDG(36:6)</t>
  </si>
  <si>
    <t>MGDG(36:5)</t>
  </si>
  <si>
    <t>MGDG(36:4)</t>
  </si>
  <si>
    <t>MGDG(36:3)</t>
  </si>
  <si>
    <t>MGDG(36:2)</t>
  </si>
  <si>
    <t>MGDG(38:6)</t>
  </si>
  <si>
    <t>MGDG(38:5)</t>
  </si>
  <si>
    <t>MGDG(38:4)</t>
  </si>
  <si>
    <t>Total_MGDG</t>
  </si>
  <si>
    <t>PG(16:1)</t>
  </si>
  <si>
    <t>PG(32:1)</t>
  </si>
  <si>
    <t>PG(32:0)</t>
  </si>
  <si>
    <t>PG(34:4)</t>
  </si>
  <si>
    <t>PG(34:3)</t>
  </si>
  <si>
    <t>PG(34:2)</t>
  </si>
  <si>
    <t>PG(34:1)</t>
  </si>
  <si>
    <t>PG(34:0)</t>
  </si>
  <si>
    <t>PG(36:6)</t>
  </si>
  <si>
    <t>PG(36:5)</t>
  </si>
  <si>
    <t>PG(36:4)</t>
  </si>
  <si>
    <t>PG(36:3)</t>
  </si>
  <si>
    <t>Total_PG_Ealier</t>
  </si>
  <si>
    <t>Total_PG_All</t>
  </si>
  <si>
    <t>LPG(16:1)</t>
  </si>
  <si>
    <t>LPG(18:3)</t>
  </si>
  <si>
    <t>LPC(16:0)</t>
  </si>
  <si>
    <t>LPC(18:3)</t>
  </si>
  <si>
    <t>LPC(18:2)</t>
  </si>
  <si>
    <t>LPC(18:1)</t>
  </si>
  <si>
    <t>Total_LysoPC</t>
  </si>
  <si>
    <t>LPE(16:0)</t>
  </si>
  <si>
    <t>LPE(18:3)</t>
  </si>
  <si>
    <t>LPE(18:2)</t>
  </si>
  <si>
    <t>Total_LysoPE</t>
  </si>
  <si>
    <t>PC(34:3)</t>
  </si>
  <si>
    <t>PC(34:2)</t>
  </si>
  <si>
    <t>PC(34:1)</t>
  </si>
  <si>
    <t>PC(36:6)</t>
  </si>
  <si>
    <t>PC(36:5)</t>
  </si>
  <si>
    <t>PC(36:4)</t>
  </si>
  <si>
    <t>PC(36:3)</t>
  </si>
  <si>
    <t>PC(36:2)</t>
  </si>
  <si>
    <t>PC(38:6)</t>
  </si>
  <si>
    <t>PC(38:5)</t>
  </si>
  <si>
    <t>PC(38:4)</t>
  </si>
  <si>
    <t>PC(38:3)</t>
  </si>
  <si>
    <t>PC(40:5)</t>
  </si>
  <si>
    <t>PC(40:4)</t>
  </si>
  <si>
    <t>PC(40:3)</t>
  </si>
  <si>
    <t>PC(40:2)</t>
  </si>
  <si>
    <t>Total_PC</t>
  </si>
  <si>
    <t>PE(32:3)</t>
  </si>
  <si>
    <t>PE(32:2)</t>
  </si>
  <si>
    <t>PE(34:4)</t>
  </si>
  <si>
    <t>PE(34:3)</t>
  </si>
  <si>
    <t>PE(34:2)</t>
  </si>
  <si>
    <t>PE(34:1)</t>
  </si>
  <si>
    <t>PE(36:6)</t>
  </si>
  <si>
    <t>PE(36:5)</t>
  </si>
  <si>
    <t>PE(36:4)</t>
  </si>
  <si>
    <t>PE(36:3)</t>
  </si>
  <si>
    <t>PE(38:6)</t>
  </si>
  <si>
    <t>PE(38:5)</t>
  </si>
  <si>
    <t>PE(38:4)</t>
  </si>
  <si>
    <t>PE(38:3)</t>
  </si>
  <si>
    <t>PE(40:3)</t>
  </si>
  <si>
    <t>PE(40:2)</t>
  </si>
  <si>
    <t>PE(42:4)</t>
  </si>
  <si>
    <t>PE(42:3)</t>
  </si>
  <si>
    <t>PE(42:2)</t>
  </si>
  <si>
    <t>Total_PE</t>
  </si>
  <si>
    <t>PI(32:3)</t>
  </si>
  <si>
    <t>PI(32:2)</t>
  </si>
  <si>
    <t>PI(32:1)</t>
  </si>
  <si>
    <t>PI(32:0)</t>
  </si>
  <si>
    <t>PI(34:4)</t>
  </si>
  <si>
    <t>PI(34:3)</t>
  </si>
  <si>
    <t>PI(34:2)</t>
  </si>
  <si>
    <t>PI(36:5)</t>
  </si>
  <si>
    <t>PI(36:4)</t>
  </si>
  <si>
    <t>PS(34:3)</t>
  </si>
  <si>
    <t>PS(34:2)</t>
  </si>
  <si>
    <t>PS(36:6)</t>
  </si>
  <si>
    <t>PS(36:5)</t>
  </si>
  <si>
    <t>PS(36:4)</t>
  </si>
  <si>
    <t>PS(36:3)</t>
  </si>
  <si>
    <t>PS(38:5)</t>
  </si>
  <si>
    <t>PS(38:4)</t>
  </si>
  <si>
    <t>PS(38:3)</t>
  </si>
  <si>
    <t>PS(38:2)</t>
  </si>
  <si>
    <t>PS(40:3)</t>
  </si>
  <si>
    <t>PS(40:2)</t>
  </si>
  <si>
    <t>PS(42:3)</t>
  </si>
  <si>
    <t>PS(42:2)</t>
  </si>
  <si>
    <t>Total_PS</t>
  </si>
  <si>
    <t>PA(34:1)</t>
  </si>
  <si>
    <t>PA(36:6)</t>
  </si>
  <si>
    <t>Total_Routine_Polar_Lipids</t>
  </si>
  <si>
    <t>DAG(16:0/16:1)</t>
  </si>
  <si>
    <t>DAG(16:0/16:0)</t>
  </si>
  <si>
    <t>DAG(18:3/16:3)</t>
  </si>
  <si>
    <t>DAG(18:3/16:2)</t>
  </si>
  <si>
    <t>DAG(18:3/16:1)</t>
  </si>
  <si>
    <t>DAG(18:3/16:0)</t>
  </si>
  <si>
    <t>DAG(18:2/16:1)</t>
  </si>
  <si>
    <t>DAG(18:2/16:0)</t>
  </si>
  <si>
    <t>DAG(18:1/16:0)</t>
  </si>
  <si>
    <t>DAG(18:0/16:1)</t>
  </si>
  <si>
    <t>DAG(OPDA/16:3)</t>
  </si>
  <si>
    <t>DAG(18:3/dnOPDA)</t>
  </si>
  <si>
    <t>DAG(OPDA/dnOPDA)</t>
  </si>
  <si>
    <t>DAG(18:1/18:0)</t>
  </si>
  <si>
    <t>DAG(OPDA/18:3)</t>
  </si>
  <si>
    <t>TAG(50:4)_16:1_acyl_containing</t>
  </si>
  <si>
    <t>TAG(52:7)_16:1_acyl_containing</t>
  </si>
  <si>
    <t>TAG(52:6)_16:1_acyl_containing</t>
  </si>
  <si>
    <t>TAG(52:5)_16:1_acyl_containing</t>
  </si>
  <si>
    <t>TAG(52:4)_16:1_acyl_containing</t>
  </si>
  <si>
    <t>Total_TAG_16:1_acyl_containing</t>
  </si>
  <si>
    <t>TAG(52:8)_18:3_acyl_containing</t>
  </si>
  <si>
    <t>TAG(52:7)_18:3_acyl_containing</t>
  </si>
  <si>
    <t>TAG(52:6)_18:3_acyl_containing</t>
  </si>
  <si>
    <t>TAG(52:5)_18:3_acyl_containing</t>
  </si>
  <si>
    <t>TAG(52:4)_18:3_acyl_containing</t>
  </si>
  <si>
    <t>TAG(54:9)_18:3_acyl_containing</t>
  </si>
  <si>
    <t>TAG(54:8)_18:3_acyl_containing</t>
  </si>
  <si>
    <t>TAG(54:7)_18:3_acyl_containing</t>
  </si>
  <si>
    <t>TAG(54:6)_18:3_acyl_containing</t>
  </si>
  <si>
    <t>Total_TAG_18:3_acyl_containing</t>
  </si>
  <si>
    <t>TAG(52:6)_18:2_acyl_containing</t>
  </si>
  <si>
    <t>TAG(52:5)_18:2_acyl_containing</t>
  </si>
  <si>
    <t>TAG(52:4)_18:2_acyl_containing</t>
  </si>
  <si>
    <t>TAG(52:3)_18:2_acyl_containing</t>
  </si>
  <si>
    <t>Total_TAG_18:2_acyl_containing</t>
  </si>
  <si>
    <t>Total_TAG_signal</t>
  </si>
  <si>
    <t>Total_Polar+allDAG+TAG_signal</t>
  </si>
  <si>
    <t>LPG(18:1)</t>
  </si>
  <si>
    <t>LPC(18:0)</t>
  </si>
  <si>
    <t>PS(36:2)</t>
  </si>
  <si>
    <t>PS(40:1)</t>
  </si>
  <si>
    <t>DAG(18:2/16:3)</t>
  </si>
  <si>
    <t>PS(34:1)</t>
  </si>
  <si>
    <t>DAG(18:1/16:3)</t>
  </si>
  <si>
    <t>DAG(OPDA/OPDA)</t>
  </si>
  <si>
    <t>&gt;0.70672</t>
  </si>
  <si>
    <t>&lt;-0.70672</t>
  </si>
  <si>
    <t>Cold hardy</t>
  </si>
  <si>
    <t>Anti-hardy</t>
  </si>
  <si>
    <t>nodeName</t>
  </si>
  <si>
    <t>fromNode</t>
  </si>
  <si>
    <t>toNode</t>
  </si>
  <si>
    <t>weight</t>
  </si>
  <si>
    <t>InternalDegree</t>
  </si>
  <si>
    <t>EMB2786</t>
  </si>
  <si>
    <t>SAT32</t>
  </si>
  <si>
    <t>Alt_nodeName</t>
  </si>
  <si>
    <t>Internal Degree</t>
  </si>
  <si>
    <t xml:space="preserve">glutathione S-transferase 4-like </t>
  </si>
  <si>
    <t xml:space="preserve">probable glutathione S-transferase GSTU6 </t>
  </si>
  <si>
    <t xml:space="preserve">haloacid dehalogenase-like hydrolase domain-containing protein Sgpp </t>
  </si>
  <si>
    <t xml:space="preserve">leucine-rich repeat receptor protein kinase HPCA1-like </t>
  </si>
  <si>
    <t xml:space="preserve">acetylserotonin O-methyltransferase 1-like </t>
  </si>
  <si>
    <t xml:space="preserve">phosphatidylinositol/phosphatidylcholine transfer protein SFH8-like isoform X1 </t>
  </si>
  <si>
    <t xml:space="preserve">ras-related protein RABA1f-like </t>
  </si>
  <si>
    <t>LOC123039942</t>
  </si>
  <si>
    <t xml:space="preserve">RING finger and transmembrane domain-containing protein 2-like </t>
  </si>
  <si>
    <t>LOC123137611</t>
  </si>
  <si>
    <t xml:space="preserve">transcription factor GAMYB-like isoform X1 </t>
  </si>
  <si>
    <t xml:space="preserve">cysteine proteinase inhibitor-like </t>
  </si>
  <si>
    <t xml:space="preserve">disease resistance protein Pik-2-like </t>
  </si>
  <si>
    <t>LOC123165828</t>
  </si>
  <si>
    <t xml:space="preserve">serine/threonine-protein kinase tricornered-like </t>
  </si>
  <si>
    <t xml:space="preserve">subtilisin-like protease 4 </t>
  </si>
  <si>
    <t xml:space="preserve">alpha-1,3-arabinosyltransferase XAT3-like </t>
  </si>
  <si>
    <t xml:space="preserve">probable membrane-associated kinase regulator 4 </t>
  </si>
  <si>
    <t xml:space="preserve">cysteine proteinase inhibitor </t>
  </si>
  <si>
    <t xml:space="preserve">putative disease resistance protein RGA3 </t>
  </si>
  <si>
    <t>LOC123187869</t>
  </si>
  <si>
    <t xml:space="preserve">uncharacterized protein LOC123187869 </t>
  </si>
  <si>
    <t xml:space="preserve">interferon-related developmental regulator 2-like </t>
  </si>
  <si>
    <t xml:space="preserve">uncharacterized protein LOC123188180 </t>
  </si>
  <si>
    <t xml:space="preserve">probable receptor-like protein kinase At1g49730 isoform X1 </t>
  </si>
  <si>
    <t xml:space="preserve">alpha carbonic anhydrase 1, chloroplastic-like isoform X1 </t>
  </si>
  <si>
    <t xml:space="preserve">uncharacterized protein LOC123189276 </t>
  </si>
  <si>
    <t>LOC123189686</t>
  </si>
  <si>
    <t xml:space="preserve">calcium uptake protein, mitochondrial-like </t>
  </si>
  <si>
    <t xml:space="preserve">probable sulfate transporter 3.3 </t>
  </si>
  <si>
    <t>LOC123186458</t>
  </si>
  <si>
    <t xml:space="preserve">pectinesterase inhibitor 8-like </t>
  </si>
  <si>
    <t xml:space="preserve">UDP-glucuronic acid decarboxylase 4-like </t>
  </si>
  <si>
    <t xml:space="preserve">hydroxycinnamoyltransferase 1-like </t>
  </si>
  <si>
    <t>LOC123054167</t>
  </si>
  <si>
    <t xml:space="preserve">protein RKD5-like </t>
  </si>
  <si>
    <t xml:space="preserve">farnesyl pyrophosphate synthase-like isoform X2 </t>
  </si>
  <si>
    <t xml:space="preserve">non-specific lipid-transfer protein 4.1-like </t>
  </si>
  <si>
    <t xml:space="preserve">early nodulin-93-like </t>
  </si>
  <si>
    <t xml:space="preserve">NAC domain-containing protein 83-like </t>
  </si>
  <si>
    <t>LOC123068164</t>
  </si>
  <si>
    <t xml:space="preserve">subtilisin-like protease SBT3.5 </t>
  </si>
  <si>
    <t>LOC123068468</t>
  </si>
  <si>
    <t xml:space="preserve">tuliposide A-converting enzyme 2, chloroplastic-like </t>
  </si>
  <si>
    <t xml:space="preserve">carboxylesterase SOBER1-like isoform X2 </t>
  </si>
  <si>
    <t xml:space="preserve">cysteine proteinase inhibitor 12-like </t>
  </si>
  <si>
    <t xml:space="preserve">delta-1-pyrroline-5-carboxylate synthase 2-like </t>
  </si>
  <si>
    <t>LOC123077295</t>
  </si>
  <si>
    <t>LOC123078819</t>
  </si>
  <si>
    <t xml:space="preserve">putative Peroxidase 48 isoform X1 </t>
  </si>
  <si>
    <t xml:space="preserve">ninja-family protein MODD-like </t>
  </si>
  <si>
    <t>LOC123085359</t>
  </si>
  <si>
    <t xml:space="preserve">CBL-interacting protein kinase 31-like isoform X2 </t>
  </si>
  <si>
    <t xml:space="preserve">receptor protein kinase TMK1-like </t>
  </si>
  <si>
    <t>LOC123087053</t>
  </si>
  <si>
    <t xml:space="preserve">glucan endo-1,3-beta-glucosidase 7-like </t>
  </si>
  <si>
    <t xml:space="preserve">serine/threonine-protein phosphatase PP1-like </t>
  </si>
  <si>
    <t>LOC123088395</t>
  </si>
  <si>
    <t xml:space="preserve">acyl-CoA-binding domain-containing protein 5-like </t>
  </si>
  <si>
    <t xml:space="preserve">probable serine/threonine-protein kinase At1g01540 </t>
  </si>
  <si>
    <t xml:space="preserve">trans-cinnamate:CoA ligase, peroxisomal-like </t>
  </si>
  <si>
    <t>LOC123094051</t>
  </si>
  <si>
    <t xml:space="preserve">DIBOA-glucoside dioxygenase BX6-like </t>
  </si>
  <si>
    <t>LOC123098809</t>
  </si>
  <si>
    <t xml:space="preserve">auxin-responsive protein IAA31-like </t>
  </si>
  <si>
    <t xml:space="preserve">auxin-binding protein 4 </t>
  </si>
  <si>
    <t>LOC123103809</t>
  </si>
  <si>
    <t xml:space="preserve">low molecular mass early light-inducible protein HV90, chloroplastic-like </t>
  </si>
  <si>
    <t xml:space="preserve">low temperature-induced protein lt101.2-like </t>
  </si>
  <si>
    <t>LOC123105195</t>
  </si>
  <si>
    <t xml:space="preserve">protein AE7-like 1 </t>
  </si>
  <si>
    <t xml:space="preserve">multiple inositol polyphosphate phosphatase 1 </t>
  </si>
  <si>
    <t xml:space="preserve">actin-depolymerizing factor 3 </t>
  </si>
  <si>
    <t>LOC123115694</t>
  </si>
  <si>
    <t xml:space="preserve">uncharacterized protein LOC123111145 </t>
  </si>
  <si>
    <t xml:space="preserve">auxin-responsive protein SAUR36-like </t>
  </si>
  <si>
    <t xml:space="preserve">myosin-12-like isoform X1 </t>
  </si>
  <si>
    <t>LOC123114315</t>
  </si>
  <si>
    <t>LOC123117751</t>
  </si>
  <si>
    <t>LOC123114478</t>
  </si>
  <si>
    <t xml:space="preserve">uncharacterized protein LOC123119728 </t>
  </si>
  <si>
    <t>LOC123124893</t>
  </si>
  <si>
    <t xml:space="preserve">putative ripening-related protein 2 </t>
  </si>
  <si>
    <t xml:space="preserve">cold-regulated 413 plasma membrane protein 1 </t>
  </si>
  <si>
    <t>LOC100038341</t>
  </si>
  <si>
    <t xml:space="preserve">ubiquitin-conjugating enzyme E2-23 kDa-like isoform X2 </t>
  </si>
  <si>
    <t xml:space="preserve">bifunctional nuclease-like </t>
  </si>
  <si>
    <t>LOC123137977</t>
  </si>
  <si>
    <t xml:space="preserve">galactan beta-1,4-galactosyltransferase GALS1-like </t>
  </si>
  <si>
    <t xml:space="preserve">LRR receptor-like serine/threonine-protein kinase RGI5 </t>
  </si>
  <si>
    <t>DHN3</t>
  </si>
  <si>
    <t xml:space="preserve">signal peptide peptidase-like 2 isoform X1 </t>
  </si>
  <si>
    <t xml:space="preserve">lysM domain-containing GPI-anchored protein LYP6-like </t>
  </si>
  <si>
    <t>LOC123150876</t>
  </si>
  <si>
    <t>LOC123148313</t>
  </si>
  <si>
    <t xml:space="preserve">uncharacterized membrane protein At1g16860-like </t>
  </si>
  <si>
    <t xml:space="preserve">uncharacterized protein LOC123149115 </t>
  </si>
  <si>
    <t>LOC123160228</t>
  </si>
  <si>
    <t xml:space="preserve">pyruvate dehydrogenase E1 component subunit alpha-2, mitochondrial-like </t>
  </si>
  <si>
    <t>LOC123159659</t>
  </si>
  <si>
    <t>LOC123155480</t>
  </si>
  <si>
    <t>gstu3</t>
  </si>
  <si>
    <t xml:space="preserve">ethylene-responsive transcription factor RAP2-9-like </t>
  </si>
  <si>
    <t>LOC123167622</t>
  </si>
  <si>
    <t>LOC123165469</t>
  </si>
  <si>
    <t xml:space="preserve">protein NRT1/ PTR FAMILY 8.3 isoform X2 </t>
  </si>
  <si>
    <t>ADF8</t>
  </si>
  <si>
    <t>1 (1.45%)</t>
  </si>
  <si>
    <t>plant-type vacuole</t>
  </si>
  <si>
    <t>acyl-CoA metabolic process</t>
  </si>
  <si>
    <t>thioester metabolic process</t>
  </si>
  <si>
    <t>1 (1.47%)</t>
  </si>
  <si>
    <t>cellular protein complex disassembly</t>
  </si>
  <si>
    <t>1 (1.89%)</t>
  </si>
  <si>
    <t>hormone binding</t>
  </si>
  <si>
    <t>1 (1.59%)</t>
  </si>
  <si>
    <t>glutamine family amino acid biosynthetic process</t>
  </si>
  <si>
    <t>protein tyrosine kinase activity</t>
  </si>
  <si>
    <t>1 (1.49%)</t>
  </si>
  <si>
    <t>cellular response to abiotic stimulus</t>
  </si>
  <si>
    <t>cellular response to environmental stimulus</t>
  </si>
  <si>
    <t>TraesCS1B03G0882400;TraesCS7A03G1041100</t>
  </si>
  <si>
    <t>2 (0.53%)</t>
  </si>
  <si>
    <t>vacuolar membrane</t>
  </si>
  <si>
    <t>TraesCS1B03G0882400;TraesCS7A03G1041100;TraesCS5B03G1309300</t>
  </si>
  <si>
    <t>3 (0.32%)</t>
  </si>
  <si>
    <t>TraesCS5D03G0169500;TraesCS1B03G0882400;TraesCS6D03G0772500;TraesCS4A03G0180900</t>
  </si>
  <si>
    <t>4 (0.23%)</t>
  </si>
  <si>
    <t>TraesCS1B03G0882400;TraesCS6D03G0772500;TraesCS4A03G0180900</t>
  </si>
  <si>
    <t>3 (0.37%)</t>
  </si>
  <si>
    <t>2 (0.64%)</t>
  </si>
  <si>
    <t>TraesCS2D03G0055600;TraesCS4D03G0736900;TraesCS1D03G0686300;TraesCS5A03G0864400;TraesCS2B03G0082600;TraesCS3B03G0014400;TraesCS3B03G0141200;TraesCS7B03G0073300;TraesCS2A03G0054400;TraesCS2D03G0234900;TraesCS2A03G0325900;TraesCS3D03G0047400;TraesCS1B03G0882400;TraesCS7A03G1041100;TraesCS1B03G0360800;TraesCS4A03G0180900;TraesCS7B03G0786000;TraesCS5B03G1309300;TraesCS7D03G0906100</t>
  </si>
  <si>
    <t>19 (0.11%)</t>
  </si>
  <si>
    <t>TraesCS2B03G0514500;TraesCS1B03G0882400;TraesCS6D03G0772500;TraesCS4A03G0180900</t>
  </si>
  <si>
    <t>4 (0.37%)</t>
  </si>
  <si>
    <t>3 (0.58%)</t>
  </si>
  <si>
    <t>3 (0.96%)</t>
  </si>
  <si>
    <t>3 (0.97%)</t>
  </si>
  <si>
    <t>3 (1.09%)</t>
  </si>
  <si>
    <t>1 (1.11%)</t>
  </si>
  <si>
    <t>regulation of transport</t>
  </si>
  <si>
    <t>1 (0.97%)</t>
  </si>
  <si>
    <t>regulation of localization</t>
  </si>
  <si>
    <t>1 (1.08%)</t>
  </si>
  <si>
    <t>regulation of developmental growth</t>
  </si>
  <si>
    <t>1 (0.94%)</t>
  </si>
  <si>
    <t>actin cytoskeleton</t>
  </si>
  <si>
    <t>1 (0.99%)</t>
  </si>
  <si>
    <t>amide binding</t>
  </si>
  <si>
    <t>TraesCS7A03G0292200;TraesCS3B03G0008000</t>
  </si>
  <si>
    <t>2 (0.27%)</t>
  </si>
  <si>
    <t>serine-type peptidase activity</t>
  </si>
  <si>
    <t>serine hydrolase activity</t>
  </si>
  <si>
    <t>TraesCS2D03G1134400;TraesCS5D03G0344400;TraesCS2A03G0873900;TraesCS7D03G1225400</t>
  </si>
  <si>
    <t>4 (0.12%)</t>
  </si>
  <si>
    <t>TraesCS6B03G0469400;TraesCS2A03G0873900</t>
  </si>
  <si>
    <t>metal ion transport</t>
  </si>
  <si>
    <t>TraesCS2D03G1134400;TraesCS6B03G0469400;TraesCS2A03G0873900</t>
  </si>
  <si>
    <t>3 (0.19%)</t>
  </si>
  <si>
    <t>ion transport</t>
  </si>
  <si>
    <t>TraesCS1D03G0390800;TraesCS4A03G0337400;TraesCS7B03G1255800</t>
  </si>
  <si>
    <t>protein serine/threonine kinase activity</t>
  </si>
  <si>
    <t>TraesCS5B03G0976500;TraesCS2D03G0868600;TraesCS4B03G0621700;TraesCS2A03G0080500;TraesCS5D03G1198800;TraesCS5D03G1228200;TraesCS1D03G0390800;TraesCS3D03G0189000;TraesCS4A03G0337400;TraesCS7B03G1255800</t>
  </si>
  <si>
    <t>10 (0.09%)</t>
  </si>
  <si>
    <t>TraesCS5B03G0976500;TraesCS2D03G0868600;TraesCS6B03G0469400;TraesCS4B03G0621700;TraesCS2A03G0080500;TraesCS5D03G1198800;TraesCS5D03G1228200;TraesCS1D03G0390800;TraesCS3D03G0189000;TraesCS4A03G0337400;TraesCS7B03G1255800</t>
  </si>
  <si>
    <t>11 (0.09%)</t>
  </si>
  <si>
    <t>entire net</t>
  </si>
  <si>
    <t>subnet</t>
  </si>
  <si>
    <t>average degree</t>
  </si>
  <si>
    <t>Strength</t>
  </si>
  <si>
    <t xml:space="preserve">Outer arm dynein light chain 1 protein </t>
  </si>
  <si>
    <t>COR413-PM1</t>
  </si>
  <si>
    <t xml:space="preserve">Glutathione transferase </t>
  </si>
  <si>
    <t>Salt-induced YSK2 dehydrin 3</t>
  </si>
  <si>
    <t xml:space="preserve">Farnesyl pyrophosphate synthase 2 </t>
  </si>
  <si>
    <t>Serine/threonine-protein kinase</t>
  </si>
  <si>
    <t>Association Strength</t>
  </si>
  <si>
    <r>
      <t>Supplementary File S4</t>
    </r>
    <r>
      <rPr>
        <sz val="16"/>
        <color theme="1"/>
        <rFont val="Times New Roman"/>
        <family val="1"/>
      </rPr>
      <t xml:space="preserve"> | Details of cold hardy genes and anti-hardy genes presented in Figure 4.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</si>
</sst>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1" fontId="0" fillId="0" borderId="0" xfId="0" applyNumberFormat="1"/>
    <xf numFmtId="0" fontId="0" fillId="0" borderId="2" xfId="0" applyBorder="1"/>
    <xf numFmtId="0" fontId="0" fillId="0" borderId="0" xfId="0" applyFill="1"/>
    <xf numFmtId="0" fontId="0" fillId="2" borderId="0" xfId="0" applyFill="1"/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0" fillId="4" borderId="0" xfId="0" applyFill="1"/>
    <xf numFmtId="164" fontId="0" fillId="0" borderId="0" xfId="0" applyNumberFormat="1"/>
    <xf numFmtId="11" fontId="0" fillId="0" borderId="0" xfId="0" applyNumberFormat="1"/>
    <xf numFmtId="0" fontId="0" fillId="7" borderId="0" xfId="0" applyFill="1"/>
    <xf numFmtId="0" fontId="0" fillId="8" borderId="0" xfId="0" applyFill="1"/>
    <xf numFmtId="0" fontId="0" fillId="0" borderId="0" xfId="0" applyAlignment="1">
      <alignment horizontal="right"/>
    </xf>
    <xf numFmtId="0" fontId="0" fillId="9" borderId="0" xfId="0" applyFill="1"/>
    <xf numFmtId="0" fontId="0" fillId="4" borderId="2" xfId="0" applyFill="1" applyBorder="1"/>
    <xf numFmtId="2" fontId="0" fillId="0" borderId="0" xfId="0" applyNumberFormat="1"/>
    <xf numFmtId="0" fontId="0" fillId="10" borderId="0" xfId="0" applyFill="1"/>
    <xf numFmtId="0" fontId="0" fillId="0" borderId="0" xfId="0" applyFill="1" applyAlignment="1"/>
    <xf numFmtId="0" fontId="0" fillId="6" borderId="0" xfId="0" applyFill="1" applyAlignment="1"/>
    <xf numFmtId="0" fontId="0" fillId="3" borderId="0" xfId="0" applyFill="1" applyAlignment="1"/>
    <xf numFmtId="0" fontId="0" fillId="5" borderId="0" xfId="0" applyFill="1"/>
    <xf numFmtId="0" fontId="0" fillId="0" borderId="0" xfId="0" applyBorder="1" applyAlignment="1">
      <alignment wrapText="1"/>
    </xf>
    <xf numFmtId="0" fontId="2" fillId="0" borderId="0" xfId="0" applyFont="1"/>
    <xf numFmtId="0" fontId="1" fillId="0" borderId="0" xfId="1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tabSelected="1" workbookViewId="0">
      <pane xSplit="3" ySplit="5" topLeftCell="D6" activePane="bottomRight" state="frozen"/>
      <selection pane="topRight" activeCell="D1" sqref="D1"/>
      <selection pane="bottomLeft" activeCell="A4" sqref="A4"/>
      <selection pane="bottomRight" activeCell="O16" sqref="O16"/>
    </sheetView>
  </sheetViews>
  <sheetFormatPr defaultRowHeight="15" x14ac:dyDescent="0.25"/>
  <cols>
    <col min="1" max="1" width="20.85546875" customWidth="1"/>
    <col min="2" max="2" width="12" customWidth="1"/>
    <col min="3" max="3" width="70.140625" customWidth="1"/>
  </cols>
  <sheetData>
    <row r="1" spans="1:3" ht="20.25" x14ac:dyDescent="0.3">
      <c r="A1" s="23" t="s">
        <v>683</v>
      </c>
    </row>
    <row r="2" spans="1:3" ht="15.75" thickBot="1" x14ac:dyDescent="0.3"/>
    <row r="3" spans="1:3" ht="15" customHeight="1" x14ac:dyDescent="0.25">
      <c r="A3" s="25" t="s">
        <v>0</v>
      </c>
      <c r="B3" s="6"/>
      <c r="C3" s="19"/>
    </row>
    <row r="4" spans="1:3" ht="15.75" customHeight="1" x14ac:dyDescent="0.25">
      <c r="A4" s="26"/>
      <c r="B4" s="22"/>
      <c r="C4" s="20"/>
    </row>
    <row r="5" spans="1:3" s="7" customFormat="1" x14ac:dyDescent="0.25">
      <c r="A5" s="26"/>
      <c r="B5" s="5" t="s">
        <v>105</v>
      </c>
      <c r="C5" t="s">
        <v>263</v>
      </c>
    </row>
    <row r="6" spans="1:3" x14ac:dyDescent="0.25">
      <c r="A6" s="2" t="s">
        <v>1</v>
      </c>
      <c r="C6" t="s">
        <v>106</v>
      </c>
    </row>
    <row r="7" spans="1:3" x14ac:dyDescent="0.25">
      <c r="A7" s="2" t="s">
        <v>3</v>
      </c>
      <c r="C7" t="s">
        <v>514</v>
      </c>
    </row>
    <row r="8" spans="1:3" x14ac:dyDescent="0.25">
      <c r="A8" s="2" t="s">
        <v>4</v>
      </c>
      <c r="B8" t="s">
        <v>107</v>
      </c>
      <c r="C8" t="s">
        <v>508</v>
      </c>
    </row>
    <row r="9" spans="1:3" x14ac:dyDescent="0.25">
      <c r="A9" s="2" t="s">
        <v>5</v>
      </c>
      <c r="C9" t="s">
        <v>516</v>
      </c>
    </row>
    <row r="10" spans="1:3" x14ac:dyDescent="0.25">
      <c r="A10" s="2" t="s">
        <v>6</v>
      </c>
      <c r="B10" t="s">
        <v>110</v>
      </c>
      <c r="C10" t="s">
        <v>517</v>
      </c>
    </row>
    <row r="11" spans="1:3" x14ac:dyDescent="0.25">
      <c r="A11" s="2" t="s">
        <v>8</v>
      </c>
      <c r="C11" t="s">
        <v>506</v>
      </c>
    </row>
    <row r="12" spans="1:3" x14ac:dyDescent="0.25">
      <c r="A12" s="2" t="s">
        <v>10</v>
      </c>
      <c r="C12" t="s">
        <v>523</v>
      </c>
    </row>
    <row r="13" spans="1:3" x14ac:dyDescent="0.25">
      <c r="A13" s="2" t="s">
        <v>11</v>
      </c>
      <c r="B13" t="s">
        <v>110</v>
      </c>
      <c r="C13" t="s">
        <v>524</v>
      </c>
    </row>
    <row r="14" spans="1:3" x14ac:dyDescent="0.25">
      <c r="A14" s="2" t="s">
        <v>12</v>
      </c>
      <c r="B14" t="s">
        <v>111</v>
      </c>
      <c r="C14" t="s">
        <v>512</v>
      </c>
    </row>
    <row r="15" spans="1:3" x14ac:dyDescent="0.25">
      <c r="A15" s="2" t="s">
        <v>13</v>
      </c>
      <c r="C15" t="s">
        <v>114</v>
      </c>
    </row>
    <row r="16" spans="1:3" x14ac:dyDescent="0.25">
      <c r="A16" s="2" t="s">
        <v>15</v>
      </c>
      <c r="C16" t="s">
        <v>527</v>
      </c>
    </row>
    <row r="17" spans="1:3" x14ac:dyDescent="0.25">
      <c r="A17" s="2" t="s">
        <v>21</v>
      </c>
      <c r="C17" t="s">
        <v>537</v>
      </c>
    </row>
    <row r="18" spans="1:3" x14ac:dyDescent="0.25">
      <c r="A18" s="2" t="s">
        <v>22</v>
      </c>
      <c r="C18" t="s">
        <v>114</v>
      </c>
    </row>
    <row r="19" spans="1:3" x14ac:dyDescent="0.25">
      <c r="A19" s="2" t="s">
        <v>23</v>
      </c>
      <c r="C19" t="s">
        <v>528</v>
      </c>
    </row>
    <row r="20" spans="1:3" x14ac:dyDescent="0.25">
      <c r="A20" s="2" t="s">
        <v>24</v>
      </c>
      <c r="B20" t="s">
        <v>116</v>
      </c>
      <c r="C20" t="s">
        <v>530</v>
      </c>
    </row>
    <row r="21" spans="1:3" x14ac:dyDescent="0.25">
      <c r="A21" s="2" t="s">
        <v>25</v>
      </c>
      <c r="B21" t="s">
        <v>119</v>
      </c>
      <c r="C21" t="s">
        <v>120</v>
      </c>
    </row>
    <row r="22" spans="1:3" x14ac:dyDescent="0.25">
      <c r="A22" s="2" t="s">
        <v>26</v>
      </c>
      <c r="C22" t="s">
        <v>114</v>
      </c>
    </row>
    <row r="23" spans="1:3" x14ac:dyDescent="0.25">
      <c r="A23" s="2" t="s">
        <v>28</v>
      </c>
      <c r="C23" t="s">
        <v>538</v>
      </c>
    </row>
    <row r="24" spans="1:3" x14ac:dyDescent="0.25">
      <c r="A24" s="2" t="s">
        <v>29</v>
      </c>
      <c r="C24" t="s">
        <v>528</v>
      </c>
    </row>
    <row r="25" spans="1:3" x14ac:dyDescent="0.25">
      <c r="A25" s="2" t="s">
        <v>30</v>
      </c>
      <c r="B25" t="s">
        <v>126</v>
      </c>
      <c r="C25" t="s">
        <v>539</v>
      </c>
    </row>
    <row r="26" spans="1:3" x14ac:dyDescent="0.25">
      <c r="A26" s="2" t="s">
        <v>32</v>
      </c>
      <c r="C26" t="s">
        <v>541</v>
      </c>
    </row>
    <row r="27" spans="1:3" x14ac:dyDescent="0.25">
      <c r="A27" s="2" t="s">
        <v>37</v>
      </c>
    </row>
    <row r="28" spans="1:3" x14ac:dyDescent="0.25">
      <c r="A28" s="2" t="s">
        <v>38</v>
      </c>
      <c r="C28" t="s">
        <v>543</v>
      </c>
    </row>
    <row r="29" spans="1:3" x14ac:dyDescent="0.25">
      <c r="A29" s="2" t="s">
        <v>40</v>
      </c>
      <c r="B29" t="s">
        <v>129</v>
      </c>
      <c r="C29" t="s">
        <v>552</v>
      </c>
    </row>
    <row r="30" spans="1:3" x14ac:dyDescent="0.25">
      <c r="A30" s="2" t="s">
        <v>41</v>
      </c>
    </row>
    <row r="31" spans="1:3" x14ac:dyDescent="0.25">
      <c r="A31" s="2" t="s">
        <v>43</v>
      </c>
      <c r="C31" t="s">
        <v>551</v>
      </c>
    </row>
    <row r="32" spans="1:3" x14ac:dyDescent="0.25">
      <c r="A32" s="2" t="s">
        <v>46</v>
      </c>
      <c r="B32" t="s">
        <v>131</v>
      </c>
      <c r="C32" t="s">
        <v>545</v>
      </c>
    </row>
    <row r="33" spans="1:3" x14ac:dyDescent="0.25">
      <c r="A33" s="2" t="s">
        <v>48</v>
      </c>
      <c r="C33" t="s">
        <v>108</v>
      </c>
    </row>
    <row r="34" spans="1:3" x14ac:dyDescent="0.25">
      <c r="A34" s="2" t="s">
        <v>49</v>
      </c>
      <c r="B34" t="s">
        <v>133</v>
      </c>
      <c r="C34" t="s">
        <v>558</v>
      </c>
    </row>
    <row r="35" spans="1:3" x14ac:dyDescent="0.25">
      <c r="A35" s="2" t="s">
        <v>51</v>
      </c>
      <c r="C35" t="s">
        <v>561</v>
      </c>
    </row>
    <row r="36" spans="1:3" x14ac:dyDescent="0.25">
      <c r="A36" s="2" t="s">
        <v>52</v>
      </c>
      <c r="C36" t="s">
        <v>507</v>
      </c>
    </row>
    <row r="37" spans="1:3" x14ac:dyDescent="0.25">
      <c r="A37" s="2" t="s">
        <v>55</v>
      </c>
      <c r="B37" t="s">
        <v>135</v>
      </c>
      <c r="C37" t="s">
        <v>521</v>
      </c>
    </row>
    <row r="38" spans="1:3" x14ac:dyDescent="0.25">
      <c r="A38" s="2" t="s">
        <v>56</v>
      </c>
      <c r="C38" t="s">
        <v>568</v>
      </c>
    </row>
    <row r="39" spans="1:3" x14ac:dyDescent="0.25">
      <c r="A39" s="2" t="s">
        <v>57</v>
      </c>
      <c r="C39" t="s">
        <v>565</v>
      </c>
    </row>
    <row r="40" spans="1:3" x14ac:dyDescent="0.25">
      <c r="A40" s="2" t="s">
        <v>58</v>
      </c>
      <c r="C40" t="s">
        <v>571</v>
      </c>
    </row>
    <row r="41" spans="1:3" x14ac:dyDescent="0.25">
      <c r="A41" s="2" t="s">
        <v>59</v>
      </c>
    </row>
    <row r="42" spans="1:3" x14ac:dyDescent="0.25">
      <c r="A42" s="2" t="s">
        <v>60</v>
      </c>
      <c r="C42" t="s">
        <v>573</v>
      </c>
    </row>
    <row r="43" spans="1:3" x14ac:dyDescent="0.25">
      <c r="A43" s="2" t="s">
        <v>61</v>
      </c>
      <c r="B43" t="s">
        <v>138</v>
      </c>
      <c r="C43" t="s">
        <v>574</v>
      </c>
    </row>
    <row r="44" spans="1:3" x14ac:dyDescent="0.25">
      <c r="A44" s="2" t="s">
        <v>62</v>
      </c>
      <c r="C44" t="s">
        <v>576</v>
      </c>
    </row>
    <row r="45" spans="1:3" x14ac:dyDescent="0.25">
      <c r="A45" s="2" t="s">
        <v>63</v>
      </c>
      <c r="C45" t="s">
        <v>578</v>
      </c>
    </row>
    <row r="46" spans="1:3" x14ac:dyDescent="0.25">
      <c r="A46" s="2" t="s">
        <v>64</v>
      </c>
      <c r="C46" t="s">
        <v>549</v>
      </c>
    </row>
    <row r="47" spans="1:3" x14ac:dyDescent="0.25">
      <c r="A47" s="2" t="s">
        <v>67</v>
      </c>
      <c r="C47" t="s">
        <v>130</v>
      </c>
    </row>
    <row r="48" spans="1:3" x14ac:dyDescent="0.25">
      <c r="A48" s="2" t="s">
        <v>68</v>
      </c>
      <c r="C48" t="s">
        <v>130</v>
      </c>
    </row>
    <row r="49" spans="1:3" x14ac:dyDescent="0.25">
      <c r="A49" s="2" t="s">
        <v>69</v>
      </c>
      <c r="C49" t="s">
        <v>562</v>
      </c>
    </row>
    <row r="50" spans="1:3" x14ac:dyDescent="0.25">
      <c r="A50" s="2" t="s">
        <v>70</v>
      </c>
      <c r="B50" t="s">
        <v>136</v>
      </c>
      <c r="C50" t="s">
        <v>570</v>
      </c>
    </row>
    <row r="51" spans="1:3" x14ac:dyDescent="0.25">
      <c r="A51" s="2" t="s">
        <v>71</v>
      </c>
      <c r="C51" t="s">
        <v>586</v>
      </c>
    </row>
    <row r="52" spans="1:3" x14ac:dyDescent="0.25">
      <c r="A52" s="2" t="s">
        <v>74</v>
      </c>
      <c r="C52" t="s">
        <v>588</v>
      </c>
    </row>
    <row r="53" spans="1:3" x14ac:dyDescent="0.25">
      <c r="A53" s="2" t="s">
        <v>77</v>
      </c>
      <c r="C53" t="s">
        <v>577</v>
      </c>
    </row>
    <row r="54" spans="1:3" x14ac:dyDescent="0.25">
      <c r="A54" s="2" t="s">
        <v>81</v>
      </c>
      <c r="C54" t="s">
        <v>594</v>
      </c>
    </row>
    <row r="55" spans="1:3" x14ac:dyDescent="0.25">
      <c r="A55" s="2" t="s">
        <v>83</v>
      </c>
      <c r="B55" t="s">
        <v>596</v>
      </c>
      <c r="C55" t="s">
        <v>679</v>
      </c>
    </row>
    <row r="56" spans="1:3" x14ac:dyDescent="0.25">
      <c r="A56" s="2" t="s">
        <v>86</v>
      </c>
      <c r="B56" t="s">
        <v>144</v>
      </c>
      <c r="C56" t="s">
        <v>598</v>
      </c>
    </row>
    <row r="57" spans="1:3" x14ac:dyDescent="0.25">
      <c r="A57" s="2" t="s">
        <v>87</v>
      </c>
    </row>
    <row r="58" spans="1:3" x14ac:dyDescent="0.25">
      <c r="A58" s="2" t="s">
        <v>88</v>
      </c>
      <c r="C58" t="s">
        <v>522</v>
      </c>
    </row>
    <row r="59" spans="1:3" x14ac:dyDescent="0.25">
      <c r="A59" s="2" t="s">
        <v>89</v>
      </c>
      <c r="C59" t="s">
        <v>601</v>
      </c>
    </row>
    <row r="60" spans="1:3" x14ac:dyDescent="0.25">
      <c r="A60" s="2" t="s">
        <v>90</v>
      </c>
      <c r="B60" t="s">
        <v>145</v>
      </c>
      <c r="C60" t="s">
        <v>146</v>
      </c>
    </row>
    <row r="61" spans="1:3" x14ac:dyDescent="0.25">
      <c r="A61" s="2" t="s">
        <v>92</v>
      </c>
      <c r="B61" t="s">
        <v>147</v>
      </c>
      <c r="C61" t="s">
        <v>544</v>
      </c>
    </row>
    <row r="62" spans="1:3" x14ac:dyDescent="0.25">
      <c r="A62" s="2" t="s">
        <v>93</v>
      </c>
      <c r="C62" t="s">
        <v>604</v>
      </c>
    </row>
    <row r="63" spans="1:3" x14ac:dyDescent="0.25">
      <c r="A63" s="2" t="s">
        <v>94</v>
      </c>
      <c r="C63" t="s">
        <v>601</v>
      </c>
    </row>
    <row r="64" spans="1:3" x14ac:dyDescent="0.25">
      <c r="A64" s="2" t="s">
        <v>95</v>
      </c>
      <c r="C64" t="s">
        <v>106</v>
      </c>
    </row>
    <row r="65" spans="1:3" x14ac:dyDescent="0.25">
      <c r="A65" s="2" t="s">
        <v>98</v>
      </c>
      <c r="C65" t="s">
        <v>678</v>
      </c>
    </row>
    <row r="66" spans="1:3" x14ac:dyDescent="0.25">
      <c r="A66" s="2" t="s">
        <v>99</v>
      </c>
      <c r="B66" t="s">
        <v>143</v>
      </c>
      <c r="C66" t="s">
        <v>608</v>
      </c>
    </row>
    <row r="67" spans="1:3" x14ac:dyDescent="0.25">
      <c r="A67" s="2" t="s">
        <v>100</v>
      </c>
      <c r="B67" t="s">
        <v>144</v>
      </c>
      <c r="C67" t="s">
        <v>598</v>
      </c>
    </row>
    <row r="68" spans="1:3" x14ac:dyDescent="0.25">
      <c r="A68" s="2" t="s">
        <v>101</v>
      </c>
      <c r="C68" t="s">
        <v>604</v>
      </c>
    </row>
    <row r="69" spans="1:3" x14ac:dyDescent="0.25">
      <c r="A69" s="2" t="s">
        <v>102</v>
      </c>
      <c r="C69" t="s">
        <v>601</v>
      </c>
    </row>
    <row r="70" spans="1:3" x14ac:dyDescent="0.25">
      <c r="A70" s="15"/>
      <c r="B70" s="8"/>
      <c r="C70" s="8"/>
    </row>
    <row r="71" spans="1:3" x14ac:dyDescent="0.25">
      <c r="A71" s="2" t="s">
        <v>2</v>
      </c>
      <c r="B71" t="s">
        <v>109</v>
      </c>
      <c r="C71" t="s">
        <v>511</v>
      </c>
    </row>
    <row r="72" spans="1:3" x14ac:dyDescent="0.25">
      <c r="A72" s="2" t="s">
        <v>7</v>
      </c>
      <c r="C72" t="s">
        <v>510</v>
      </c>
    </row>
    <row r="73" spans="1:3" x14ac:dyDescent="0.25">
      <c r="A73" s="2" t="s">
        <v>9</v>
      </c>
      <c r="C73" t="s">
        <v>520</v>
      </c>
    </row>
    <row r="74" spans="1:3" x14ac:dyDescent="0.25">
      <c r="A74" s="2" t="s">
        <v>14</v>
      </c>
      <c r="C74" t="s">
        <v>518</v>
      </c>
    </row>
    <row r="75" spans="1:3" x14ac:dyDescent="0.25">
      <c r="A75" s="2" t="s">
        <v>16</v>
      </c>
      <c r="C75" t="s">
        <v>529</v>
      </c>
    </row>
    <row r="76" spans="1:3" x14ac:dyDescent="0.25">
      <c r="A76" s="2" t="s">
        <v>17</v>
      </c>
      <c r="C76" t="s">
        <v>676</v>
      </c>
    </row>
    <row r="77" spans="1:3" x14ac:dyDescent="0.25">
      <c r="A77" s="2" t="s">
        <v>18</v>
      </c>
      <c r="B77" t="s">
        <v>118</v>
      </c>
      <c r="C77" t="s">
        <v>531</v>
      </c>
    </row>
    <row r="78" spans="1:3" x14ac:dyDescent="0.25">
      <c r="A78" s="2" t="s">
        <v>19</v>
      </c>
      <c r="C78" t="s">
        <v>532</v>
      </c>
    </row>
    <row r="79" spans="1:3" x14ac:dyDescent="0.25">
      <c r="A79" s="2" t="s">
        <v>20</v>
      </c>
      <c r="C79" t="s">
        <v>534</v>
      </c>
    </row>
    <row r="80" spans="1:3" x14ac:dyDescent="0.25">
      <c r="A80" s="2" t="s">
        <v>27</v>
      </c>
      <c r="B80" t="s">
        <v>112</v>
      </c>
      <c r="C80" t="s">
        <v>113</v>
      </c>
    </row>
    <row r="81" spans="1:3" x14ac:dyDescent="0.25">
      <c r="A81" s="2" t="s">
        <v>31</v>
      </c>
    </row>
    <row r="82" spans="1:3" x14ac:dyDescent="0.25">
      <c r="A82" s="2" t="s">
        <v>33</v>
      </c>
      <c r="B82" t="s">
        <v>127</v>
      </c>
      <c r="C82" t="s">
        <v>542</v>
      </c>
    </row>
    <row r="83" spans="1:3" x14ac:dyDescent="0.25">
      <c r="A83" s="2" t="s">
        <v>34</v>
      </c>
      <c r="B83" t="s">
        <v>121</v>
      </c>
      <c r="C83" t="s">
        <v>535</v>
      </c>
    </row>
    <row r="84" spans="1:3" x14ac:dyDescent="0.25">
      <c r="A84" s="2" t="s">
        <v>35</v>
      </c>
      <c r="B84" t="s">
        <v>122</v>
      </c>
      <c r="C84" t="s">
        <v>123</v>
      </c>
    </row>
    <row r="85" spans="1:3" x14ac:dyDescent="0.25">
      <c r="A85" s="2" t="s">
        <v>36</v>
      </c>
      <c r="C85" t="s">
        <v>547</v>
      </c>
    </row>
    <row r="86" spans="1:3" x14ac:dyDescent="0.25">
      <c r="A86" s="2" t="s">
        <v>39</v>
      </c>
      <c r="C86" t="s">
        <v>550</v>
      </c>
    </row>
    <row r="87" spans="1:3" x14ac:dyDescent="0.25">
      <c r="A87" s="2" t="s">
        <v>42</v>
      </c>
      <c r="C87" t="s">
        <v>509</v>
      </c>
    </row>
    <row r="88" spans="1:3" x14ac:dyDescent="0.25">
      <c r="A88" s="2" t="s">
        <v>44</v>
      </c>
      <c r="C88" t="s">
        <v>555</v>
      </c>
    </row>
    <row r="89" spans="1:3" x14ac:dyDescent="0.25">
      <c r="A89" s="2" t="s">
        <v>45</v>
      </c>
      <c r="B89" t="s">
        <v>132</v>
      </c>
      <c r="C89" t="s">
        <v>680</v>
      </c>
    </row>
    <row r="90" spans="1:3" x14ac:dyDescent="0.25">
      <c r="A90" s="2" t="s">
        <v>47</v>
      </c>
      <c r="C90" t="s">
        <v>556</v>
      </c>
    </row>
    <row r="91" spans="1:3" x14ac:dyDescent="0.25">
      <c r="A91" s="2" t="s">
        <v>50</v>
      </c>
      <c r="C91" t="s">
        <v>559</v>
      </c>
    </row>
    <row r="92" spans="1:3" x14ac:dyDescent="0.25">
      <c r="A92" s="2" t="s">
        <v>53</v>
      </c>
      <c r="B92" t="s">
        <v>134</v>
      </c>
      <c r="C92" t="s">
        <v>564</v>
      </c>
    </row>
    <row r="93" spans="1:3" x14ac:dyDescent="0.25">
      <c r="A93" s="2" t="s">
        <v>54</v>
      </c>
      <c r="C93" t="s">
        <v>566</v>
      </c>
    </row>
    <row r="94" spans="1:3" x14ac:dyDescent="0.25">
      <c r="A94" s="2" t="s">
        <v>65</v>
      </c>
      <c r="C94" t="s">
        <v>580</v>
      </c>
    </row>
    <row r="95" spans="1:3" x14ac:dyDescent="0.25">
      <c r="A95" s="2" t="s">
        <v>66</v>
      </c>
      <c r="B95" t="s">
        <v>139</v>
      </c>
      <c r="C95" t="s">
        <v>582</v>
      </c>
    </row>
    <row r="96" spans="1:3" x14ac:dyDescent="0.25">
      <c r="A96" s="2" t="s">
        <v>72</v>
      </c>
      <c r="B96" t="s">
        <v>140</v>
      </c>
      <c r="C96" t="s">
        <v>125</v>
      </c>
    </row>
    <row r="97" spans="1:3" x14ac:dyDescent="0.25">
      <c r="A97" s="2" t="s">
        <v>73</v>
      </c>
      <c r="C97" t="s">
        <v>115</v>
      </c>
    </row>
    <row r="98" spans="1:3" x14ac:dyDescent="0.25">
      <c r="A98" s="2" t="s">
        <v>75</v>
      </c>
      <c r="B98" t="s">
        <v>141</v>
      </c>
      <c r="C98" t="s">
        <v>581</v>
      </c>
    </row>
    <row r="99" spans="1:3" x14ac:dyDescent="0.25">
      <c r="A99" s="2" t="s">
        <v>76</v>
      </c>
      <c r="B99" t="s">
        <v>677</v>
      </c>
      <c r="C99" t="s">
        <v>589</v>
      </c>
    </row>
    <row r="100" spans="1:3" x14ac:dyDescent="0.25">
      <c r="A100" s="2" t="s">
        <v>78</v>
      </c>
      <c r="C100" t="s">
        <v>525</v>
      </c>
    </row>
    <row r="101" spans="1:3" x14ac:dyDescent="0.25">
      <c r="A101" s="2" t="s">
        <v>79</v>
      </c>
      <c r="C101" t="s">
        <v>591</v>
      </c>
    </row>
    <row r="102" spans="1:3" x14ac:dyDescent="0.25">
      <c r="A102" s="2" t="s">
        <v>80</v>
      </c>
    </row>
    <row r="103" spans="1:3" x14ac:dyDescent="0.25">
      <c r="A103" s="2" t="s">
        <v>82</v>
      </c>
      <c r="B103" t="s">
        <v>142</v>
      </c>
      <c r="C103" t="s">
        <v>592</v>
      </c>
    </row>
    <row r="104" spans="1:3" x14ac:dyDescent="0.25">
      <c r="A104" s="2" t="s">
        <v>84</v>
      </c>
      <c r="C104" t="s">
        <v>597</v>
      </c>
    </row>
    <row r="105" spans="1:3" x14ac:dyDescent="0.25">
      <c r="A105" s="2" t="s">
        <v>85</v>
      </c>
    </row>
    <row r="106" spans="1:3" x14ac:dyDescent="0.25">
      <c r="A106" s="2" t="s">
        <v>91</v>
      </c>
      <c r="C106" t="s">
        <v>602</v>
      </c>
    </row>
    <row r="107" spans="1:3" x14ac:dyDescent="0.25">
      <c r="A107" s="2" t="s">
        <v>96</v>
      </c>
      <c r="C107" t="s">
        <v>681</v>
      </c>
    </row>
    <row r="108" spans="1:3" x14ac:dyDescent="0.25">
      <c r="A108" s="2" t="s">
        <v>97</v>
      </c>
      <c r="C108" t="s">
        <v>595</v>
      </c>
    </row>
    <row r="109" spans="1:3" x14ac:dyDescent="0.25">
      <c r="A109" s="2" t="s">
        <v>103</v>
      </c>
      <c r="C109" t="s">
        <v>611</v>
      </c>
    </row>
  </sheetData>
  <sortState ref="A4:BT67">
    <sortCondition ref="A4:A67"/>
  </sortState>
  <mergeCells count="1">
    <mergeCell ref="A3:A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119"/>
  <sheetViews>
    <sheetView workbookViewId="0">
      <pane xSplit="1" ySplit="1" topLeftCell="FB101" activePane="bottomRight" state="frozen"/>
      <selection pane="topRight" activeCell="B1" sqref="B1"/>
      <selection pane="bottomLeft" activeCell="A2" sqref="A2"/>
      <selection pane="bottomRight" activeCell="A117" sqref="A117:XFD117"/>
    </sheetView>
  </sheetViews>
  <sheetFormatPr defaultRowHeight="15" x14ac:dyDescent="0.25"/>
  <cols>
    <col min="1" max="1" width="20.85546875" customWidth="1"/>
  </cols>
  <sheetData>
    <row r="1" spans="1:167" x14ac:dyDescent="0.25">
      <c r="B1" t="s">
        <v>327</v>
      </c>
      <c r="C1" t="s">
        <v>328</v>
      </c>
      <c r="D1" t="s">
        <v>329</v>
      </c>
      <c r="E1" t="s">
        <v>330</v>
      </c>
      <c r="F1" t="s">
        <v>331</v>
      </c>
      <c r="G1" t="s">
        <v>332</v>
      </c>
      <c r="H1" t="s">
        <v>333</v>
      </c>
      <c r="I1" t="s">
        <v>334</v>
      </c>
      <c r="J1" t="s">
        <v>335</v>
      </c>
      <c r="K1" t="s">
        <v>336</v>
      </c>
      <c r="L1" t="s">
        <v>337</v>
      </c>
      <c r="M1" t="s">
        <v>338</v>
      </c>
      <c r="N1" t="s">
        <v>339</v>
      </c>
      <c r="O1" t="s">
        <v>340</v>
      </c>
      <c r="P1" t="s">
        <v>341</v>
      </c>
      <c r="Q1" t="s">
        <v>342</v>
      </c>
      <c r="R1" t="s">
        <v>343</v>
      </c>
      <c r="S1" t="s">
        <v>344</v>
      </c>
      <c r="T1" t="s">
        <v>345</v>
      </c>
      <c r="U1" t="s">
        <v>346</v>
      </c>
      <c r="V1" t="s">
        <v>347</v>
      </c>
      <c r="W1" t="s">
        <v>348</v>
      </c>
      <c r="X1" t="s">
        <v>349</v>
      </c>
      <c r="Y1" t="s">
        <v>350</v>
      </c>
      <c r="Z1" t="s">
        <v>351</v>
      </c>
      <c r="AA1" t="s">
        <v>352</v>
      </c>
      <c r="AB1" t="s">
        <v>353</v>
      </c>
      <c r="AC1" t="s">
        <v>354</v>
      </c>
      <c r="AD1" t="s">
        <v>355</v>
      </c>
      <c r="AE1" t="s">
        <v>356</v>
      </c>
      <c r="AF1" t="s">
        <v>357</v>
      </c>
      <c r="AG1" t="s">
        <v>358</v>
      </c>
      <c r="AH1" t="s">
        <v>359</v>
      </c>
      <c r="AI1" t="s">
        <v>360</v>
      </c>
      <c r="AJ1" t="s">
        <v>361</v>
      </c>
      <c r="AK1" t="s">
        <v>362</v>
      </c>
      <c r="AL1" t="s">
        <v>363</v>
      </c>
      <c r="AM1" t="s">
        <v>364</v>
      </c>
      <c r="AN1" t="s">
        <v>365</v>
      </c>
      <c r="AO1" t="s">
        <v>366</v>
      </c>
      <c r="AP1" t="s">
        <v>367</v>
      </c>
      <c r="AQ1" t="s">
        <v>368</v>
      </c>
      <c r="AR1" t="s">
        <v>369</v>
      </c>
      <c r="AS1" t="s">
        <v>370</v>
      </c>
      <c r="AT1" t="s">
        <v>371</v>
      </c>
      <c r="AU1" t="s">
        <v>372</v>
      </c>
      <c r="AV1" t="s">
        <v>373</v>
      </c>
      <c r="AW1" t="s">
        <v>374</v>
      </c>
      <c r="AX1" t="s">
        <v>375</v>
      </c>
      <c r="AY1" t="s">
        <v>376</v>
      </c>
      <c r="AZ1" t="s">
        <v>377</v>
      </c>
      <c r="BA1" t="s">
        <v>378</v>
      </c>
      <c r="BB1" t="s">
        <v>379</v>
      </c>
      <c r="BC1" t="s">
        <v>380</v>
      </c>
      <c r="BD1" t="s">
        <v>381</v>
      </c>
      <c r="BE1" t="s">
        <v>382</v>
      </c>
      <c r="BF1" t="s">
        <v>383</v>
      </c>
      <c r="BG1" t="s">
        <v>384</v>
      </c>
      <c r="BH1" t="s">
        <v>385</v>
      </c>
      <c r="BI1" t="s">
        <v>386</v>
      </c>
      <c r="BJ1" t="s">
        <v>387</v>
      </c>
      <c r="BK1" t="s">
        <v>388</v>
      </c>
      <c r="BL1" t="s">
        <v>389</v>
      </c>
      <c r="BM1" t="s">
        <v>390</v>
      </c>
      <c r="BN1" t="s">
        <v>391</v>
      </c>
      <c r="BO1" t="s">
        <v>392</v>
      </c>
      <c r="BP1" t="s">
        <v>393</v>
      </c>
      <c r="BQ1" t="s">
        <v>394</v>
      </c>
      <c r="BR1" t="s">
        <v>395</v>
      </c>
      <c r="BS1" t="s">
        <v>396</v>
      </c>
      <c r="BT1" t="s">
        <v>397</v>
      </c>
      <c r="BU1" t="s">
        <v>398</v>
      </c>
      <c r="BV1" t="s">
        <v>399</v>
      </c>
      <c r="BW1" t="s">
        <v>400</v>
      </c>
      <c r="BX1" t="s">
        <v>401</v>
      </c>
      <c r="BY1" t="s">
        <v>402</v>
      </c>
      <c r="BZ1" t="s">
        <v>403</v>
      </c>
      <c r="CA1" t="s">
        <v>404</v>
      </c>
      <c r="CB1" t="s">
        <v>405</v>
      </c>
      <c r="CC1" t="s">
        <v>406</v>
      </c>
      <c r="CD1" t="s">
        <v>407</v>
      </c>
      <c r="CE1" t="s">
        <v>408</v>
      </c>
      <c r="CF1" t="s">
        <v>409</v>
      </c>
      <c r="CG1" t="s">
        <v>410</v>
      </c>
      <c r="CH1" t="s">
        <v>411</v>
      </c>
      <c r="CI1" t="s">
        <v>412</v>
      </c>
      <c r="CJ1" t="s">
        <v>413</v>
      </c>
      <c r="CK1" t="s">
        <v>414</v>
      </c>
      <c r="CL1" t="s">
        <v>415</v>
      </c>
      <c r="CM1" t="s">
        <v>416</v>
      </c>
      <c r="CN1" t="s">
        <v>417</v>
      </c>
      <c r="CO1" t="s">
        <v>418</v>
      </c>
      <c r="CP1" t="s">
        <v>419</v>
      </c>
      <c r="CQ1" t="s">
        <v>420</v>
      </c>
      <c r="CR1" t="s">
        <v>421</v>
      </c>
      <c r="CS1" t="s">
        <v>422</v>
      </c>
      <c r="CT1" t="s">
        <v>423</v>
      </c>
      <c r="CU1" t="s">
        <v>424</v>
      </c>
      <c r="CV1" t="s">
        <v>425</v>
      </c>
      <c r="CW1" t="s">
        <v>426</v>
      </c>
      <c r="CX1" t="s">
        <v>427</v>
      </c>
      <c r="CY1" t="s">
        <v>428</v>
      </c>
      <c r="CZ1" t="s">
        <v>429</v>
      </c>
      <c r="DA1" t="s">
        <v>430</v>
      </c>
      <c r="DB1" t="s">
        <v>431</v>
      </c>
      <c r="DC1" t="s">
        <v>432</v>
      </c>
      <c r="DD1" t="s">
        <v>433</v>
      </c>
      <c r="DE1" t="s">
        <v>434</v>
      </c>
      <c r="DF1" t="s">
        <v>435</v>
      </c>
      <c r="DG1" t="s">
        <v>436</v>
      </c>
      <c r="DH1" t="s">
        <v>437</v>
      </c>
      <c r="DI1" t="s">
        <v>438</v>
      </c>
      <c r="DJ1" t="s">
        <v>439</v>
      </c>
      <c r="DK1" t="s">
        <v>440</v>
      </c>
      <c r="DL1" t="s">
        <v>441</v>
      </c>
      <c r="DM1" t="s">
        <v>442</v>
      </c>
      <c r="DN1" t="s">
        <v>443</v>
      </c>
      <c r="DO1" t="s">
        <v>444</v>
      </c>
      <c r="DP1" t="s">
        <v>445</v>
      </c>
      <c r="DQ1" t="s">
        <v>446</v>
      </c>
      <c r="DR1" t="s">
        <v>447</v>
      </c>
      <c r="DS1" t="s">
        <v>448</v>
      </c>
      <c r="DT1" t="s">
        <v>449</v>
      </c>
      <c r="DU1" t="s">
        <v>450</v>
      </c>
      <c r="DV1" t="s">
        <v>451</v>
      </c>
      <c r="DW1" t="s">
        <v>452</v>
      </c>
      <c r="DX1" t="s">
        <v>453</v>
      </c>
      <c r="DY1" t="s">
        <v>454</v>
      </c>
      <c r="DZ1" t="s">
        <v>455</v>
      </c>
      <c r="EA1" t="s">
        <v>456</v>
      </c>
      <c r="EB1" t="s">
        <v>457</v>
      </c>
      <c r="EC1" t="s">
        <v>458</v>
      </c>
      <c r="ED1" t="s">
        <v>459</v>
      </c>
      <c r="EE1" t="s">
        <v>460</v>
      </c>
      <c r="EF1" t="s">
        <v>461</v>
      </c>
      <c r="EG1" t="s">
        <v>462</v>
      </c>
      <c r="EH1" t="s">
        <v>463</v>
      </c>
      <c r="EI1" t="s">
        <v>464</v>
      </c>
      <c r="EJ1" t="s">
        <v>465</v>
      </c>
      <c r="EK1" t="s">
        <v>466</v>
      </c>
      <c r="EL1" t="s">
        <v>467</v>
      </c>
      <c r="EM1" t="s">
        <v>468</v>
      </c>
      <c r="EN1" t="s">
        <v>469</v>
      </c>
      <c r="EO1" t="s">
        <v>470</v>
      </c>
      <c r="EP1" t="s">
        <v>471</v>
      </c>
      <c r="EQ1" t="s">
        <v>472</v>
      </c>
      <c r="ER1" t="s">
        <v>473</v>
      </c>
      <c r="ES1" t="s">
        <v>474</v>
      </c>
      <c r="ET1" t="s">
        <v>475</v>
      </c>
      <c r="EU1" t="s">
        <v>476</v>
      </c>
      <c r="EV1" t="s">
        <v>477</v>
      </c>
      <c r="EW1" t="s">
        <v>478</v>
      </c>
      <c r="EX1" t="s">
        <v>479</v>
      </c>
      <c r="EY1" t="s">
        <v>480</v>
      </c>
      <c r="EZ1" t="s">
        <v>481</v>
      </c>
      <c r="FA1" t="s">
        <v>482</v>
      </c>
      <c r="FB1" t="s">
        <v>483</v>
      </c>
      <c r="FC1" t="s">
        <v>484</v>
      </c>
      <c r="FD1" t="s">
        <v>485</v>
      </c>
      <c r="FE1" t="s">
        <v>486</v>
      </c>
      <c r="FF1" t="s">
        <v>487</v>
      </c>
      <c r="FG1" t="s">
        <v>488</v>
      </c>
      <c r="FH1" t="s">
        <v>489</v>
      </c>
      <c r="FI1" t="s">
        <v>490</v>
      </c>
      <c r="FJ1" t="s">
        <v>491</v>
      </c>
      <c r="FK1" t="s">
        <v>492</v>
      </c>
    </row>
    <row r="2" spans="1:167" x14ac:dyDescent="0.25">
      <c r="A2" t="s">
        <v>1</v>
      </c>
      <c r="B2">
        <v>0.64471198544214403</v>
      </c>
      <c r="C2">
        <v>0.728721475069397</v>
      </c>
      <c r="D2">
        <v>-0.57593319603029303</v>
      </c>
      <c r="E2">
        <v>-0.71272912555406698</v>
      </c>
      <c r="F2">
        <v>-0.66543117192660906</v>
      </c>
      <c r="G2">
        <v>-0.71747853806727502</v>
      </c>
      <c r="H2">
        <v>-0.81162710636025304</v>
      </c>
      <c r="I2">
        <v>-0.672331477854754</v>
      </c>
      <c r="J2">
        <v>-0.47962781231339202</v>
      </c>
      <c r="K2">
        <v>-0.68460272980709302</v>
      </c>
      <c r="L2">
        <v>-0.65527849760395096</v>
      </c>
      <c r="M2">
        <v>-0.735694912659138</v>
      </c>
      <c r="N2">
        <v>-0.79630740625507901</v>
      </c>
      <c r="O2">
        <v>-0.64197585093536502</v>
      </c>
      <c r="P2">
        <v>-0.71256417991041499</v>
      </c>
      <c r="Q2">
        <v>-0.73927726175869701</v>
      </c>
      <c r="R2">
        <v>-0.66067742400457097</v>
      </c>
      <c r="S2">
        <v>-0.60866532090050895</v>
      </c>
      <c r="T2">
        <v>-0.69407468148929397</v>
      </c>
      <c r="U2">
        <v>-0.67483643261243698</v>
      </c>
      <c r="V2">
        <v>-0.71010624123869803</v>
      </c>
      <c r="W2">
        <v>-0.73335187286410897</v>
      </c>
      <c r="X2">
        <v>-0.76836632964335005</v>
      </c>
      <c r="Y2">
        <v>-0.65141811677143502</v>
      </c>
      <c r="Z2">
        <v>-0.66698378166902506</v>
      </c>
      <c r="AA2">
        <v>-0.69096254994824302</v>
      </c>
      <c r="AB2">
        <v>-0.64077872580147899</v>
      </c>
      <c r="AC2">
        <v>-0.774737482507868</v>
      </c>
      <c r="AD2">
        <v>-0.72062345512708303</v>
      </c>
      <c r="AE2">
        <v>-0.79890161252104197</v>
      </c>
      <c r="AF2">
        <v>-0.75703162554430503</v>
      </c>
      <c r="AG2">
        <v>-0.88558696767507505</v>
      </c>
      <c r="AH2">
        <v>-0.67704433500726702</v>
      </c>
      <c r="AI2">
        <v>0.19410272223379099</v>
      </c>
      <c r="AJ2">
        <v>-0.74404925802192101</v>
      </c>
      <c r="AK2">
        <v>0.89279112583323905</v>
      </c>
      <c r="AL2">
        <v>0.68704350209147003</v>
      </c>
      <c r="AM2">
        <v>-0.75162502607940496</v>
      </c>
      <c r="AN2">
        <v>-0.44319021875394299</v>
      </c>
      <c r="AO2">
        <v>0.87969221433087497</v>
      </c>
      <c r="AP2">
        <v>0.62333096758849305</v>
      </c>
      <c r="AQ2">
        <v>0.44792439895312602</v>
      </c>
      <c r="AR2">
        <v>0.61716033871902098</v>
      </c>
      <c r="AS2">
        <v>-0.65317500841966103</v>
      </c>
      <c r="AT2">
        <v>-0.86197279724569897</v>
      </c>
      <c r="AU2">
        <v>-0.32196340617077301</v>
      </c>
      <c r="AV2">
        <v>0.49314949617256099</v>
      </c>
      <c r="AW2">
        <v>0.32515090603755198</v>
      </c>
      <c r="AX2">
        <v>0.29277383169749899</v>
      </c>
      <c r="AY2">
        <v>0.231237519135949</v>
      </c>
      <c r="AZ2">
        <v>0.50724762841134996</v>
      </c>
      <c r="BA2">
        <v>0.28138289838331199</v>
      </c>
      <c r="BB2">
        <v>0.51899124739800295</v>
      </c>
      <c r="BC2">
        <v>0.50948563892468102</v>
      </c>
      <c r="BD2">
        <v>0.49697830975660801</v>
      </c>
      <c r="BE2">
        <v>0.48777733507980903</v>
      </c>
      <c r="BF2">
        <v>0.71468953818846204</v>
      </c>
      <c r="BG2">
        <v>-0.34238699339540801</v>
      </c>
      <c r="BH2">
        <v>-0.60053242296424902</v>
      </c>
      <c r="BI2">
        <v>0.63349224033748397</v>
      </c>
      <c r="BJ2">
        <v>0.633067731850255</v>
      </c>
      <c r="BK2">
        <v>0.537040515175776</v>
      </c>
      <c r="BL2">
        <v>0.67350543536096596</v>
      </c>
      <c r="BM2">
        <v>-0.20849579828131101</v>
      </c>
      <c r="BN2">
        <v>0.64778422977624694</v>
      </c>
      <c r="BO2">
        <v>0.61377663127495297</v>
      </c>
      <c r="BP2">
        <v>0.68421520000838998</v>
      </c>
      <c r="BQ2">
        <v>0.829013301225907</v>
      </c>
      <c r="BR2">
        <v>0.59883391809290698</v>
      </c>
      <c r="BS2">
        <v>0.58020084486353996</v>
      </c>
      <c r="BT2">
        <v>0.48915685231835698</v>
      </c>
      <c r="BU2">
        <v>0.35453429209040099</v>
      </c>
      <c r="BV2">
        <v>0.66722728680433396</v>
      </c>
      <c r="BW2">
        <v>0.73796657354447803</v>
      </c>
      <c r="BX2">
        <v>0.31086801543105302</v>
      </c>
      <c r="BY2">
        <v>0.48772241477790401</v>
      </c>
      <c r="BZ2">
        <v>0.60803208344489001</v>
      </c>
      <c r="CA2">
        <v>0.56531376766688302</v>
      </c>
      <c r="CB2">
        <v>-0.288168609193166</v>
      </c>
      <c r="CC2">
        <v>0.66800204578438405</v>
      </c>
      <c r="CD2">
        <v>0.65386737921821703</v>
      </c>
      <c r="CE2">
        <v>0.59229000049681402</v>
      </c>
      <c r="CF2">
        <v>0.68129094578930105</v>
      </c>
      <c r="CG2">
        <v>0.57360847743349297</v>
      </c>
      <c r="CH2">
        <v>0.52510448583386904</v>
      </c>
      <c r="CI2">
        <v>0.65522098283520502</v>
      </c>
      <c r="CJ2">
        <v>0.58560775244080998</v>
      </c>
      <c r="CK2">
        <v>0.69890693345329702</v>
      </c>
      <c r="CL2">
        <v>0.68807839159376005</v>
      </c>
      <c r="CM2">
        <v>0.60000231173555996</v>
      </c>
      <c r="CN2">
        <v>0.54670127375699096</v>
      </c>
      <c r="CO2">
        <v>0.26051862043097901</v>
      </c>
      <c r="CP2">
        <v>0.62564750713198503</v>
      </c>
      <c r="CQ2">
        <v>-0.56695213031654101</v>
      </c>
      <c r="CR2">
        <v>-0.631833194185766</v>
      </c>
      <c r="CS2">
        <v>-0.74626368948559796</v>
      </c>
      <c r="CT2">
        <v>-0.773762705064999</v>
      </c>
      <c r="CU2">
        <v>-0.77303862860183903</v>
      </c>
      <c r="CV2">
        <v>0.32844212626478603</v>
      </c>
      <c r="CW2">
        <v>-0.71378141071708101</v>
      </c>
      <c r="CX2">
        <v>-0.38193171942859899</v>
      </c>
      <c r="CY2">
        <v>-0.67874624387285998</v>
      </c>
      <c r="CZ2">
        <v>-0.76886443037906804</v>
      </c>
      <c r="DA2">
        <v>-0.72594655034336797</v>
      </c>
      <c r="DB2">
        <v>0.81288779666469901</v>
      </c>
      <c r="DC2">
        <v>0.39691390723061598</v>
      </c>
      <c r="DD2">
        <v>-0.75725804844225098</v>
      </c>
      <c r="DE2">
        <v>-0.70813972179139995</v>
      </c>
      <c r="DF2">
        <v>-0.79207850895710297</v>
      </c>
      <c r="DG2">
        <v>-0.67673182424836598</v>
      </c>
      <c r="DH2">
        <v>-0.80494543575192401</v>
      </c>
      <c r="DI2">
        <v>-0.77775174160872795</v>
      </c>
      <c r="DJ2">
        <v>-0.74162038238739403</v>
      </c>
      <c r="DK2">
        <v>-0.61834451435164495</v>
      </c>
      <c r="DL2">
        <v>0.75198236669664698</v>
      </c>
      <c r="DM2">
        <v>0.60289434779100803</v>
      </c>
      <c r="DN2">
        <v>-0.85012666193872</v>
      </c>
      <c r="DO2">
        <v>-0.27095900932692502</v>
      </c>
      <c r="DP2">
        <v>0.62198742580640398</v>
      </c>
      <c r="DQ2">
        <v>-0.75542997975721604</v>
      </c>
      <c r="DR2">
        <v>-0.24566815915676199</v>
      </c>
      <c r="DS2">
        <v>0.44028539704738001</v>
      </c>
      <c r="DT2">
        <v>-0.46547267166919198</v>
      </c>
      <c r="DU2">
        <v>-0.446821442575428</v>
      </c>
      <c r="DV2">
        <v>-0.16246447506384301</v>
      </c>
      <c r="DW2">
        <v>0.18271365749452501</v>
      </c>
      <c r="DX2">
        <v>-0.68180075172856203</v>
      </c>
      <c r="DY2">
        <v>-0.34432158668588098</v>
      </c>
      <c r="DZ2">
        <v>-0.57127401834603098</v>
      </c>
      <c r="EA2">
        <v>-0.66164736949028002</v>
      </c>
      <c r="EB2">
        <v>-0.47759359190154099</v>
      </c>
      <c r="EC2">
        <v>-0.61269660756351496</v>
      </c>
      <c r="ED2">
        <v>-0.516622029830758</v>
      </c>
      <c r="EE2">
        <v>-0.40892691323570501</v>
      </c>
      <c r="EF2">
        <v>-0.36861172396599501</v>
      </c>
      <c r="EG2">
        <v>0.35327170791372298</v>
      </c>
      <c r="EH2">
        <v>0.49222129169481399</v>
      </c>
      <c r="EI2">
        <v>0.43409442934889497</v>
      </c>
      <c r="EJ2">
        <v>0.41023262714039799</v>
      </c>
      <c r="EK2">
        <v>0.40602761144474198</v>
      </c>
      <c r="EL2">
        <v>0.41281333828508499</v>
      </c>
      <c r="EM2">
        <v>0.56786351055985795</v>
      </c>
      <c r="EN2">
        <v>0.68126437664348805</v>
      </c>
      <c r="EO2">
        <v>0.63634015970879099</v>
      </c>
      <c r="EP2">
        <v>0.55363765715734203</v>
      </c>
      <c r="EQ2">
        <v>0.41523526317776899</v>
      </c>
      <c r="ER2">
        <v>0.77770994762324697</v>
      </c>
      <c r="ES2">
        <v>0.74364901854906995</v>
      </c>
      <c r="ET2">
        <v>0.72340569606046801</v>
      </c>
      <c r="EU2">
        <v>0.69080661797394305</v>
      </c>
      <c r="EV2">
        <v>0.722338195630289</v>
      </c>
      <c r="EW2">
        <v>0.70146800458578096</v>
      </c>
      <c r="EX2">
        <v>0.66304772159913605</v>
      </c>
      <c r="EY2">
        <v>0.75653712783672</v>
      </c>
      <c r="EZ2">
        <v>0.76032189827472396</v>
      </c>
      <c r="FA2">
        <v>0.72096956388810995</v>
      </c>
      <c r="FB2">
        <v>0.72189457934757595</v>
      </c>
      <c r="FC2">
        <v>-0.75171437465589497</v>
      </c>
      <c r="FD2">
        <v>-0.61548083739599502</v>
      </c>
      <c r="FE2">
        <v>0.31416221216877399</v>
      </c>
      <c r="FF2">
        <v>-0.74764319969391801</v>
      </c>
      <c r="FG2">
        <v>-0.72535437630627797</v>
      </c>
      <c r="FH2">
        <v>0.69937167055171701</v>
      </c>
      <c r="FI2">
        <v>0.52627024900766095</v>
      </c>
      <c r="FJ2">
        <v>0.68782530611918702</v>
      </c>
      <c r="FK2">
        <v>-0.36517530816695798</v>
      </c>
    </row>
    <row r="3" spans="1:167" x14ac:dyDescent="0.25">
      <c r="A3" t="s">
        <v>3</v>
      </c>
      <c r="B3">
        <v>0.96806906619265498</v>
      </c>
      <c r="C3">
        <v>0.70911838409695904</v>
      </c>
      <c r="D3">
        <v>-0.46302630545039197</v>
      </c>
      <c r="E3">
        <v>-0.84163810297790798</v>
      </c>
      <c r="F3">
        <v>-0.85471153959109702</v>
      </c>
      <c r="G3">
        <v>-0.93375741287421898</v>
      </c>
      <c r="H3">
        <v>-0.95509863139365903</v>
      </c>
      <c r="I3">
        <v>-0.92715227682218804</v>
      </c>
      <c r="J3">
        <v>-0.255038900359912</v>
      </c>
      <c r="K3">
        <v>-0.945294122504578</v>
      </c>
      <c r="L3">
        <v>-0.905421328345276</v>
      </c>
      <c r="M3">
        <v>-0.92427319907827898</v>
      </c>
      <c r="N3">
        <v>-0.969465074060192</v>
      </c>
      <c r="O3">
        <v>-0.66058520697559198</v>
      </c>
      <c r="P3">
        <v>-0.58664303163557296</v>
      </c>
      <c r="Q3">
        <v>-0.91734924807492801</v>
      </c>
      <c r="R3">
        <v>-0.59689678340997698</v>
      </c>
      <c r="S3">
        <v>-0.70250519561774305</v>
      </c>
      <c r="T3">
        <v>-0.93014385332066696</v>
      </c>
      <c r="U3">
        <v>-0.94945572540660395</v>
      </c>
      <c r="V3">
        <v>-0.97194598514201103</v>
      </c>
      <c r="W3">
        <v>-0.947426118764368</v>
      </c>
      <c r="X3">
        <v>-0.92150935388347799</v>
      </c>
      <c r="Y3">
        <v>-0.95850022847897798</v>
      </c>
      <c r="Z3">
        <v>-0.96266150391340599</v>
      </c>
      <c r="AA3">
        <v>-0.94904033486412498</v>
      </c>
      <c r="AB3">
        <v>-0.92019841245862899</v>
      </c>
      <c r="AC3">
        <v>-0.95484762711778104</v>
      </c>
      <c r="AD3">
        <v>-0.88982725985466204</v>
      </c>
      <c r="AE3">
        <v>-0.606966209146789</v>
      </c>
      <c r="AF3">
        <v>-0.93659042281753702</v>
      </c>
      <c r="AG3">
        <v>-0.96902228714420902</v>
      </c>
      <c r="AH3">
        <v>-0.96509380187682003</v>
      </c>
      <c r="AI3">
        <v>-0.35400377351513701</v>
      </c>
      <c r="AJ3">
        <v>-0.96161771718167499</v>
      </c>
      <c r="AK3">
        <v>0.90012523541570899</v>
      </c>
      <c r="AL3">
        <v>0.78980126030075704</v>
      </c>
      <c r="AM3">
        <v>-0.98702989895132598</v>
      </c>
      <c r="AN3">
        <v>-0.78163296500087598</v>
      </c>
      <c r="AO3">
        <v>0.92223667033725398</v>
      </c>
      <c r="AP3">
        <v>0.93951830609717102</v>
      </c>
      <c r="AQ3">
        <v>0.65056491242444803</v>
      </c>
      <c r="AR3">
        <v>0.87850970594315603</v>
      </c>
      <c r="AS3">
        <v>-0.92712116988151105</v>
      </c>
      <c r="AT3">
        <v>-0.98122702976591902</v>
      </c>
      <c r="AU3">
        <v>-0.25607441746899101</v>
      </c>
      <c r="AV3">
        <v>0.89787925817689096</v>
      </c>
      <c r="AW3">
        <v>0.78336976194334196</v>
      </c>
      <c r="AX3">
        <v>0.78494077420723396</v>
      </c>
      <c r="AY3">
        <v>0.70906291437074298</v>
      </c>
      <c r="AZ3">
        <v>0.88143873069838596</v>
      </c>
      <c r="BA3">
        <v>0.77292144345703795</v>
      </c>
      <c r="BB3">
        <v>0.900902676223023</v>
      </c>
      <c r="BC3">
        <v>0.92033248483221097</v>
      </c>
      <c r="BD3">
        <v>0.90205337684272402</v>
      </c>
      <c r="BE3">
        <v>0.90220701102440504</v>
      </c>
      <c r="BF3">
        <v>0.95796170279694104</v>
      </c>
      <c r="BG3">
        <v>-0.63457561554215802</v>
      </c>
      <c r="BH3">
        <v>-0.81550266097247803</v>
      </c>
      <c r="BI3">
        <v>0.96053948109265497</v>
      </c>
      <c r="BJ3">
        <v>0.957995656935971</v>
      </c>
      <c r="BK3">
        <v>0.63936997236718895</v>
      </c>
      <c r="BL3">
        <v>0.65205959766459598</v>
      </c>
      <c r="BM3">
        <v>-0.41858465176630799</v>
      </c>
      <c r="BN3">
        <v>0.95623155780497304</v>
      </c>
      <c r="BO3">
        <v>0.93768779406226999</v>
      </c>
      <c r="BP3">
        <v>0.95109656614888105</v>
      </c>
      <c r="BQ3">
        <v>0.77968330958922505</v>
      </c>
      <c r="BR3">
        <v>0.94235802325152596</v>
      </c>
      <c r="BS3">
        <v>0.91753386611253396</v>
      </c>
      <c r="BT3">
        <v>0.897594230423989</v>
      </c>
      <c r="BU3">
        <v>0.80721915901316699</v>
      </c>
      <c r="BV3">
        <v>0.93717002634295798</v>
      </c>
      <c r="BW3">
        <v>0.95034857553513497</v>
      </c>
      <c r="BX3">
        <v>0.65783081975225899</v>
      </c>
      <c r="BY3">
        <v>0.89274755332918998</v>
      </c>
      <c r="BZ3">
        <v>0.95089483593365298</v>
      </c>
      <c r="CA3">
        <v>0.92668152318922503</v>
      </c>
      <c r="CB3">
        <v>-0.66009433373241899</v>
      </c>
      <c r="CC3">
        <v>0.97372306769663397</v>
      </c>
      <c r="CD3">
        <v>0.965576796072809</v>
      </c>
      <c r="CE3">
        <v>0.82710357168188298</v>
      </c>
      <c r="CF3">
        <v>0.96729804733496405</v>
      </c>
      <c r="CG3">
        <v>0.934256140823295</v>
      </c>
      <c r="CH3">
        <v>0.92014851480912196</v>
      </c>
      <c r="CI3">
        <v>0.95555339863265498</v>
      </c>
      <c r="CJ3">
        <v>0.87831384154776304</v>
      </c>
      <c r="CK3">
        <v>0.96513202439056101</v>
      </c>
      <c r="CL3">
        <v>0.95198842189376198</v>
      </c>
      <c r="CM3">
        <v>0.89439102957689098</v>
      </c>
      <c r="CN3">
        <v>0.87747059482477596</v>
      </c>
      <c r="CO3">
        <v>0.68845740271964495</v>
      </c>
      <c r="CP3">
        <v>0.95399825662290405</v>
      </c>
      <c r="CQ3">
        <v>-0.67220059833641399</v>
      </c>
      <c r="CR3">
        <v>-0.81990010199563601</v>
      </c>
      <c r="CS3">
        <v>-0.82991637451304001</v>
      </c>
      <c r="CT3">
        <v>-0.63177992674870498</v>
      </c>
      <c r="CU3">
        <v>-0.93876333874142903</v>
      </c>
      <c r="CV3">
        <v>0.81970299458100404</v>
      </c>
      <c r="CW3">
        <v>-0.69626680087099502</v>
      </c>
      <c r="CX3">
        <v>0.116248073223485</v>
      </c>
      <c r="CY3">
        <v>-0.33560575880018001</v>
      </c>
      <c r="CZ3">
        <v>-0.90656509658617501</v>
      </c>
      <c r="DA3">
        <v>-0.85818357437007398</v>
      </c>
      <c r="DB3">
        <v>0.94660137420366297</v>
      </c>
      <c r="DC3">
        <v>0.85525243879660895</v>
      </c>
      <c r="DD3">
        <v>-0.76276405719945095</v>
      </c>
      <c r="DE3">
        <v>-0.903836944161999</v>
      </c>
      <c r="DF3">
        <v>-0.49515746173442099</v>
      </c>
      <c r="DG3">
        <v>-0.82976457746056698</v>
      </c>
      <c r="DH3">
        <v>-0.790292864909801</v>
      </c>
      <c r="DI3">
        <v>-0.81260200522257597</v>
      </c>
      <c r="DJ3">
        <v>-0.32394263378826799</v>
      </c>
      <c r="DK3">
        <v>-0.74949096162437701</v>
      </c>
      <c r="DL3">
        <v>0.74293191860353403</v>
      </c>
      <c r="DM3">
        <v>0.51943905333750595</v>
      </c>
      <c r="DN3">
        <v>-0.81333149367582702</v>
      </c>
      <c r="DO3">
        <v>-0.378741749118989</v>
      </c>
      <c r="DP3">
        <v>0.90711302561318197</v>
      </c>
      <c r="DQ3">
        <v>-0.87652842619578397</v>
      </c>
      <c r="DR3">
        <v>0.109873168283804</v>
      </c>
      <c r="DS3">
        <v>0.84045596469453498</v>
      </c>
      <c r="DT3">
        <v>-0.21184493935513601</v>
      </c>
      <c r="DU3">
        <v>-0.27612827440044502</v>
      </c>
      <c r="DV3">
        <v>-0.63093499852018098</v>
      </c>
      <c r="DW3">
        <v>0.63534323770228296</v>
      </c>
      <c r="DX3">
        <v>-0.89855530121946603</v>
      </c>
      <c r="DY3">
        <v>-0.106642271969769</v>
      </c>
      <c r="DZ3">
        <v>-0.40414864166465497</v>
      </c>
      <c r="EA3">
        <v>-0.59575235510035396</v>
      </c>
      <c r="EB3">
        <v>-0.588477344727938</v>
      </c>
      <c r="EC3">
        <v>-0.724423285672121</v>
      </c>
      <c r="ED3">
        <v>-0.16846891219624399</v>
      </c>
      <c r="EE3">
        <v>-0.20151556221761399</v>
      </c>
      <c r="EF3">
        <v>-0.411076222620679</v>
      </c>
      <c r="EG3">
        <v>0.70394919158409996</v>
      </c>
      <c r="EH3">
        <v>0.86850873276854501</v>
      </c>
      <c r="EI3">
        <v>0.84482810613619497</v>
      </c>
      <c r="EJ3">
        <v>0.82385986613835704</v>
      </c>
      <c r="EK3">
        <v>0.73444213722254803</v>
      </c>
      <c r="EL3">
        <v>0.65498507289160801</v>
      </c>
      <c r="EM3">
        <v>0.84775443287533803</v>
      </c>
      <c r="EN3">
        <v>0.93054454830727296</v>
      </c>
      <c r="EO3">
        <v>0.93144048273366797</v>
      </c>
      <c r="EP3">
        <v>0.90165929020888702</v>
      </c>
      <c r="EQ3">
        <v>0.79616652621680395</v>
      </c>
      <c r="ER3">
        <v>0.98041991543460005</v>
      </c>
      <c r="ES3">
        <v>0.984159762183204</v>
      </c>
      <c r="ET3">
        <v>0.98087739949433705</v>
      </c>
      <c r="EU3">
        <v>0.96646668376606404</v>
      </c>
      <c r="EV3">
        <v>0.97358240887493297</v>
      </c>
      <c r="EW3">
        <v>0.95320522001250696</v>
      </c>
      <c r="EX3">
        <v>0.946262534041592</v>
      </c>
      <c r="EY3">
        <v>0.97981867032869996</v>
      </c>
      <c r="EZ3">
        <v>0.97253038412717396</v>
      </c>
      <c r="FA3">
        <v>0.97037656123148097</v>
      </c>
      <c r="FB3">
        <v>0.97314876665851702</v>
      </c>
      <c r="FC3">
        <v>-0.847846294649785</v>
      </c>
      <c r="FD3">
        <v>-0.48720207919584102</v>
      </c>
      <c r="FE3">
        <v>0.59773930796927599</v>
      </c>
      <c r="FF3">
        <v>-0.90516033416508501</v>
      </c>
      <c r="FG3">
        <v>-0.74158837598746896</v>
      </c>
      <c r="FH3">
        <v>0.45019388203596999</v>
      </c>
      <c r="FI3">
        <v>0.22111565061159399</v>
      </c>
      <c r="FJ3">
        <v>0.43685291359876799</v>
      </c>
      <c r="FK3">
        <v>-0.413507622999983</v>
      </c>
    </row>
    <row r="4" spans="1:167" x14ac:dyDescent="0.25">
      <c r="A4" t="s">
        <v>4</v>
      </c>
      <c r="B4">
        <v>0.80180739815673696</v>
      </c>
      <c r="C4">
        <v>0.83344476512028598</v>
      </c>
      <c r="D4">
        <v>-0.58615771148031404</v>
      </c>
      <c r="E4">
        <v>-0.783384603277688</v>
      </c>
      <c r="F4">
        <v>-0.74732888623762594</v>
      </c>
      <c r="G4">
        <v>-0.80422053902270196</v>
      </c>
      <c r="H4">
        <v>-0.878341537237736</v>
      </c>
      <c r="I4">
        <v>-0.77447522326651996</v>
      </c>
      <c r="J4">
        <v>-0.35262416083103298</v>
      </c>
      <c r="K4">
        <v>-0.81080096057747597</v>
      </c>
      <c r="L4">
        <v>-0.743802252271761</v>
      </c>
      <c r="M4">
        <v>-0.81419215224227204</v>
      </c>
      <c r="N4">
        <v>-0.85914692958551897</v>
      </c>
      <c r="O4">
        <v>-0.69105772379459396</v>
      </c>
      <c r="P4">
        <v>-0.608088434962056</v>
      </c>
      <c r="Q4">
        <v>-0.85094372344635905</v>
      </c>
      <c r="R4">
        <v>-0.60997381195219502</v>
      </c>
      <c r="S4">
        <v>-0.66606266004398795</v>
      </c>
      <c r="T4">
        <v>-0.80813876587920797</v>
      </c>
      <c r="U4">
        <v>-0.80025681936097703</v>
      </c>
      <c r="V4">
        <v>-0.825175269990995</v>
      </c>
      <c r="W4">
        <v>-0.80080342056009302</v>
      </c>
      <c r="X4">
        <v>-0.82821840452204798</v>
      </c>
      <c r="Y4">
        <v>-0.79001190491497797</v>
      </c>
      <c r="Z4">
        <v>-0.78862230611096595</v>
      </c>
      <c r="AA4">
        <v>-0.79320481733807102</v>
      </c>
      <c r="AB4">
        <v>-0.75929870917104902</v>
      </c>
      <c r="AC4">
        <v>-0.83522193215003004</v>
      </c>
      <c r="AD4">
        <v>-0.82486648075376401</v>
      </c>
      <c r="AE4">
        <v>-0.66495398867580102</v>
      </c>
      <c r="AF4">
        <v>-0.82998420318997501</v>
      </c>
      <c r="AG4">
        <v>-0.98061379147330197</v>
      </c>
      <c r="AH4">
        <v>-0.82175370968308803</v>
      </c>
      <c r="AI4">
        <v>5.3917712089996102E-3</v>
      </c>
      <c r="AJ4">
        <v>-0.85210101493958201</v>
      </c>
      <c r="AK4">
        <v>0.98396761279009604</v>
      </c>
      <c r="AL4">
        <v>0.87371503499444303</v>
      </c>
      <c r="AM4">
        <v>-0.86677144096833103</v>
      </c>
      <c r="AN4">
        <v>-0.57099136952722895</v>
      </c>
      <c r="AO4">
        <v>0.97790442082384099</v>
      </c>
      <c r="AP4">
        <v>0.82354447685205501</v>
      </c>
      <c r="AQ4">
        <v>0.70115378611802404</v>
      </c>
      <c r="AR4">
        <v>0.77371832784403904</v>
      </c>
      <c r="AS4">
        <v>-0.75544535109327804</v>
      </c>
      <c r="AT4">
        <v>-0.96022979632243899</v>
      </c>
      <c r="AU4">
        <v>-0.36955973986572999</v>
      </c>
      <c r="AV4">
        <v>0.71077717981506305</v>
      </c>
      <c r="AW4">
        <v>0.50848029126747896</v>
      </c>
      <c r="AX4">
        <v>0.48983832494972401</v>
      </c>
      <c r="AY4">
        <v>0.42519962219604601</v>
      </c>
      <c r="AZ4">
        <v>0.62419171853045197</v>
      </c>
      <c r="BA4">
        <v>0.47708011153130597</v>
      </c>
      <c r="BB4">
        <v>0.73729777021078302</v>
      </c>
      <c r="BC4">
        <v>0.71642500073641202</v>
      </c>
      <c r="BD4">
        <v>0.73858221513746503</v>
      </c>
      <c r="BE4">
        <v>0.717797838844213</v>
      </c>
      <c r="BF4">
        <v>0.89493559973483205</v>
      </c>
      <c r="BG4">
        <v>-0.33844483481610799</v>
      </c>
      <c r="BH4">
        <v>-0.70252079348781804</v>
      </c>
      <c r="BI4">
        <v>0.81022155538503304</v>
      </c>
      <c r="BJ4">
        <v>0.83606172505385001</v>
      </c>
      <c r="BK4">
        <v>0.76728130221789603</v>
      </c>
      <c r="BL4">
        <v>0.75725250218996398</v>
      </c>
      <c r="BM4">
        <v>-0.181847171097647</v>
      </c>
      <c r="BN4">
        <v>0.79765807012704004</v>
      </c>
      <c r="BO4">
        <v>0.83413542804180496</v>
      </c>
      <c r="BP4">
        <v>0.88928902176387303</v>
      </c>
      <c r="BQ4">
        <v>0.91392755427430805</v>
      </c>
      <c r="BR4">
        <v>0.78208222116108395</v>
      </c>
      <c r="BS4">
        <v>0.79934946551166997</v>
      </c>
      <c r="BT4">
        <v>0.71338413915971899</v>
      </c>
      <c r="BU4">
        <v>0.63951835007636504</v>
      </c>
      <c r="BV4">
        <v>0.88506981796389805</v>
      </c>
      <c r="BW4">
        <v>0.88755118237457198</v>
      </c>
      <c r="BX4">
        <v>0.60006741478907899</v>
      </c>
      <c r="BY4">
        <v>0.70144612643627602</v>
      </c>
      <c r="BZ4">
        <v>0.79950230620733298</v>
      </c>
      <c r="CA4">
        <v>0.78610625156095704</v>
      </c>
      <c r="CB4">
        <v>-0.51170092524114497</v>
      </c>
      <c r="CC4">
        <v>0.84445982013842702</v>
      </c>
      <c r="CD4">
        <v>0.84270370584245602</v>
      </c>
      <c r="CE4">
        <v>0.806271999165314</v>
      </c>
      <c r="CF4">
        <v>0.82616403925276205</v>
      </c>
      <c r="CG4">
        <v>0.77336862889012004</v>
      </c>
      <c r="CH4">
        <v>0.75662631780864298</v>
      </c>
      <c r="CI4">
        <v>0.85320911865978399</v>
      </c>
      <c r="CJ4">
        <v>0.77145400661241004</v>
      </c>
      <c r="CK4">
        <v>0.88654985047179302</v>
      </c>
      <c r="CL4">
        <v>0.88247637626474795</v>
      </c>
      <c r="CM4">
        <v>0.80632079869595097</v>
      </c>
      <c r="CN4">
        <v>0.75977811945001195</v>
      </c>
      <c r="CO4">
        <v>0.50957221778137296</v>
      </c>
      <c r="CP4">
        <v>0.82694693450922196</v>
      </c>
      <c r="CQ4">
        <v>-0.67879998681281595</v>
      </c>
      <c r="CR4">
        <v>-0.73233589472509197</v>
      </c>
      <c r="CS4">
        <v>-0.77153376970097998</v>
      </c>
      <c r="CT4">
        <v>-0.72997257680470296</v>
      </c>
      <c r="CU4">
        <v>-0.83820609166583204</v>
      </c>
      <c r="CV4">
        <v>0.57470105401216198</v>
      </c>
      <c r="CW4">
        <v>-0.64918954994676104</v>
      </c>
      <c r="CX4">
        <v>-0.18155666046410901</v>
      </c>
      <c r="CY4">
        <v>-0.53275719087764795</v>
      </c>
      <c r="CZ4">
        <v>-0.91760671976744701</v>
      </c>
      <c r="DA4">
        <v>-0.78874568619724805</v>
      </c>
      <c r="DB4">
        <v>0.88408189086839395</v>
      </c>
      <c r="DC4">
        <v>0.640271117451504</v>
      </c>
      <c r="DD4">
        <v>-0.83844848193770005</v>
      </c>
      <c r="DE4">
        <v>-0.77303055219606098</v>
      </c>
      <c r="DF4">
        <v>-0.72042066986175202</v>
      </c>
      <c r="DG4">
        <v>-0.64884425677609403</v>
      </c>
      <c r="DH4">
        <v>-0.76318382784440397</v>
      </c>
      <c r="DI4">
        <v>-0.84027553777334196</v>
      </c>
      <c r="DJ4">
        <v>-0.55419301582772795</v>
      </c>
      <c r="DK4">
        <v>-0.71865393819128598</v>
      </c>
      <c r="DL4">
        <v>0.814080644159486</v>
      </c>
      <c r="DM4">
        <v>0.63291370663783098</v>
      </c>
      <c r="DN4">
        <v>-0.84961126602207004</v>
      </c>
      <c r="DO4">
        <v>-0.401398098552744</v>
      </c>
      <c r="DP4">
        <v>0.71997353284136301</v>
      </c>
      <c r="DQ4">
        <v>-0.79021903089821199</v>
      </c>
      <c r="DR4">
        <v>-9.4263440532279599E-2</v>
      </c>
      <c r="DS4">
        <v>0.62385972184472904</v>
      </c>
      <c r="DT4">
        <v>-0.33110831077005998</v>
      </c>
      <c r="DU4">
        <v>-0.40671498681319102</v>
      </c>
      <c r="DV4">
        <v>-0.32760800880392499</v>
      </c>
      <c r="DW4">
        <v>0.38615041439803399</v>
      </c>
      <c r="DX4">
        <v>-0.83080831533666499</v>
      </c>
      <c r="DY4">
        <v>-0.214349307163472</v>
      </c>
      <c r="DZ4">
        <v>-0.53407579301143004</v>
      </c>
      <c r="EA4">
        <v>-0.56981227634937404</v>
      </c>
      <c r="EB4">
        <v>-0.53628796224278896</v>
      </c>
      <c r="EC4">
        <v>-0.669315745998731</v>
      </c>
      <c r="ED4">
        <v>-0.41579688665054998</v>
      </c>
      <c r="EE4">
        <v>-0.32895790739592401</v>
      </c>
      <c r="EF4">
        <v>-0.439485806956255</v>
      </c>
      <c r="EG4">
        <v>0.43866812046609899</v>
      </c>
      <c r="EH4">
        <v>0.62566291939171503</v>
      </c>
      <c r="EI4">
        <v>0.59638730623700198</v>
      </c>
      <c r="EJ4">
        <v>0.59529176575612297</v>
      </c>
      <c r="EK4">
        <v>0.54704148295666</v>
      </c>
      <c r="EL4">
        <v>0.447250396061805</v>
      </c>
      <c r="EM4">
        <v>0.68150747561189795</v>
      </c>
      <c r="EN4">
        <v>0.77779856909224498</v>
      </c>
      <c r="EO4">
        <v>0.73957396675796705</v>
      </c>
      <c r="EP4">
        <v>0.67554199427324302</v>
      </c>
      <c r="EQ4">
        <v>0.51773045365567905</v>
      </c>
      <c r="ER4">
        <v>0.87104077750670805</v>
      </c>
      <c r="ES4">
        <v>0.86149916127923698</v>
      </c>
      <c r="ET4">
        <v>0.85128458821413999</v>
      </c>
      <c r="EU4">
        <v>0.81336778853814895</v>
      </c>
      <c r="EV4">
        <v>0.83307389159220602</v>
      </c>
      <c r="EW4">
        <v>0.80325843405876496</v>
      </c>
      <c r="EX4">
        <v>0.77279309754349601</v>
      </c>
      <c r="EY4">
        <v>0.88259657500608102</v>
      </c>
      <c r="EZ4">
        <v>0.87562127711381799</v>
      </c>
      <c r="FA4">
        <v>0.83913391226427003</v>
      </c>
      <c r="FB4">
        <v>0.83356035696723796</v>
      </c>
      <c r="FC4">
        <v>-0.77303206265795699</v>
      </c>
      <c r="FD4">
        <v>-0.60775382067792005</v>
      </c>
      <c r="FE4">
        <v>0.44304999271990397</v>
      </c>
      <c r="FF4">
        <v>-0.82373379141723302</v>
      </c>
      <c r="FG4">
        <v>-0.77120527953815998</v>
      </c>
      <c r="FH4">
        <v>0.69637331209672004</v>
      </c>
      <c r="FI4">
        <v>0.45204489996089697</v>
      </c>
      <c r="FJ4">
        <v>0.70519829234124898</v>
      </c>
      <c r="FK4">
        <v>-0.38878505203980301</v>
      </c>
    </row>
    <row r="5" spans="1:167" x14ac:dyDescent="0.25">
      <c r="A5" t="s">
        <v>5</v>
      </c>
      <c r="B5">
        <v>0.63897845106469697</v>
      </c>
      <c r="C5">
        <v>0.80700020784375404</v>
      </c>
      <c r="D5">
        <v>-0.365652926239665</v>
      </c>
      <c r="E5">
        <v>-0.58455458854410602</v>
      </c>
      <c r="F5">
        <v>-0.53736904558640897</v>
      </c>
      <c r="G5">
        <v>-0.63111797769628397</v>
      </c>
      <c r="H5">
        <v>-0.76439765589581699</v>
      </c>
      <c r="I5">
        <v>-0.68633556390372497</v>
      </c>
      <c r="J5">
        <v>-0.18839189208836599</v>
      </c>
      <c r="K5">
        <v>-0.61381356887927796</v>
      </c>
      <c r="L5">
        <v>-0.55104187391450898</v>
      </c>
      <c r="M5">
        <v>-0.64122825667411398</v>
      </c>
      <c r="N5">
        <v>-0.74804167333578298</v>
      </c>
      <c r="O5">
        <v>-0.50657931928720001</v>
      </c>
      <c r="P5">
        <v>-0.43628248755791599</v>
      </c>
      <c r="Q5">
        <v>-0.64346011002623704</v>
      </c>
      <c r="R5">
        <v>-0.41366639977070202</v>
      </c>
      <c r="S5">
        <v>-0.435751258892556</v>
      </c>
      <c r="T5">
        <v>-0.61433047323204504</v>
      </c>
      <c r="U5">
        <v>-0.62508939049991397</v>
      </c>
      <c r="V5">
        <v>-0.68541687497241499</v>
      </c>
      <c r="W5">
        <v>-0.72237899203754496</v>
      </c>
      <c r="X5">
        <v>-0.64750017751281996</v>
      </c>
      <c r="Y5">
        <v>-0.61996876029653503</v>
      </c>
      <c r="Z5">
        <v>-0.64784559118295104</v>
      </c>
      <c r="AA5">
        <v>-0.68189094852381604</v>
      </c>
      <c r="AB5">
        <v>-0.60819394529455395</v>
      </c>
      <c r="AC5">
        <v>-0.69269456192119605</v>
      </c>
      <c r="AD5">
        <v>-0.60567667911422696</v>
      </c>
      <c r="AE5">
        <v>-0.62692036927640105</v>
      </c>
      <c r="AF5">
        <v>-0.65083570910560395</v>
      </c>
      <c r="AG5">
        <v>-0.88049873138990298</v>
      </c>
      <c r="AH5">
        <v>-0.65748913411626098</v>
      </c>
      <c r="AI5">
        <v>0.20002755988545501</v>
      </c>
      <c r="AJ5">
        <v>-0.69282443324626497</v>
      </c>
      <c r="AK5">
        <v>0.91204800966759203</v>
      </c>
      <c r="AL5">
        <v>0.80503515522069502</v>
      </c>
      <c r="AM5">
        <v>-0.76425252812859501</v>
      </c>
      <c r="AN5">
        <v>-0.45160409884749603</v>
      </c>
      <c r="AO5">
        <v>0.91600926194271204</v>
      </c>
      <c r="AP5">
        <v>0.68908647102151099</v>
      </c>
      <c r="AQ5">
        <v>0.55239444420897399</v>
      </c>
      <c r="AR5">
        <v>0.70680857070068404</v>
      </c>
      <c r="AS5">
        <v>-0.575290761985777</v>
      </c>
      <c r="AT5">
        <v>-0.84374277574160195</v>
      </c>
      <c r="AU5">
        <v>-0.17707463599037501</v>
      </c>
      <c r="AV5">
        <v>0.59195871948921897</v>
      </c>
      <c r="AW5">
        <v>0.35437079151287398</v>
      </c>
      <c r="AX5">
        <v>0.36892273500088202</v>
      </c>
      <c r="AY5">
        <v>0.36700053960143297</v>
      </c>
      <c r="AZ5">
        <v>0.49775599730518899</v>
      </c>
      <c r="BA5">
        <v>0.37140577478322601</v>
      </c>
      <c r="BB5">
        <v>0.59177980495082005</v>
      </c>
      <c r="BC5">
        <v>0.56287950440275902</v>
      </c>
      <c r="BD5">
        <v>0.61835535453581703</v>
      </c>
      <c r="BE5">
        <v>0.57577051934515</v>
      </c>
      <c r="BF5">
        <v>0.81871911114996598</v>
      </c>
      <c r="BG5">
        <v>-0.24529255890932899</v>
      </c>
      <c r="BH5">
        <v>-0.68388536153757196</v>
      </c>
      <c r="BI5">
        <v>0.67908925931758002</v>
      </c>
      <c r="BJ5">
        <v>0.70192547451430198</v>
      </c>
      <c r="BK5">
        <v>0.65579556080836199</v>
      </c>
      <c r="BL5">
        <v>0.57151134922409097</v>
      </c>
      <c r="BM5">
        <v>-0.23164135596403701</v>
      </c>
      <c r="BN5">
        <v>0.66982444083259396</v>
      </c>
      <c r="BO5">
        <v>0.69691007641851299</v>
      </c>
      <c r="BP5">
        <v>0.721503123227208</v>
      </c>
      <c r="BQ5">
        <v>0.85660058090545399</v>
      </c>
      <c r="BR5">
        <v>0.65958858596557901</v>
      </c>
      <c r="BS5">
        <v>0.68268371302229502</v>
      </c>
      <c r="BT5">
        <v>0.57613080507615799</v>
      </c>
      <c r="BU5">
        <v>0.50082194290746596</v>
      </c>
      <c r="BV5">
        <v>0.75891313393217297</v>
      </c>
      <c r="BW5">
        <v>0.84176252272545704</v>
      </c>
      <c r="BX5">
        <v>0.48995822097431302</v>
      </c>
      <c r="BY5">
        <v>0.57341864508407703</v>
      </c>
      <c r="BZ5">
        <v>0.65087019145665304</v>
      </c>
      <c r="CA5">
        <v>0.62823862162129096</v>
      </c>
      <c r="CB5">
        <v>-0.48178804381885798</v>
      </c>
      <c r="CC5">
        <v>0.70125108605380204</v>
      </c>
      <c r="CD5">
        <v>0.70811363926812598</v>
      </c>
      <c r="CE5">
        <v>0.74104877497118804</v>
      </c>
      <c r="CF5">
        <v>0.67704597588566695</v>
      </c>
      <c r="CG5">
        <v>0.628009270011606</v>
      </c>
      <c r="CH5">
        <v>0.59300697668371005</v>
      </c>
      <c r="CI5">
        <v>0.72161878836778603</v>
      </c>
      <c r="CJ5">
        <v>0.62139644499116797</v>
      </c>
      <c r="CK5">
        <v>0.76170397738876905</v>
      </c>
      <c r="CL5">
        <v>0.78208196059347501</v>
      </c>
      <c r="CM5">
        <v>0.68306316066888995</v>
      </c>
      <c r="CN5">
        <v>0.63410062344138896</v>
      </c>
      <c r="CO5">
        <v>0.41753916888954201</v>
      </c>
      <c r="CP5">
        <v>0.68789417168752798</v>
      </c>
      <c r="CQ5">
        <v>-0.44321531929694602</v>
      </c>
      <c r="CR5">
        <v>-0.49893553142489599</v>
      </c>
      <c r="CS5">
        <v>-0.58622880563403001</v>
      </c>
      <c r="CT5">
        <v>-0.65467146531933595</v>
      </c>
      <c r="CU5">
        <v>-0.73610967565406804</v>
      </c>
      <c r="CV5">
        <v>0.44678438572960899</v>
      </c>
      <c r="CW5">
        <v>-0.49675153210490902</v>
      </c>
      <c r="CX5">
        <v>-0.26448733811578601</v>
      </c>
      <c r="CY5">
        <v>-0.66198337478460101</v>
      </c>
      <c r="CZ5">
        <v>-0.81660702648373795</v>
      </c>
      <c r="DA5">
        <v>-0.63655471820446297</v>
      </c>
      <c r="DB5">
        <v>0.80769958412987897</v>
      </c>
      <c r="DC5">
        <v>0.470378134175089</v>
      </c>
      <c r="DD5">
        <v>-0.65740172471015301</v>
      </c>
      <c r="DE5">
        <v>-0.71180605007648001</v>
      </c>
      <c r="DF5">
        <v>-0.72962678091176203</v>
      </c>
      <c r="DG5">
        <v>-0.58627421670756796</v>
      </c>
      <c r="DH5">
        <v>-0.76984020246789198</v>
      </c>
      <c r="DI5">
        <v>-0.67143841274880001</v>
      </c>
      <c r="DJ5">
        <v>-0.51975756128658801</v>
      </c>
      <c r="DK5">
        <v>-0.50536484373739998</v>
      </c>
      <c r="DL5">
        <v>0.65719243333112698</v>
      </c>
      <c r="DM5">
        <v>0.50564825969222704</v>
      </c>
      <c r="DN5">
        <v>-0.69968251691291095</v>
      </c>
      <c r="DO5">
        <v>-0.189699860804252</v>
      </c>
      <c r="DP5">
        <v>0.65034686458356195</v>
      </c>
      <c r="DQ5">
        <v>-0.59939600437424301</v>
      </c>
      <c r="DR5">
        <v>-0.13512815253774699</v>
      </c>
      <c r="DS5">
        <v>0.47231909981790199</v>
      </c>
      <c r="DT5">
        <v>-0.18884994844778799</v>
      </c>
      <c r="DU5">
        <v>-0.21161171893383901</v>
      </c>
      <c r="DV5">
        <v>-0.228797976836876</v>
      </c>
      <c r="DW5">
        <v>0.360352752386838</v>
      </c>
      <c r="DX5">
        <v>-0.76386416610322705</v>
      </c>
      <c r="DY5">
        <v>-9.4466210681703106E-2</v>
      </c>
      <c r="DZ5">
        <v>-0.43079367661147</v>
      </c>
      <c r="EA5">
        <v>-0.48277865934130798</v>
      </c>
      <c r="EB5">
        <v>-0.31969667541424501</v>
      </c>
      <c r="EC5">
        <v>-0.47630662696271697</v>
      </c>
      <c r="ED5">
        <v>-0.34027325971245398</v>
      </c>
      <c r="EE5">
        <v>-0.17069644164175499</v>
      </c>
      <c r="EF5">
        <v>-0.19363835718922501</v>
      </c>
      <c r="EG5">
        <v>0.214393987697273</v>
      </c>
      <c r="EH5">
        <v>0.41593760319866802</v>
      </c>
      <c r="EI5">
        <v>0.36845117166286301</v>
      </c>
      <c r="EJ5">
        <v>0.34665494996486301</v>
      </c>
      <c r="EK5">
        <v>0.27804040257552498</v>
      </c>
      <c r="EL5">
        <v>0.19622302369042199</v>
      </c>
      <c r="EM5">
        <v>0.51763472145897305</v>
      </c>
      <c r="EN5">
        <v>0.60402880090178501</v>
      </c>
      <c r="EO5">
        <v>0.55449545007902401</v>
      </c>
      <c r="EP5">
        <v>0.47836206714066898</v>
      </c>
      <c r="EQ5">
        <v>0.29797848579223402</v>
      </c>
      <c r="ER5">
        <v>0.71773500299325099</v>
      </c>
      <c r="ES5">
        <v>0.70430434554233201</v>
      </c>
      <c r="ET5">
        <v>0.68988976837262095</v>
      </c>
      <c r="EU5">
        <v>0.63793196022275001</v>
      </c>
      <c r="EV5">
        <v>0.667161762905227</v>
      </c>
      <c r="EW5">
        <v>0.63381017360587899</v>
      </c>
      <c r="EX5">
        <v>0.59750497871862696</v>
      </c>
      <c r="EY5">
        <v>0.735458514678757</v>
      </c>
      <c r="EZ5">
        <v>0.71936300118457897</v>
      </c>
      <c r="FA5">
        <v>0.67785243359291902</v>
      </c>
      <c r="FB5">
        <v>0.66780314705850696</v>
      </c>
      <c r="FC5">
        <v>-0.58032324218897102</v>
      </c>
      <c r="FD5">
        <v>-0.54412074292318602</v>
      </c>
      <c r="FE5">
        <v>0.34531380030721798</v>
      </c>
      <c r="FF5">
        <v>-0.682534570578199</v>
      </c>
      <c r="FG5">
        <v>-0.778405346257523</v>
      </c>
      <c r="FH5">
        <v>0.81429636039247699</v>
      </c>
      <c r="FI5">
        <v>0.41658199829734699</v>
      </c>
      <c r="FJ5">
        <v>0.84683315414530802</v>
      </c>
      <c r="FK5">
        <v>-0.165810985216365</v>
      </c>
    </row>
    <row r="6" spans="1:167" x14ac:dyDescent="0.25">
      <c r="A6" t="s">
        <v>6</v>
      </c>
      <c r="B6">
        <v>0.80711485534796501</v>
      </c>
      <c r="C6">
        <v>0.73973454293797303</v>
      </c>
      <c r="D6">
        <v>-0.55338589197010801</v>
      </c>
      <c r="E6">
        <v>-0.79454349960525195</v>
      </c>
      <c r="F6">
        <v>-0.76885697320814095</v>
      </c>
      <c r="G6">
        <v>-0.82783163285682004</v>
      </c>
      <c r="H6">
        <v>-0.87763591494311799</v>
      </c>
      <c r="I6">
        <v>-0.77016332600480197</v>
      </c>
      <c r="J6">
        <v>-0.38338089930356101</v>
      </c>
      <c r="K6">
        <v>-0.82227095198748001</v>
      </c>
      <c r="L6">
        <v>-0.768243771970469</v>
      </c>
      <c r="M6">
        <v>-0.83431920428994699</v>
      </c>
      <c r="N6">
        <v>-0.87657442157452403</v>
      </c>
      <c r="O6">
        <v>-0.66934195809099095</v>
      </c>
      <c r="P6">
        <v>-0.63877067102554497</v>
      </c>
      <c r="Q6">
        <v>-0.86441105720406797</v>
      </c>
      <c r="R6">
        <v>-0.64115729868045901</v>
      </c>
      <c r="S6">
        <v>-0.68512601174044896</v>
      </c>
      <c r="T6">
        <v>-0.81242261487394896</v>
      </c>
      <c r="U6">
        <v>-0.81411936645639804</v>
      </c>
      <c r="V6">
        <v>-0.841650954008897</v>
      </c>
      <c r="W6">
        <v>-0.83151660916488102</v>
      </c>
      <c r="X6">
        <v>-0.84929118053109698</v>
      </c>
      <c r="Y6">
        <v>-0.80126494045054597</v>
      </c>
      <c r="Z6">
        <v>-0.80586398977798901</v>
      </c>
      <c r="AA6">
        <v>-0.80841123628837697</v>
      </c>
      <c r="AB6">
        <v>-0.76430846826587395</v>
      </c>
      <c r="AC6">
        <v>-0.862684716931017</v>
      </c>
      <c r="AD6">
        <v>-0.82826063943225703</v>
      </c>
      <c r="AE6">
        <v>-0.68656341757952899</v>
      </c>
      <c r="AF6">
        <v>-0.84980272733988005</v>
      </c>
      <c r="AG6">
        <v>-0.97708710735222704</v>
      </c>
      <c r="AH6">
        <v>-0.82880002569208699</v>
      </c>
      <c r="AI6">
        <v>3.8749841275385402E-2</v>
      </c>
      <c r="AJ6">
        <v>-0.867125230430834</v>
      </c>
      <c r="AK6">
        <v>0.97825060877352998</v>
      </c>
      <c r="AL6">
        <v>0.83296594301933002</v>
      </c>
      <c r="AM6">
        <v>-0.866304315693041</v>
      </c>
      <c r="AN6">
        <v>-0.55963198919897805</v>
      </c>
      <c r="AO6">
        <v>0.97839339356263699</v>
      </c>
      <c r="AP6">
        <v>0.81637823971823398</v>
      </c>
      <c r="AQ6">
        <v>0.631898837159239</v>
      </c>
      <c r="AR6">
        <v>0.75635444968544896</v>
      </c>
      <c r="AS6">
        <v>-0.77764998165538002</v>
      </c>
      <c r="AT6">
        <v>-0.96124004557826404</v>
      </c>
      <c r="AU6">
        <v>-0.34298430665464003</v>
      </c>
      <c r="AV6">
        <v>0.68656260108400202</v>
      </c>
      <c r="AW6">
        <v>0.53894744663427996</v>
      </c>
      <c r="AX6">
        <v>0.492640135064213</v>
      </c>
      <c r="AY6">
        <v>0.415698601199327</v>
      </c>
      <c r="AZ6">
        <v>0.64445420964700895</v>
      </c>
      <c r="BA6">
        <v>0.48440128157948398</v>
      </c>
      <c r="BB6">
        <v>0.71236401703849705</v>
      </c>
      <c r="BC6">
        <v>0.70685706483092703</v>
      </c>
      <c r="BD6">
        <v>0.71293547949676594</v>
      </c>
      <c r="BE6">
        <v>0.69750711761934803</v>
      </c>
      <c r="BF6">
        <v>0.87027858822750404</v>
      </c>
      <c r="BG6">
        <v>-0.39427242514411898</v>
      </c>
      <c r="BH6">
        <v>-0.71818287279558202</v>
      </c>
      <c r="BI6">
        <v>0.80227167934110599</v>
      </c>
      <c r="BJ6">
        <v>0.81668519364404202</v>
      </c>
      <c r="BK6">
        <v>0.69524815785670802</v>
      </c>
      <c r="BL6">
        <v>0.73397366023574895</v>
      </c>
      <c r="BM6">
        <v>-0.22141746277626101</v>
      </c>
      <c r="BN6">
        <v>0.81521140074454801</v>
      </c>
      <c r="BO6">
        <v>0.80167403527562198</v>
      </c>
      <c r="BP6">
        <v>0.850459925624095</v>
      </c>
      <c r="BQ6">
        <v>0.88503905878877598</v>
      </c>
      <c r="BR6">
        <v>0.75163088906887499</v>
      </c>
      <c r="BS6">
        <v>0.75057568034102795</v>
      </c>
      <c r="BT6">
        <v>0.67510710938288299</v>
      </c>
      <c r="BU6">
        <v>0.56883472831511706</v>
      </c>
      <c r="BV6">
        <v>0.84974740265409998</v>
      </c>
      <c r="BW6">
        <v>0.86937571503984901</v>
      </c>
      <c r="BX6">
        <v>0.54126967627361999</v>
      </c>
      <c r="BY6">
        <v>0.69112310124562204</v>
      </c>
      <c r="BZ6">
        <v>0.78473201597244002</v>
      </c>
      <c r="CA6">
        <v>0.76689881135484395</v>
      </c>
      <c r="CB6">
        <v>-0.46737573563113</v>
      </c>
      <c r="CC6">
        <v>0.83260939199442796</v>
      </c>
      <c r="CD6">
        <v>0.82751731842790199</v>
      </c>
      <c r="CE6">
        <v>0.76805432820902797</v>
      </c>
      <c r="CF6">
        <v>0.82919368621181699</v>
      </c>
      <c r="CG6">
        <v>0.76721599823692199</v>
      </c>
      <c r="CH6">
        <v>0.72751825412939997</v>
      </c>
      <c r="CI6">
        <v>0.82459853590019505</v>
      </c>
      <c r="CJ6">
        <v>0.73976005594116501</v>
      </c>
      <c r="CK6">
        <v>0.84824027944147495</v>
      </c>
      <c r="CL6">
        <v>0.84378335481554001</v>
      </c>
      <c r="CM6">
        <v>0.73636368229550997</v>
      </c>
      <c r="CN6">
        <v>0.69123540342989498</v>
      </c>
      <c r="CO6">
        <v>0.43296379437759702</v>
      </c>
      <c r="CP6">
        <v>0.80616898826987604</v>
      </c>
      <c r="CQ6">
        <v>-0.65392972639114499</v>
      </c>
      <c r="CR6">
        <v>-0.74398277910771105</v>
      </c>
      <c r="CS6">
        <v>-0.77918113761156305</v>
      </c>
      <c r="CT6">
        <v>-0.73271722939833706</v>
      </c>
      <c r="CU6">
        <v>-0.85193395593324295</v>
      </c>
      <c r="CV6">
        <v>0.56164966494449597</v>
      </c>
      <c r="CW6">
        <v>-0.68168837953961403</v>
      </c>
      <c r="CX6">
        <v>-0.134583380618469</v>
      </c>
      <c r="CY6">
        <v>-0.48639506608887301</v>
      </c>
      <c r="CZ6">
        <v>-0.88197671874666705</v>
      </c>
      <c r="DA6">
        <v>-0.76782715509685195</v>
      </c>
      <c r="DB6">
        <v>0.87693176826321995</v>
      </c>
      <c r="DC6">
        <v>0.62666153905265698</v>
      </c>
      <c r="DD6">
        <v>-0.79650094157076501</v>
      </c>
      <c r="DE6">
        <v>-0.78804054405104096</v>
      </c>
      <c r="DF6">
        <v>-0.71307220492194101</v>
      </c>
      <c r="DG6">
        <v>-0.71283037106772995</v>
      </c>
      <c r="DH6">
        <v>-0.82802004370722104</v>
      </c>
      <c r="DI6">
        <v>-0.84226562783026704</v>
      </c>
      <c r="DJ6">
        <v>-0.59636216042745105</v>
      </c>
      <c r="DK6">
        <v>-0.71370326625487401</v>
      </c>
      <c r="DL6">
        <v>0.75857881783234604</v>
      </c>
      <c r="DM6">
        <v>0.55631492207032895</v>
      </c>
      <c r="DN6">
        <v>-0.86890762892789297</v>
      </c>
      <c r="DO6">
        <v>-0.38732885515812099</v>
      </c>
      <c r="DP6">
        <v>0.73140651441468996</v>
      </c>
      <c r="DQ6">
        <v>-0.81758155427972001</v>
      </c>
      <c r="DR6">
        <v>-5.7021180957832401E-2</v>
      </c>
      <c r="DS6">
        <v>0.65939221032287199</v>
      </c>
      <c r="DT6">
        <v>-0.37400769589446198</v>
      </c>
      <c r="DU6">
        <v>-0.417629766816345</v>
      </c>
      <c r="DV6">
        <v>-0.33122986568512902</v>
      </c>
      <c r="DW6">
        <v>0.38598833152996398</v>
      </c>
      <c r="DX6">
        <v>-0.78962014677122805</v>
      </c>
      <c r="DY6">
        <v>-0.22745753271531699</v>
      </c>
      <c r="DZ6">
        <v>-0.52591967027408304</v>
      </c>
      <c r="EA6">
        <v>-0.63444316923803201</v>
      </c>
      <c r="EB6">
        <v>-0.55500644843308</v>
      </c>
      <c r="EC6">
        <v>-0.67573068760338595</v>
      </c>
      <c r="ED6">
        <v>-0.41609659905985702</v>
      </c>
      <c r="EE6">
        <v>-0.35328615244675099</v>
      </c>
      <c r="EF6">
        <v>-0.42424698417979201</v>
      </c>
      <c r="EG6">
        <v>0.48602547453082601</v>
      </c>
      <c r="EH6">
        <v>0.66017844529993197</v>
      </c>
      <c r="EI6">
        <v>0.62033863542383205</v>
      </c>
      <c r="EJ6">
        <v>0.60225037715861796</v>
      </c>
      <c r="EK6">
        <v>0.54897505706684602</v>
      </c>
      <c r="EL6">
        <v>0.51206389973422695</v>
      </c>
      <c r="EM6">
        <v>0.71765137799440104</v>
      </c>
      <c r="EN6">
        <v>0.80194874909013403</v>
      </c>
      <c r="EO6">
        <v>0.76641375938744005</v>
      </c>
      <c r="EP6">
        <v>0.69791301573341802</v>
      </c>
      <c r="EQ6">
        <v>0.55718113354919996</v>
      </c>
      <c r="ER6">
        <v>0.89170782250942704</v>
      </c>
      <c r="ES6">
        <v>0.87106014400562704</v>
      </c>
      <c r="ET6">
        <v>0.85532340584247402</v>
      </c>
      <c r="EU6">
        <v>0.82288262904114395</v>
      </c>
      <c r="EV6">
        <v>0.84909383150876205</v>
      </c>
      <c r="EW6">
        <v>0.82121677048974795</v>
      </c>
      <c r="EX6">
        <v>0.79108100161521799</v>
      </c>
      <c r="EY6">
        <v>0.87985278300438396</v>
      </c>
      <c r="EZ6">
        <v>0.87483874270057405</v>
      </c>
      <c r="FA6">
        <v>0.84606323125637395</v>
      </c>
      <c r="FB6">
        <v>0.84846606556641002</v>
      </c>
      <c r="FC6">
        <v>-0.80235459624337602</v>
      </c>
      <c r="FD6">
        <v>-0.62667126012869201</v>
      </c>
      <c r="FE6">
        <v>0.50692091119041105</v>
      </c>
      <c r="FF6">
        <v>-0.84623841648791798</v>
      </c>
      <c r="FG6">
        <v>-0.73582321885178203</v>
      </c>
      <c r="FH6">
        <v>0.70788137539656604</v>
      </c>
      <c r="FI6">
        <v>0.41092849886909599</v>
      </c>
      <c r="FJ6">
        <v>0.69173302589892505</v>
      </c>
      <c r="FK6">
        <v>-0.39336819509315202</v>
      </c>
    </row>
    <row r="7" spans="1:167" x14ac:dyDescent="0.25">
      <c r="A7" t="s">
        <v>8</v>
      </c>
      <c r="B7">
        <v>0.50250157031986098</v>
      </c>
      <c r="C7">
        <v>0.74045403415816702</v>
      </c>
      <c r="D7">
        <v>-0.41701398627865599</v>
      </c>
      <c r="E7">
        <v>-0.505214440966686</v>
      </c>
      <c r="F7">
        <v>-0.44072873510364102</v>
      </c>
      <c r="G7">
        <v>-0.50438168200202904</v>
      </c>
      <c r="H7">
        <v>-0.60427800960826095</v>
      </c>
      <c r="I7">
        <v>-0.49430823278999497</v>
      </c>
      <c r="J7">
        <v>-0.201268064680799</v>
      </c>
      <c r="K7">
        <v>-0.50440127068910601</v>
      </c>
      <c r="L7">
        <v>-0.41176331166605501</v>
      </c>
      <c r="M7">
        <v>-0.51774105756647404</v>
      </c>
      <c r="N7">
        <v>-0.58682681195592501</v>
      </c>
      <c r="O7">
        <v>-0.502954009963681</v>
      </c>
      <c r="P7">
        <v>-0.35860347694495698</v>
      </c>
      <c r="Q7">
        <v>-0.59489160876656599</v>
      </c>
      <c r="R7">
        <v>-0.36742464383937601</v>
      </c>
      <c r="S7">
        <v>-0.42686371911121801</v>
      </c>
      <c r="T7">
        <v>-0.497211142282942</v>
      </c>
      <c r="U7">
        <v>-0.49845301383440899</v>
      </c>
      <c r="V7">
        <v>-0.54282158853705997</v>
      </c>
      <c r="W7">
        <v>-0.54652264223906699</v>
      </c>
      <c r="X7">
        <v>-0.52872789436982104</v>
      </c>
      <c r="Y7">
        <v>-0.48494531445828198</v>
      </c>
      <c r="Z7">
        <v>-0.49127504907227798</v>
      </c>
      <c r="AA7">
        <v>-0.51882889776264296</v>
      </c>
      <c r="AB7">
        <v>-0.46546576889894498</v>
      </c>
      <c r="AC7">
        <v>-0.55185778076811898</v>
      </c>
      <c r="AD7">
        <v>-0.55744737103626496</v>
      </c>
      <c r="AE7">
        <v>-0.50087729601241804</v>
      </c>
      <c r="AF7">
        <v>-0.52759925385225004</v>
      </c>
      <c r="AG7">
        <v>-0.81229419225170796</v>
      </c>
      <c r="AH7">
        <v>-0.54078670783115401</v>
      </c>
      <c r="AI7">
        <v>0.38938630525842399</v>
      </c>
      <c r="AJ7">
        <v>-0.57878770317859995</v>
      </c>
      <c r="AK7">
        <v>0.90025886926407905</v>
      </c>
      <c r="AL7">
        <v>0.83541687135521503</v>
      </c>
      <c r="AM7">
        <v>-0.60281605605999999</v>
      </c>
      <c r="AN7">
        <v>-0.26757116230519101</v>
      </c>
      <c r="AO7">
        <v>0.88406830804435599</v>
      </c>
      <c r="AP7">
        <v>0.60973208140368096</v>
      </c>
      <c r="AQ7">
        <v>0.61931766285257595</v>
      </c>
      <c r="AR7">
        <v>0.553338659114467</v>
      </c>
      <c r="AS7">
        <v>-0.429171609123632</v>
      </c>
      <c r="AT7">
        <v>-0.76019591139473897</v>
      </c>
      <c r="AU7">
        <v>-0.28033997361537799</v>
      </c>
      <c r="AV7">
        <v>0.45194124788842099</v>
      </c>
      <c r="AW7">
        <v>0.21432048749676699</v>
      </c>
      <c r="AX7">
        <v>0.17773976074596801</v>
      </c>
      <c r="AY7">
        <v>0.161521311378655</v>
      </c>
      <c r="AZ7">
        <v>0.27401297819569997</v>
      </c>
      <c r="BA7">
        <v>0.181197587242652</v>
      </c>
      <c r="BB7">
        <v>0.46496927146532002</v>
      </c>
      <c r="BC7">
        <v>0.42026084015755599</v>
      </c>
      <c r="BD7">
        <v>0.50881200791446601</v>
      </c>
      <c r="BE7">
        <v>0.45085626873270102</v>
      </c>
      <c r="BF7">
        <v>0.71769442910529702</v>
      </c>
      <c r="BG7">
        <v>2.0411142795335999E-2</v>
      </c>
      <c r="BH7">
        <v>-0.56334990757391801</v>
      </c>
      <c r="BI7">
        <v>0.54535334483014397</v>
      </c>
      <c r="BJ7">
        <v>0.60146503848503396</v>
      </c>
      <c r="BK7">
        <v>0.76031255386529295</v>
      </c>
      <c r="BL7">
        <v>0.61835885866053497</v>
      </c>
      <c r="BM7">
        <v>1.50326509113951E-2</v>
      </c>
      <c r="BN7">
        <v>0.53959377040759204</v>
      </c>
      <c r="BO7">
        <v>0.61140792400810895</v>
      </c>
      <c r="BP7">
        <v>0.65590014299210797</v>
      </c>
      <c r="BQ7">
        <v>0.850424379879274</v>
      </c>
      <c r="BR7">
        <v>0.49179951022838603</v>
      </c>
      <c r="BS7">
        <v>0.55700819627236398</v>
      </c>
      <c r="BT7">
        <v>0.42333862127329303</v>
      </c>
      <c r="BU7">
        <v>0.38949519847078101</v>
      </c>
      <c r="BV7">
        <v>0.70476794265952603</v>
      </c>
      <c r="BW7">
        <v>0.71118270967858799</v>
      </c>
      <c r="BX7">
        <v>0.51760380867657096</v>
      </c>
      <c r="BY7">
        <v>0.43798721613161001</v>
      </c>
      <c r="BZ7">
        <v>0.52589225403805795</v>
      </c>
      <c r="CA7">
        <v>0.54303782642425102</v>
      </c>
      <c r="CB7">
        <v>-0.38214192468650199</v>
      </c>
      <c r="CC7">
        <v>0.58055712933913195</v>
      </c>
      <c r="CD7">
        <v>0.59957293485040497</v>
      </c>
      <c r="CE7">
        <v>0.72475770511637905</v>
      </c>
      <c r="CF7">
        <v>0.53824420722916599</v>
      </c>
      <c r="CG7">
        <v>0.51614701442098998</v>
      </c>
      <c r="CH7">
        <v>0.484568143775924</v>
      </c>
      <c r="CI7">
        <v>0.61789952567673101</v>
      </c>
      <c r="CJ7">
        <v>0.511511033155582</v>
      </c>
      <c r="CK7">
        <v>0.64941745527171502</v>
      </c>
      <c r="CL7">
        <v>0.68078598240579502</v>
      </c>
      <c r="CM7">
        <v>0.55137526809106696</v>
      </c>
      <c r="CN7">
        <v>0.48833512133009799</v>
      </c>
      <c r="CO7">
        <v>0.27438535856147001</v>
      </c>
      <c r="CP7">
        <v>0.58246015793466999</v>
      </c>
      <c r="CQ7">
        <v>-0.462110438820442</v>
      </c>
      <c r="CR7">
        <v>-0.448118015481062</v>
      </c>
      <c r="CS7">
        <v>-0.47513082076062801</v>
      </c>
      <c r="CT7">
        <v>-0.59600527514280799</v>
      </c>
      <c r="CU7">
        <v>-0.59035123963840297</v>
      </c>
      <c r="CV7">
        <v>0.30690041123095102</v>
      </c>
      <c r="CW7">
        <v>-0.35932200502452</v>
      </c>
      <c r="CX7">
        <v>-0.26928107544327601</v>
      </c>
      <c r="CY7">
        <v>-0.52608430688257601</v>
      </c>
      <c r="CZ7">
        <v>-0.76161073430995896</v>
      </c>
      <c r="DA7">
        <v>-0.478294984877911</v>
      </c>
      <c r="DB7">
        <v>0.65115502877263598</v>
      </c>
      <c r="DC7">
        <v>0.36809219122155701</v>
      </c>
      <c r="DD7">
        <v>-0.63549250951639302</v>
      </c>
      <c r="DE7">
        <v>-0.53486038509600897</v>
      </c>
      <c r="DF7">
        <v>-0.77107135282709804</v>
      </c>
      <c r="DG7">
        <v>-0.36709843183567198</v>
      </c>
      <c r="DH7">
        <v>-0.66520253738657298</v>
      </c>
      <c r="DI7">
        <v>-0.63606530878066103</v>
      </c>
      <c r="DJ7">
        <v>-0.58020283937039296</v>
      </c>
      <c r="DK7">
        <v>-0.46482379561614001</v>
      </c>
      <c r="DL7">
        <v>0.59464259349924697</v>
      </c>
      <c r="DM7">
        <v>0.46799035028837599</v>
      </c>
      <c r="DN7">
        <v>-0.64166492259243901</v>
      </c>
      <c r="DO7">
        <v>-0.31411268930105202</v>
      </c>
      <c r="DP7">
        <v>0.43174672154607402</v>
      </c>
      <c r="DQ7">
        <v>-0.48613693794715002</v>
      </c>
      <c r="DR7">
        <v>-0.105818919463325</v>
      </c>
      <c r="DS7">
        <v>0.37734127889122199</v>
      </c>
      <c r="DT7">
        <v>-0.24005814351699201</v>
      </c>
      <c r="DU7">
        <v>-0.31368397169705398</v>
      </c>
      <c r="DV7">
        <v>-1.3607921486408599E-2</v>
      </c>
      <c r="DW7">
        <v>0.21639063580637599</v>
      </c>
      <c r="DX7">
        <v>-0.62008835964183695</v>
      </c>
      <c r="DY7">
        <v>-9.9667265535549499E-2</v>
      </c>
      <c r="DZ7">
        <v>-0.432348058487251</v>
      </c>
      <c r="EA7">
        <v>-0.36647942061627897</v>
      </c>
      <c r="EB7">
        <v>-0.30643437992199501</v>
      </c>
      <c r="EC7">
        <v>-0.39689072183075103</v>
      </c>
      <c r="ED7">
        <v>-0.44153359121512198</v>
      </c>
      <c r="EE7">
        <v>-0.25064533014946799</v>
      </c>
      <c r="EF7">
        <v>-0.25776431258232102</v>
      </c>
      <c r="EG7">
        <v>5.9274956436850899E-2</v>
      </c>
      <c r="EH7">
        <v>0.27267659722337301</v>
      </c>
      <c r="EI7">
        <v>0.23838044641539799</v>
      </c>
      <c r="EJ7">
        <v>0.23709210858881699</v>
      </c>
      <c r="EK7">
        <v>0.17601478133357101</v>
      </c>
      <c r="EL7">
        <v>9.2216759856688202E-2</v>
      </c>
      <c r="EM7">
        <v>0.40591623688598399</v>
      </c>
      <c r="EN7">
        <v>0.46267560711949202</v>
      </c>
      <c r="EO7">
        <v>0.395975665453348</v>
      </c>
      <c r="EP7">
        <v>0.31058754604467598</v>
      </c>
      <c r="EQ7">
        <v>0.123633407902699</v>
      </c>
      <c r="ER7">
        <v>0.59217674629817596</v>
      </c>
      <c r="ES7">
        <v>0.57284558489918203</v>
      </c>
      <c r="ET7">
        <v>0.554814169142548</v>
      </c>
      <c r="EU7">
        <v>0.49369327084897802</v>
      </c>
      <c r="EV7">
        <v>0.52867390055159602</v>
      </c>
      <c r="EW7">
        <v>0.48576140467665102</v>
      </c>
      <c r="EX7">
        <v>0.44085932421796298</v>
      </c>
      <c r="EY7">
        <v>0.60985816051194996</v>
      </c>
      <c r="EZ7">
        <v>0.59160440732105801</v>
      </c>
      <c r="FA7">
        <v>0.53763860187911205</v>
      </c>
      <c r="FB7">
        <v>0.52902340563054895</v>
      </c>
      <c r="FC7">
        <v>-0.47365531233916802</v>
      </c>
      <c r="FD7">
        <v>-0.60608983420261298</v>
      </c>
      <c r="FE7">
        <v>0.32371938017246699</v>
      </c>
      <c r="FF7">
        <v>-0.58662404370703003</v>
      </c>
      <c r="FG7">
        <v>-0.62071181165059697</v>
      </c>
      <c r="FH7">
        <v>0.92167847052131502</v>
      </c>
      <c r="FI7">
        <v>0.435627005210597</v>
      </c>
      <c r="FJ7">
        <v>0.93543998020442298</v>
      </c>
      <c r="FK7">
        <v>-0.167864606860923</v>
      </c>
    </row>
    <row r="8" spans="1:167" x14ac:dyDescent="0.25">
      <c r="A8" t="s">
        <v>10</v>
      </c>
      <c r="B8">
        <v>0.79862085847450204</v>
      </c>
      <c r="C8">
        <v>0.79408905534676799</v>
      </c>
      <c r="D8">
        <v>-0.63197301447610799</v>
      </c>
      <c r="E8">
        <v>-0.81593918472189597</v>
      </c>
      <c r="F8">
        <v>-0.78519941966870299</v>
      </c>
      <c r="G8">
        <v>-0.83001064372059197</v>
      </c>
      <c r="H8">
        <v>-0.90244726788629503</v>
      </c>
      <c r="I8">
        <v>-0.78248586488307303</v>
      </c>
      <c r="J8">
        <v>-0.45324434315154899</v>
      </c>
      <c r="K8">
        <v>-0.82436152082442005</v>
      </c>
      <c r="L8">
        <v>-0.77851965070147899</v>
      </c>
      <c r="M8">
        <v>-0.84350694845771401</v>
      </c>
      <c r="N8">
        <v>-0.88931147489507301</v>
      </c>
      <c r="O8">
        <v>-0.70348304953197804</v>
      </c>
      <c r="P8">
        <v>-0.71208988492624703</v>
      </c>
      <c r="Q8">
        <v>-0.85989413046930296</v>
      </c>
      <c r="R8">
        <v>-0.69330710163912501</v>
      </c>
      <c r="S8">
        <v>-0.69113790704101496</v>
      </c>
      <c r="T8">
        <v>-0.82553560185317498</v>
      </c>
      <c r="U8">
        <v>-0.80949850727625094</v>
      </c>
      <c r="V8">
        <v>-0.832291491058189</v>
      </c>
      <c r="W8">
        <v>-0.82036156921688097</v>
      </c>
      <c r="X8">
        <v>-0.86881137778911399</v>
      </c>
      <c r="Y8">
        <v>-0.79449976557110102</v>
      </c>
      <c r="Z8">
        <v>-0.79756176203893803</v>
      </c>
      <c r="AA8">
        <v>-0.80068717991793703</v>
      </c>
      <c r="AB8">
        <v>-0.77245797199697397</v>
      </c>
      <c r="AC8">
        <v>-0.86850813662009596</v>
      </c>
      <c r="AD8">
        <v>-0.84046089405917601</v>
      </c>
      <c r="AE8">
        <v>-0.76446085292930199</v>
      </c>
      <c r="AF8">
        <v>-0.86489210763682001</v>
      </c>
      <c r="AG8">
        <v>-0.96950062857519403</v>
      </c>
      <c r="AH8">
        <v>-0.81609927613632904</v>
      </c>
      <c r="AI8">
        <v>-1.29903274923295E-2</v>
      </c>
      <c r="AJ8">
        <v>-0.86101498422488199</v>
      </c>
      <c r="AK8">
        <v>0.95177707361472297</v>
      </c>
      <c r="AL8">
        <v>0.78719153262154795</v>
      </c>
      <c r="AM8">
        <v>-0.870406837996066</v>
      </c>
      <c r="AN8">
        <v>-0.58792406338522196</v>
      </c>
      <c r="AO8">
        <v>0.94678706487326103</v>
      </c>
      <c r="AP8">
        <v>0.77556834266903296</v>
      </c>
      <c r="AQ8">
        <v>0.60414792688552998</v>
      </c>
      <c r="AR8">
        <v>0.75660489372689799</v>
      </c>
      <c r="AS8">
        <v>-0.78130041833637898</v>
      </c>
      <c r="AT8">
        <v>-0.95551187369199997</v>
      </c>
      <c r="AU8">
        <v>-0.36825136885389798</v>
      </c>
      <c r="AV8">
        <v>0.66321086878618796</v>
      </c>
      <c r="AW8">
        <v>0.49260935079146501</v>
      </c>
      <c r="AX8">
        <v>0.46940234759230098</v>
      </c>
      <c r="AY8">
        <v>0.39498674711507398</v>
      </c>
      <c r="AZ8">
        <v>0.65323386167292397</v>
      </c>
      <c r="BA8">
        <v>0.45392047371174499</v>
      </c>
      <c r="BB8">
        <v>0.697743237009816</v>
      </c>
      <c r="BC8">
        <v>0.68855059585477296</v>
      </c>
      <c r="BD8">
        <v>0.67659142150514495</v>
      </c>
      <c r="BE8">
        <v>0.67150254619859395</v>
      </c>
      <c r="BF8">
        <v>0.84426853337667096</v>
      </c>
      <c r="BG8">
        <v>-0.41572368370730101</v>
      </c>
      <c r="BH8">
        <v>-0.66888394984587596</v>
      </c>
      <c r="BI8">
        <v>0.78435492327691003</v>
      </c>
      <c r="BJ8">
        <v>0.79152567140155705</v>
      </c>
      <c r="BK8">
        <v>0.66082733283308903</v>
      </c>
      <c r="BL8">
        <v>0.76335546053247705</v>
      </c>
      <c r="BM8">
        <v>-0.21893018542524501</v>
      </c>
      <c r="BN8">
        <v>0.78525914438100997</v>
      </c>
      <c r="BO8">
        <v>0.77826315084377395</v>
      </c>
      <c r="BP8">
        <v>0.84890213777722001</v>
      </c>
      <c r="BQ8">
        <v>0.88616443316751403</v>
      </c>
      <c r="BR8">
        <v>0.75922188295027404</v>
      </c>
      <c r="BS8">
        <v>0.74637119483961301</v>
      </c>
      <c r="BT8">
        <v>0.67252397148554399</v>
      </c>
      <c r="BU8">
        <v>0.56214237945773804</v>
      </c>
      <c r="BV8">
        <v>0.82212602498049703</v>
      </c>
      <c r="BW8">
        <v>0.84946957689699398</v>
      </c>
      <c r="BX8">
        <v>0.47193452228032501</v>
      </c>
      <c r="BY8">
        <v>0.66087411148032005</v>
      </c>
      <c r="BZ8">
        <v>0.77021066902619395</v>
      </c>
      <c r="CA8">
        <v>0.73586496325480799</v>
      </c>
      <c r="CB8">
        <v>-0.42261369166847501</v>
      </c>
      <c r="CC8">
        <v>0.82035138548087305</v>
      </c>
      <c r="CD8">
        <v>0.80624654933337603</v>
      </c>
      <c r="CE8">
        <v>0.71157592647360701</v>
      </c>
      <c r="CF8">
        <v>0.825453235135582</v>
      </c>
      <c r="CG8">
        <v>0.73660691592743599</v>
      </c>
      <c r="CH8">
        <v>0.71009696053537796</v>
      </c>
      <c r="CI8">
        <v>0.80985845163275605</v>
      </c>
      <c r="CJ8">
        <v>0.73937760063493096</v>
      </c>
      <c r="CK8">
        <v>0.84995689209964498</v>
      </c>
      <c r="CL8">
        <v>0.83059735608743201</v>
      </c>
      <c r="CM8">
        <v>0.76412429296776796</v>
      </c>
      <c r="CN8">
        <v>0.71745474494899297</v>
      </c>
      <c r="CO8">
        <v>0.43787901766452297</v>
      </c>
      <c r="CP8">
        <v>0.78489891743011597</v>
      </c>
      <c r="CQ8">
        <v>-0.67347593150225404</v>
      </c>
      <c r="CR8">
        <v>-0.75068958667600005</v>
      </c>
      <c r="CS8">
        <v>-0.82232110102258804</v>
      </c>
      <c r="CT8">
        <v>-0.76496367950404298</v>
      </c>
      <c r="CU8">
        <v>-0.85565074624875403</v>
      </c>
      <c r="CV8">
        <v>0.52277897594702505</v>
      </c>
      <c r="CW8">
        <v>-0.74007492960818899</v>
      </c>
      <c r="CX8">
        <v>-0.24931213926465201</v>
      </c>
      <c r="CY8">
        <v>-0.57974733071940598</v>
      </c>
      <c r="CZ8">
        <v>-0.87036224296075004</v>
      </c>
      <c r="DA8">
        <v>-0.82559520153495403</v>
      </c>
      <c r="DB8">
        <v>0.902605400256004</v>
      </c>
      <c r="DC8">
        <v>0.58868518586196905</v>
      </c>
      <c r="DD8">
        <v>-0.85096042787443904</v>
      </c>
      <c r="DE8">
        <v>-0.78936394961299705</v>
      </c>
      <c r="DF8">
        <v>-0.71460373887243001</v>
      </c>
      <c r="DG8">
        <v>-0.72226531960581597</v>
      </c>
      <c r="DH8">
        <v>-0.79272729893354799</v>
      </c>
      <c r="DI8">
        <v>-0.86061777492305802</v>
      </c>
      <c r="DJ8">
        <v>-0.63488997614627696</v>
      </c>
      <c r="DK8">
        <v>-0.74028677390781805</v>
      </c>
      <c r="DL8">
        <v>0.84499932080877105</v>
      </c>
      <c r="DM8">
        <v>0.66471346813459298</v>
      </c>
      <c r="DN8">
        <v>-0.89630559147286304</v>
      </c>
      <c r="DO8">
        <v>-0.35036057654960401</v>
      </c>
      <c r="DP8">
        <v>0.74438087609913295</v>
      </c>
      <c r="DQ8">
        <v>-0.844354561069113</v>
      </c>
      <c r="DR8">
        <v>-0.154596275479297</v>
      </c>
      <c r="DS8">
        <v>0.59832704038512097</v>
      </c>
      <c r="DT8">
        <v>-0.41027198998111403</v>
      </c>
      <c r="DU8">
        <v>-0.44819615659468798</v>
      </c>
      <c r="DV8">
        <v>-0.31875960451583901</v>
      </c>
      <c r="DW8">
        <v>0.32603849767222498</v>
      </c>
      <c r="DX8">
        <v>-0.79369081243914996</v>
      </c>
      <c r="DY8">
        <v>-0.297817484948525</v>
      </c>
      <c r="DZ8">
        <v>-0.56908871946843698</v>
      </c>
      <c r="EA8">
        <v>-0.65587958555302595</v>
      </c>
      <c r="EB8">
        <v>-0.55721780573544999</v>
      </c>
      <c r="EC8">
        <v>-0.70479957062683196</v>
      </c>
      <c r="ED8">
        <v>-0.45593459683659598</v>
      </c>
      <c r="EE8">
        <v>-0.38328388996190599</v>
      </c>
      <c r="EF8">
        <v>-0.44921298403181698</v>
      </c>
      <c r="EG8">
        <v>0.49511466934595899</v>
      </c>
      <c r="EH8">
        <v>0.65212332155437003</v>
      </c>
      <c r="EI8">
        <v>0.61301902882319703</v>
      </c>
      <c r="EJ8">
        <v>0.60276208835740297</v>
      </c>
      <c r="EK8">
        <v>0.58298351253993297</v>
      </c>
      <c r="EL8">
        <v>0.52774344262978801</v>
      </c>
      <c r="EM8">
        <v>0.68956792136424905</v>
      </c>
      <c r="EN8">
        <v>0.80564502814097105</v>
      </c>
      <c r="EO8">
        <v>0.77509062400782602</v>
      </c>
      <c r="EP8">
        <v>0.70816305483323705</v>
      </c>
      <c r="EQ8">
        <v>0.56976892211489605</v>
      </c>
      <c r="ER8">
        <v>0.893018975426916</v>
      </c>
      <c r="ES8">
        <v>0.87360377177339599</v>
      </c>
      <c r="ET8">
        <v>0.860448494544794</v>
      </c>
      <c r="EU8">
        <v>0.83235471735347699</v>
      </c>
      <c r="EV8">
        <v>0.85338092355669903</v>
      </c>
      <c r="EW8">
        <v>0.82975630807247103</v>
      </c>
      <c r="EX8">
        <v>0.79994940085754396</v>
      </c>
      <c r="EY8">
        <v>0.88464488161561605</v>
      </c>
      <c r="EZ8">
        <v>0.88648290237961802</v>
      </c>
      <c r="FA8">
        <v>0.85327735962528894</v>
      </c>
      <c r="FB8">
        <v>0.85322187388784398</v>
      </c>
      <c r="FC8">
        <v>-0.83243543313249102</v>
      </c>
      <c r="FD8">
        <v>-0.62912916881676495</v>
      </c>
      <c r="FE8">
        <v>0.40347700052481</v>
      </c>
      <c r="FF8">
        <v>-0.83095545872932897</v>
      </c>
      <c r="FG8">
        <v>-0.79094923970572295</v>
      </c>
      <c r="FH8">
        <v>0.62468338303951998</v>
      </c>
      <c r="FI8">
        <v>0.48605580505616802</v>
      </c>
      <c r="FJ8">
        <v>0.62777014464974501</v>
      </c>
      <c r="FK8">
        <v>-0.42240743744347797</v>
      </c>
    </row>
    <row r="9" spans="1:167" x14ac:dyDescent="0.25">
      <c r="A9" t="s">
        <v>11</v>
      </c>
      <c r="B9">
        <v>0.82934283543078902</v>
      </c>
      <c r="C9">
        <v>0.76032447509196099</v>
      </c>
      <c r="D9">
        <v>-0.54743074642491096</v>
      </c>
      <c r="E9">
        <v>-0.80309482315555403</v>
      </c>
      <c r="F9">
        <v>-0.77952216923983197</v>
      </c>
      <c r="G9">
        <v>-0.83505740917564997</v>
      </c>
      <c r="H9">
        <v>-0.88690255126435602</v>
      </c>
      <c r="I9">
        <v>-0.78190006039539095</v>
      </c>
      <c r="J9">
        <v>-0.359868255722469</v>
      </c>
      <c r="K9">
        <v>-0.836328136720767</v>
      </c>
      <c r="L9">
        <v>-0.77636808392630996</v>
      </c>
      <c r="M9">
        <v>-0.842081148148209</v>
      </c>
      <c r="N9">
        <v>-0.87867148330203504</v>
      </c>
      <c r="O9">
        <v>-0.65625593192853904</v>
      </c>
      <c r="P9">
        <v>-0.61035781374494402</v>
      </c>
      <c r="Q9">
        <v>-0.87121905479732098</v>
      </c>
      <c r="R9">
        <v>-0.62790938777176897</v>
      </c>
      <c r="S9">
        <v>-0.68081964084214097</v>
      </c>
      <c r="T9">
        <v>-0.82539830021496596</v>
      </c>
      <c r="U9">
        <v>-0.82854154562585502</v>
      </c>
      <c r="V9">
        <v>-0.85314843698453502</v>
      </c>
      <c r="W9">
        <v>-0.83464531160341704</v>
      </c>
      <c r="X9">
        <v>-0.85242216423373096</v>
      </c>
      <c r="Y9">
        <v>-0.81628780597352002</v>
      </c>
      <c r="Z9">
        <v>-0.81892290137162904</v>
      </c>
      <c r="AA9">
        <v>-0.81657091167907703</v>
      </c>
      <c r="AB9">
        <v>-0.77134359027152299</v>
      </c>
      <c r="AC9">
        <v>-0.86098557696452704</v>
      </c>
      <c r="AD9">
        <v>-0.82892969251503001</v>
      </c>
      <c r="AE9">
        <v>-0.65308929016629502</v>
      </c>
      <c r="AF9">
        <v>-0.85483773410104302</v>
      </c>
      <c r="AG9">
        <v>-0.98493520548385205</v>
      </c>
      <c r="AH9">
        <v>-0.84389082585910702</v>
      </c>
      <c r="AI9">
        <v>4.6906253124026596E-3</v>
      </c>
      <c r="AJ9">
        <v>-0.87812357443090305</v>
      </c>
      <c r="AK9">
        <v>0.98557124411525099</v>
      </c>
      <c r="AL9">
        <v>0.864344184405196</v>
      </c>
      <c r="AM9">
        <v>-0.88135120109985998</v>
      </c>
      <c r="AN9">
        <v>-0.57318481409500399</v>
      </c>
      <c r="AO9">
        <v>0.98903137555648502</v>
      </c>
      <c r="AP9">
        <v>0.84553478947568605</v>
      </c>
      <c r="AQ9">
        <v>0.67872404808446896</v>
      </c>
      <c r="AR9">
        <v>0.79514350157601399</v>
      </c>
      <c r="AS9">
        <v>-0.78766269043489501</v>
      </c>
      <c r="AT9">
        <v>-0.96963546840994397</v>
      </c>
      <c r="AU9">
        <v>-0.34973485876523702</v>
      </c>
      <c r="AV9">
        <v>0.72002949816873796</v>
      </c>
      <c r="AW9">
        <v>0.56720024482325604</v>
      </c>
      <c r="AX9">
        <v>0.52540992563920097</v>
      </c>
      <c r="AY9">
        <v>0.44966454435961201</v>
      </c>
      <c r="AZ9">
        <v>0.66473478041673495</v>
      </c>
      <c r="BA9">
        <v>0.51729767601485299</v>
      </c>
      <c r="BB9">
        <v>0.75312607231392703</v>
      </c>
      <c r="BC9">
        <v>0.74071319743245001</v>
      </c>
      <c r="BD9">
        <v>0.75337336432175805</v>
      </c>
      <c r="BE9">
        <v>0.73738715258073195</v>
      </c>
      <c r="BF9">
        <v>0.89985364393019296</v>
      </c>
      <c r="BG9">
        <v>-0.39230523677770701</v>
      </c>
      <c r="BH9">
        <v>-0.720995246677261</v>
      </c>
      <c r="BI9">
        <v>0.82912818170614</v>
      </c>
      <c r="BJ9">
        <v>0.84661476966835103</v>
      </c>
      <c r="BK9">
        <v>0.73401672014512398</v>
      </c>
      <c r="BL9">
        <v>0.74784695603108797</v>
      </c>
      <c r="BM9">
        <v>-0.21076281426173199</v>
      </c>
      <c r="BN9">
        <v>0.83665836430075902</v>
      </c>
      <c r="BO9">
        <v>0.83620243596412902</v>
      </c>
      <c r="BP9">
        <v>0.88198827168082305</v>
      </c>
      <c r="BQ9">
        <v>0.903950571018862</v>
      </c>
      <c r="BR9">
        <v>0.783177992407604</v>
      </c>
      <c r="BS9">
        <v>0.78885843919351595</v>
      </c>
      <c r="BT9">
        <v>0.71513792499172602</v>
      </c>
      <c r="BU9">
        <v>0.61897448889582896</v>
      </c>
      <c r="BV9">
        <v>0.88414530964786997</v>
      </c>
      <c r="BW9">
        <v>0.897225359398931</v>
      </c>
      <c r="BX9">
        <v>0.58386320804185599</v>
      </c>
      <c r="BY9">
        <v>0.72930294730627898</v>
      </c>
      <c r="BZ9">
        <v>0.81468818995840497</v>
      </c>
      <c r="CA9">
        <v>0.79833558520046199</v>
      </c>
      <c r="CB9">
        <v>-0.49727483883377599</v>
      </c>
      <c r="CC9">
        <v>0.85913664969301895</v>
      </c>
      <c r="CD9">
        <v>0.85487907117652095</v>
      </c>
      <c r="CE9">
        <v>0.79254054481895497</v>
      </c>
      <c r="CF9">
        <v>0.85288098560137704</v>
      </c>
      <c r="CG9">
        <v>0.79765618854537301</v>
      </c>
      <c r="CH9">
        <v>0.76375038522183203</v>
      </c>
      <c r="CI9">
        <v>0.85584173162088395</v>
      </c>
      <c r="CJ9">
        <v>0.77498886775837605</v>
      </c>
      <c r="CK9">
        <v>0.87994956821428505</v>
      </c>
      <c r="CL9">
        <v>0.87461628765744803</v>
      </c>
      <c r="CM9">
        <v>0.77305913823637395</v>
      </c>
      <c r="CN9">
        <v>0.73023035987304796</v>
      </c>
      <c r="CO9">
        <v>0.47566961757425003</v>
      </c>
      <c r="CP9">
        <v>0.83593890817604899</v>
      </c>
      <c r="CQ9">
        <v>-0.66180712921669804</v>
      </c>
      <c r="CR9">
        <v>-0.74984725433071997</v>
      </c>
      <c r="CS9">
        <v>-0.77415982987736798</v>
      </c>
      <c r="CT9">
        <v>-0.72653292539587699</v>
      </c>
      <c r="CU9">
        <v>-0.85043394356268398</v>
      </c>
      <c r="CV9">
        <v>0.60482174441206504</v>
      </c>
      <c r="CW9">
        <v>-0.66755076973217498</v>
      </c>
      <c r="CX9">
        <v>-0.109070246718728</v>
      </c>
      <c r="CY9">
        <v>-0.47206296960994398</v>
      </c>
      <c r="CZ9">
        <v>-0.90134381557350496</v>
      </c>
      <c r="DA9">
        <v>-0.78077071122950703</v>
      </c>
      <c r="DB9">
        <v>0.88336788429561797</v>
      </c>
      <c r="DC9">
        <v>0.66231843160730397</v>
      </c>
      <c r="DD9">
        <v>-0.80915279409143104</v>
      </c>
      <c r="DE9">
        <v>-0.78869335187279499</v>
      </c>
      <c r="DF9">
        <v>-0.68319623891118497</v>
      </c>
      <c r="DG9">
        <v>-0.69895460140713195</v>
      </c>
      <c r="DH9">
        <v>-0.80225462858334895</v>
      </c>
      <c r="DI9">
        <v>-0.85136878716466302</v>
      </c>
      <c r="DJ9">
        <v>-0.54512434035601798</v>
      </c>
      <c r="DK9">
        <v>-0.73290355909813099</v>
      </c>
      <c r="DL9">
        <v>0.76958237784711903</v>
      </c>
      <c r="DM9">
        <v>0.55808164406694005</v>
      </c>
      <c r="DN9">
        <v>-0.86392924689843698</v>
      </c>
      <c r="DO9">
        <v>-0.38984555099627699</v>
      </c>
      <c r="DP9">
        <v>0.75015731232349103</v>
      </c>
      <c r="DQ9">
        <v>-0.81606981862427697</v>
      </c>
      <c r="DR9">
        <v>-5.2989132799101502E-2</v>
      </c>
      <c r="DS9">
        <v>0.684537598096846</v>
      </c>
      <c r="DT9">
        <v>-0.34305825166443998</v>
      </c>
      <c r="DU9">
        <v>-0.40114466979161501</v>
      </c>
      <c r="DV9">
        <v>-0.36904798921758097</v>
      </c>
      <c r="DW9">
        <v>0.41522279178204902</v>
      </c>
      <c r="DX9">
        <v>-0.816439030240102</v>
      </c>
      <c r="DY9">
        <v>-0.209019538845238</v>
      </c>
      <c r="DZ9">
        <v>-0.52677573411399203</v>
      </c>
      <c r="EA9">
        <v>-0.62316054996973802</v>
      </c>
      <c r="EB9">
        <v>-0.55767403197866405</v>
      </c>
      <c r="EC9">
        <v>-0.68636156124386205</v>
      </c>
      <c r="ED9">
        <v>-0.40036345622374903</v>
      </c>
      <c r="EE9">
        <v>-0.33484273802641001</v>
      </c>
      <c r="EF9">
        <v>-0.42834554498393501</v>
      </c>
      <c r="EG9">
        <v>0.49820895963379203</v>
      </c>
      <c r="EH9">
        <v>0.67566175149352803</v>
      </c>
      <c r="EI9">
        <v>0.64235067014095604</v>
      </c>
      <c r="EJ9">
        <v>0.63007450394980202</v>
      </c>
      <c r="EK9">
        <v>0.57380219982314196</v>
      </c>
      <c r="EL9">
        <v>0.51052154701197905</v>
      </c>
      <c r="EM9">
        <v>0.73335570704298503</v>
      </c>
      <c r="EN9">
        <v>0.81413826694528202</v>
      </c>
      <c r="EO9">
        <v>0.77846314082333501</v>
      </c>
      <c r="EP9">
        <v>0.71389007378173197</v>
      </c>
      <c r="EQ9">
        <v>0.56838891958522897</v>
      </c>
      <c r="ER9">
        <v>0.900791855545651</v>
      </c>
      <c r="ES9">
        <v>0.88564198661058002</v>
      </c>
      <c r="ET9">
        <v>0.87250104244521998</v>
      </c>
      <c r="EU9">
        <v>0.83904824650681598</v>
      </c>
      <c r="EV9">
        <v>0.86221484066243204</v>
      </c>
      <c r="EW9">
        <v>0.83429642223149703</v>
      </c>
      <c r="EX9">
        <v>0.80541913357045303</v>
      </c>
      <c r="EY9">
        <v>0.89832130641256203</v>
      </c>
      <c r="EZ9">
        <v>0.89163487847858003</v>
      </c>
      <c r="FA9">
        <v>0.862572811959888</v>
      </c>
      <c r="FB9">
        <v>0.86203875078772496</v>
      </c>
      <c r="FC9">
        <v>-0.79873724366698995</v>
      </c>
      <c r="FD9">
        <v>-0.60756691416087405</v>
      </c>
      <c r="FE9">
        <v>0.52157881795606797</v>
      </c>
      <c r="FF9">
        <v>-0.84799145786038599</v>
      </c>
      <c r="FG9">
        <v>-0.75961209040434496</v>
      </c>
      <c r="FH9">
        <v>0.69201907867371504</v>
      </c>
      <c r="FI9">
        <v>0.41152898468547899</v>
      </c>
      <c r="FJ9">
        <v>0.69040839662284703</v>
      </c>
      <c r="FK9">
        <v>-0.38909082098727898</v>
      </c>
    </row>
    <row r="10" spans="1:167" x14ac:dyDescent="0.25">
      <c r="A10" t="s">
        <v>12</v>
      </c>
      <c r="B10">
        <v>0.53290972615183196</v>
      </c>
      <c r="C10">
        <v>0.79069314139311397</v>
      </c>
      <c r="D10">
        <v>-0.48007771725065801</v>
      </c>
      <c r="E10">
        <v>-0.56110029097348102</v>
      </c>
      <c r="F10">
        <v>-0.49352714708742002</v>
      </c>
      <c r="G10">
        <v>-0.54086502860376695</v>
      </c>
      <c r="H10">
        <v>-0.65345684367295798</v>
      </c>
      <c r="I10">
        <v>-0.52051826482324504</v>
      </c>
      <c r="J10">
        <v>-0.26871365869730701</v>
      </c>
      <c r="K10">
        <v>-0.54110122599714205</v>
      </c>
      <c r="L10">
        <v>-0.45269845395323799</v>
      </c>
      <c r="M10">
        <v>-0.56141722944678496</v>
      </c>
      <c r="N10">
        <v>-0.61419338395312295</v>
      </c>
      <c r="O10">
        <v>-0.52388199963747495</v>
      </c>
      <c r="P10">
        <v>-0.41787801646556799</v>
      </c>
      <c r="Q10">
        <v>-0.624122118020636</v>
      </c>
      <c r="R10">
        <v>-0.43252542274474298</v>
      </c>
      <c r="S10">
        <v>-0.46178208765472001</v>
      </c>
      <c r="T10">
        <v>-0.54100817464166895</v>
      </c>
      <c r="U10">
        <v>-0.53115758125703905</v>
      </c>
      <c r="V10">
        <v>-0.56667752878149802</v>
      </c>
      <c r="W10">
        <v>-0.56054024412942605</v>
      </c>
      <c r="X10">
        <v>-0.57464970653519198</v>
      </c>
      <c r="Y10">
        <v>-0.51042304052132903</v>
      </c>
      <c r="Z10">
        <v>-0.51407817283572799</v>
      </c>
      <c r="AA10">
        <v>-0.536314310590157</v>
      </c>
      <c r="AB10">
        <v>-0.48044068864468698</v>
      </c>
      <c r="AC10">
        <v>-0.57607374823685897</v>
      </c>
      <c r="AD10">
        <v>-0.58244505017874204</v>
      </c>
      <c r="AE10">
        <v>-0.53584372347685105</v>
      </c>
      <c r="AF10">
        <v>-0.57026011723883896</v>
      </c>
      <c r="AG10">
        <v>-0.83594165849203195</v>
      </c>
      <c r="AH10">
        <v>-0.56280737685305104</v>
      </c>
      <c r="AI10">
        <v>0.35619847202190502</v>
      </c>
      <c r="AJ10">
        <v>-0.61073915065606499</v>
      </c>
      <c r="AK10">
        <v>0.915860812432996</v>
      </c>
      <c r="AL10">
        <v>0.85225460107594297</v>
      </c>
      <c r="AM10">
        <v>-0.63144750601787103</v>
      </c>
      <c r="AN10">
        <v>-0.28297376182182699</v>
      </c>
      <c r="AO10">
        <v>0.89875669025357896</v>
      </c>
      <c r="AP10">
        <v>0.62473550559813595</v>
      </c>
      <c r="AQ10">
        <v>0.65234945079245998</v>
      </c>
      <c r="AR10">
        <v>0.60104132546562095</v>
      </c>
      <c r="AS10">
        <v>-0.46428833779235901</v>
      </c>
      <c r="AT10">
        <v>-0.78637858583321496</v>
      </c>
      <c r="AU10">
        <v>-0.33387114584264499</v>
      </c>
      <c r="AV10">
        <v>0.46723544166562098</v>
      </c>
      <c r="AW10">
        <v>0.22406291251112101</v>
      </c>
      <c r="AX10">
        <v>0.19116698662308099</v>
      </c>
      <c r="AY10">
        <v>0.164647112868062</v>
      </c>
      <c r="AZ10">
        <v>0.30841001620629199</v>
      </c>
      <c r="BA10">
        <v>0.189654475539205</v>
      </c>
      <c r="BB10">
        <v>0.50292951946544995</v>
      </c>
      <c r="BC10">
        <v>0.44696980852677198</v>
      </c>
      <c r="BD10">
        <v>0.52480106755342804</v>
      </c>
      <c r="BE10">
        <v>0.47674694363535902</v>
      </c>
      <c r="BF10">
        <v>0.73883758110936804</v>
      </c>
      <c r="BG10">
        <v>-1.23433955598286E-2</v>
      </c>
      <c r="BH10">
        <v>-0.54054170770786103</v>
      </c>
      <c r="BI10">
        <v>0.57111634507206799</v>
      </c>
      <c r="BJ10">
        <v>0.62156506625228902</v>
      </c>
      <c r="BK10">
        <v>0.78004804729212096</v>
      </c>
      <c r="BL10">
        <v>0.67491740498052699</v>
      </c>
      <c r="BM10">
        <v>2.5577864545364901E-2</v>
      </c>
      <c r="BN10">
        <v>0.55954699282565901</v>
      </c>
      <c r="BO10">
        <v>0.63556628678406901</v>
      </c>
      <c r="BP10">
        <v>0.69194863891125002</v>
      </c>
      <c r="BQ10">
        <v>0.89515846375267705</v>
      </c>
      <c r="BR10">
        <v>0.52948276592099897</v>
      </c>
      <c r="BS10">
        <v>0.59116339671761697</v>
      </c>
      <c r="BT10">
        <v>0.45900390450322798</v>
      </c>
      <c r="BU10">
        <v>0.41705144215451401</v>
      </c>
      <c r="BV10">
        <v>0.72745120449661504</v>
      </c>
      <c r="BW10">
        <v>0.73816734019608399</v>
      </c>
      <c r="BX10">
        <v>0.50808685719566304</v>
      </c>
      <c r="BY10">
        <v>0.46329294715859398</v>
      </c>
      <c r="BZ10">
        <v>0.55559780466901498</v>
      </c>
      <c r="CA10">
        <v>0.55995093721298606</v>
      </c>
      <c r="CB10">
        <v>-0.36123990651066201</v>
      </c>
      <c r="CC10">
        <v>0.61012972890227501</v>
      </c>
      <c r="CD10">
        <v>0.62195612063683103</v>
      </c>
      <c r="CE10">
        <v>0.70946457095794102</v>
      </c>
      <c r="CF10">
        <v>0.577201499346499</v>
      </c>
      <c r="CG10">
        <v>0.53700924611339096</v>
      </c>
      <c r="CH10">
        <v>0.51031168747802702</v>
      </c>
      <c r="CI10">
        <v>0.64703425111312296</v>
      </c>
      <c r="CJ10">
        <v>0.56095398675418795</v>
      </c>
      <c r="CK10">
        <v>0.68791483394735897</v>
      </c>
      <c r="CL10">
        <v>0.70683824388517402</v>
      </c>
      <c r="CM10">
        <v>0.59779126167484997</v>
      </c>
      <c r="CN10">
        <v>0.53570549947969603</v>
      </c>
      <c r="CO10">
        <v>0.29507114033516002</v>
      </c>
      <c r="CP10">
        <v>0.60511841819483703</v>
      </c>
      <c r="CQ10">
        <v>-0.50541907444970802</v>
      </c>
      <c r="CR10">
        <v>-0.48676067368877801</v>
      </c>
      <c r="CS10">
        <v>-0.527698414722649</v>
      </c>
      <c r="CT10">
        <v>-0.65706548807235299</v>
      </c>
      <c r="CU10">
        <v>-0.60675025079690803</v>
      </c>
      <c r="CV10">
        <v>0.32055445142856498</v>
      </c>
      <c r="CW10">
        <v>-0.42648647943583501</v>
      </c>
      <c r="CX10">
        <v>-0.32911325436338401</v>
      </c>
      <c r="CY10">
        <v>-0.58761180907087995</v>
      </c>
      <c r="CZ10">
        <v>-0.78839134978221603</v>
      </c>
      <c r="DA10">
        <v>-0.55140241299454296</v>
      </c>
      <c r="DB10">
        <v>0.68123204224849199</v>
      </c>
      <c r="DC10">
        <v>0.37865409560781998</v>
      </c>
      <c r="DD10">
        <v>-0.70333353710139901</v>
      </c>
      <c r="DE10">
        <v>-0.54406412584332697</v>
      </c>
      <c r="DF10">
        <v>-0.77175413279578597</v>
      </c>
      <c r="DG10">
        <v>-0.38242182390753598</v>
      </c>
      <c r="DH10">
        <v>-0.64177880873872295</v>
      </c>
      <c r="DI10">
        <v>-0.69168242361339505</v>
      </c>
      <c r="DJ10">
        <v>-0.58679320558878201</v>
      </c>
      <c r="DK10">
        <v>-0.52991329312319102</v>
      </c>
      <c r="DL10">
        <v>0.66753029826337396</v>
      </c>
      <c r="DM10">
        <v>0.53084197656151499</v>
      </c>
      <c r="DN10">
        <v>-0.69514267604076496</v>
      </c>
      <c r="DO10">
        <v>-0.31221744880869201</v>
      </c>
      <c r="DP10">
        <v>0.46334565286944401</v>
      </c>
      <c r="DQ10">
        <v>-0.53587470026649198</v>
      </c>
      <c r="DR10">
        <v>-0.19359509523588</v>
      </c>
      <c r="DS10">
        <v>0.37840629452127</v>
      </c>
      <c r="DT10">
        <v>-0.28533979896734002</v>
      </c>
      <c r="DU10">
        <v>-0.35755578795547599</v>
      </c>
      <c r="DV10">
        <v>-4.8684133109814898E-2</v>
      </c>
      <c r="DW10">
        <v>0.18787676012535601</v>
      </c>
      <c r="DX10">
        <v>-0.65848674948959796</v>
      </c>
      <c r="DY10">
        <v>-0.17212886170041</v>
      </c>
      <c r="DZ10">
        <v>-0.50494912406956105</v>
      </c>
      <c r="EA10">
        <v>-0.42485917700027098</v>
      </c>
      <c r="EB10">
        <v>-0.34945935606821199</v>
      </c>
      <c r="EC10">
        <v>-0.46290779005709998</v>
      </c>
      <c r="ED10">
        <v>-0.49454556143365602</v>
      </c>
      <c r="EE10">
        <v>-0.29925141227558399</v>
      </c>
      <c r="EF10">
        <v>-0.30663983484318602</v>
      </c>
      <c r="EG10">
        <v>0.102721463080956</v>
      </c>
      <c r="EH10">
        <v>0.29985106400073203</v>
      </c>
      <c r="EI10">
        <v>0.26909712331970698</v>
      </c>
      <c r="EJ10">
        <v>0.27669072046467702</v>
      </c>
      <c r="EK10">
        <v>0.23936664215489101</v>
      </c>
      <c r="EL10">
        <v>0.133449784094166</v>
      </c>
      <c r="EM10">
        <v>0.43473476602288702</v>
      </c>
      <c r="EN10">
        <v>0.50382272835950603</v>
      </c>
      <c r="EO10">
        <v>0.43382907829498801</v>
      </c>
      <c r="EP10">
        <v>0.34918865807220201</v>
      </c>
      <c r="EQ10">
        <v>0.158973630728869</v>
      </c>
      <c r="ER10">
        <v>0.62526354173770204</v>
      </c>
      <c r="ES10">
        <v>0.60827026477296997</v>
      </c>
      <c r="ET10">
        <v>0.59281963346050404</v>
      </c>
      <c r="EU10">
        <v>0.53371471063017695</v>
      </c>
      <c r="EV10">
        <v>0.56475944921001098</v>
      </c>
      <c r="EW10">
        <v>0.52738524688180399</v>
      </c>
      <c r="EX10">
        <v>0.48136884173385303</v>
      </c>
      <c r="EY10">
        <v>0.651011376276867</v>
      </c>
      <c r="EZ10">
        <v>0.63697585359723996</v>
      </c>
      <c r="FA10">
        <v>0.57915223232845203</v>
      </c>
      <c r="FB10">
        <v>0.56595477069311595</v>
      </c>
      <c r="FC10">
        <v>-0.52576759344891499</v>
      </c>
      <c r="FD10">
        <v>-0.58992779050201305</v>
      </c>
      <c r="FE10">
        <v>0.30376984798329398</v>
      </c>
      <c r="FF10">
        <v>-0.60972462510927306</v>
      </c>
      <c r="FG10">
        <v>-0.68545676024038704</v>
      </c>
      <c r="FH10">
        <v>0.87163138379967398</v>
      </c>
      <c r="FI10">
        <v>0.51721375582891105</v>
      </c>
      <c r="FJ10">
        <v>0.90715260118336405</v>
      </c>
      <c r="FK10">
        <v>-0.21731496041605</v>
      </c>
    </row>
    <row r="11" spans="1:167" x14ac:dyDescent="0.25">
      <c r="A11" t="s">
        <v>13</v>
      </c>
      <c r="B11">
        <v>0.75302042482923104</v>
      </c>
      <c r="C11">
        <v>0.822718065193903</v>
      </c>
      <c r="D11">
        <v>-0.50244981909662001</v>
      </c>
      <c r="E11">
        <v>-0.69352668058640798</v>
      </c>
      <c r="F11">
        <v>-0.65802608032633303</v>
      </c>
      <c r="G11">
        <v>-0.74365639689495</v>
      </c>
      <c r="H11">
        <v>-0.83190103211786404</v>
      </c>
      <c r="I11">
        <v>-0.76356728650461203</v>
      </c>
      <c r="J11">
        <v>-0.25406377743763398</v>
      </c>
      <c r="K11">
        <v>-0.74634801521183702</v>
      </c>
      <c r="L11">
        <v>-0.674833461041909</v>
      </c>
      <c r="M11">
        <v>-0.74665226366343596</v>
      </c>
      <c r="N11">
        <v>-0.84347229885820096</v>
      </c>
      <c r="O11">
        <v>-0.65702113207070201</v>
      </c>
      <c r="P11">
        <v>-0.53812639634470105</v>
      </c>
      <c r="Q11">
        <v>-0.78872877703954003</v>
      </c>
      <c r="R11">
        <v>-0.51201906607639003</v>
      </c>
      <c r="S11">
        <v>-0.57746492659028603</v>
      </c>
      <c r="T11">
        <v>-0.73856342651441498</v>
      </c>
      <c r="U11">
        <v>-0.74279708076583595</v>
      </c>
      <c r="V11">
        <v>-0.79022728410682797</v>
      </c>
      <c r="W11">
        <v>-0.79636733919092595</v>
      </c>
      <c r="X11">
        <v>-0.76247512816820795</v>
      </c>
      <c r="Y11">
        <v>-0.74574033352646596</v>
      </c>
      <c r="Z11">
        <v>-0.75612194847771197</v>
      </c>
      <c r="AA11">
        <v>-0.77557177838605795</v>
      </c>
      <c r="AB11">
        <v>-0.74795360687090295</v>
      </c>
      <c r="AC11">
        <v>-0.80770315580712004</v>
      </c>
      <c r="AD11">
        <v>-0.77664650436583604</v>
      </c>
      <c r="AE11">
        <v>-0.68448120698327797</v>
      </c>
      <c r="AF11">
        <v>-0.76792154508244104</v>
      </c>
      <c r="AG11">
        <v>-0.96017405286594304</v>
      </c>
      <c r="AH11">
        <v>-0.78047949387329596</v>
      </c>
      <c r="AI11">
        <v>5.1724029264823099E-2</v>
      </c>
      <c r="AJ11">
        <v>-0.79947812857378597</v>
      </c>
      <c r="AK11">
        <v>0.96649597079768501</v>
      </c>
      <c r="AL11">
        <v>0.837935316195353</v>
      </c>
      <c r="AM11">
        <v>-0.84807773363482697</v>
      </c>
      <c r="AN11">
        <v>-0.57966578781119205</v>
      </c>
      <c r="AO11">
        <v>0.96390563715945698</v>
      </c>
      <c r="AP11">
        <v>0.78278162364081605</v>
      </c>
      <c r="AQ11">
        <v>0.62496078454223203</v>
      </c>
      <c r="AR11">
        <v>0.73254160067721297</v>
      </c>
      <c r="AS11">
        <v>-0.69637304481060502</v>
      </c>
      <c r="AT11">
        <v>-0.93245494881139301</v>
      </c>
      <c r="AU11">
        <v>-0.25373946699569799</v>
      </c>
      <c r="AV11">
        <v>0.68450067631650602</v>
      </c>
      <c r="AW11">
        <v>0.45780552529126101</v>
      </c>
      <c r="AX11">
        <v>0.460735853661221</v>
      </c>
      <c r="AY11">
        <v>0.43140040660469697</v>
      </c>
      <c r="AZ11">
        <v>0.58783672485661898</v>
      </c>
      <c r="BA11">
        <v>0.45526848902418898</v>
      </c>
      <c r="BB11">
        <v>0.67457945246528594</v>
      </c>
      <c r="BC11">
        <v>0.66770183620228296</v>
      </c>
      <c r="BD11">
        <v>0.70407107624686605</v>
      </c>
      <c r="BE11">
        <v>0.66786275264124595</v>
      </c>
      <c r="BF11">
        <v>0.87354426199339297</v>
      </c>
      <c r="BG11">
        <v>-0.30087772444926397</v>
      </c>
      <c r="BH11">
        <v>-0.737898591667417</v>
      </c>
      <c r="BI11">
        <v>0.76992565645699096</v>
      </c>
      <c r="BJ11">
        <v>0.79988558674329702</v>
      </c>
      <c r="BK11">
        <v>0.71793725895834004</v>
      </c>
      <c r="BL11">
        <v>0.67344273863926996</v>
      </c>
      <c r="BM11">
        <v>-0.224934710184862</v>
      </c>
      <c r="BN11">
        <v>0.75912777888523497</v>
      </c>
      <c r="BO11">
        <v>0.79081230174028405</v>
      </c>
      <c r="BP11">
        <v>0.836341811975159</v>
      </c>
      <c r="BQ11">
        <v>0.87053960021976295</v>
      </c>
      <c r="BR11">
        <v>0.743402370147354</v>
      </c>
      <c r="BS11">
        <v>0.758363684547677</v>
      </c>
      <c r="BT11">
        <v>0.66466459543568501</v>
      </c>
      <c r="BU11">
        <v>0.59797508189200699</v>
      </c>
      <c r="BV11">
        <v>0.84580544439002703</v>
      </c>
      <c r="BW11">
        <v>0.86901760207308698</v>
      </c>
      <c r="BX11">
        <v>0.56857576875223603</v>
      </c>
      <c r="BY11">
        <v>0.65223217473959105</v>
      </c>
      <c r="BZ11">
        <v>0.75011331248319502</v>
      </c>
      <c r="CA11">
        <v>0.74177815201510999</v>
      </c>
      <c r="CB11">
        <v>-0.54016572212525105</v>
      </c>
      <c r="CC11">
        <v>0.80002593474271799</v>
      </c>
      <c r="CD11">
        <v>0.80522814695876399</v>
      </c>
      <c r="CE11">
        <v>0.81589627826967603</v>
      </c>
      <c r="CF11">
        <v>0.77087496825409596</v>
      </c>
      <c r="CG11">
        <v>0.72687400189588502</v>
      </c>
      <c r="CH11">
        <v>0.70699616920188502</v>
      </c>
      <c r="CI11">
        <v>0.80995649915634904</v>
      </c>
      <c r="CJ11">
        <v>0.69434054401164602</v>
      </c>
      <c r="CK11">
        <v>0.84371760086830605</v>
      </c>
      <c r="CL11">
        <v>0.85447454979577198</v>
      </c>
      <c r="CM11">
        <v>0.76637561367019702</v>
      </c>
      <c r="CN11">
        <v>0.71489597322514897</v>
      </c>
      <c r="CO11">
        <v>0.49115220414159999</v>
      </c>
      <c r="CP11">
        <v>0.78718582856665198</v>
      </c>
      <c r="CQ11">
        <v>-0.58526729164116398</v>
      </c>
      <c r="CR11">
        <v>-0.64682010867624196</v>
      </c>
      <c r="CS11">
        <v>-0.70182216531671004</v>
      </c>
      <c r="CT11">
        <v>-0.65625838750847398</v>
      </c>
      <c r="CU11">
        <v>-0.83186974755239196</v>
      </c>
      <c r="CV11">
        <v>0.53616207641287805</v>
      </c>
      <c r="CW11">
        <v>-0.56686104639713897</v>
      </c>
      <c r="CX11">
        <v>-0.18240776178212201</v>
      </c>
      <c r="CY11">
        <v>-0.54889057804555297</v>
      </c>
      <c r="CZ11">
        <v>-0.88234404265864097</v>
      </c>
      <c r="DA11">
        <v>-0.71042215513434204</v>
      </c>
      <c r="DB11">
        <v>0.88529559744787201</v>
      </c>
      <c r="DC11">
        <v>0.59451209958865803</v>
      </c>
      <c r="DD11">
        <v>-0.75752948830241695</v>
      </c>
      <c r="DE11">
        <v>-0.78868630503356296</v>
      </c>
      <c r="DF11">
        <v>-0.73693573599210604</v>
      </c>
      <c r="DG11">
        <v>-0.65421390396894696</v>
      </c>
      <c r="DH11">
        <v>-0.81580651325597398</v>
      </c>
      <c r="DI11">
        <v>-0.75780745492805301</v>
      </c>
      <c r="DJ11">
        <v>-0.57467073926242795</v>
      </c>
      <c r="DK11">
        <v>-0.61311074978531099</v>
      </c>
      <c r="DL11">
        <v>0.75818891454154203</v>
      </c>
      <c r="DM11">
        <v>0.60505889621069298</v>
      </c>
      <c r="DN11">
        <v>-0.77959101077553405</v>
      </c>
      <c r="DO11">
        <v>-0.32721239067925401</v>
      </c>
      <c r="DP11">
        <v>0.71221634420603797</v>
      </c>
      <c r="DQ11">
        <v>-0.71721191131212203</v>
      </c>
      <c r="DR11">
        <v>-2.2458910627922799E-2</v>
      </c>
      <c r="DS11">
        <v>0.58184219257560899</v>
      </c>
      <c r="DT11">
        <v>-0.242489446199396</v>
      </c>
      <c r="DU11">
        <v>-0.30871101257850803</v>
      </c>
      <c r="DV11">
        <v>-0.26610429383637701</v>
      </c>
      <c r="DW11">
        <v>0.41989963658658402</v>
      </c>
      <c r="DX11">
        <v>-0.797335649889923</v>
      </c>
      <c r="DY11">
        <v>-0.108470709282577</v>
      </c>
      <c r="DZ11">
        <v>-0.43290904481182702</v>
      </c>
      <c r="EA11">
        <v>-0.490734684454537</v>
      </c>
      <c r="EB11">
        <v>-0.42854523416255003</v>
      </c>
      <c r="EC11">
        <v>-0.56186121727981297</v>
      </c>
      <c r="ED11">
        <v>-0.34094464494130799</v>
      </c>
      <c r="EE11">
        <v>-0.22801280272409699</v>
      </c>
      <c r="EF11">
        <v>-0.32288835558687001</v>
      </c>
      <c r="EG11">
        <v>0.34645286079106402</v>
      </c>
      <c r="EH11">
        <v>0.56295081385833901</v>
      </c>
      <c r="EI11">
        <v>0.52319301385393102</v>
      </c>
      <c r="EJ11">
        <v>0.50687803611465898</v>
      </c>
      <c r="EK11">
        <v>0.434073095716214</v>
      </c>
      <c r="EL11">
        <v>0.35360877460740903</v>
      </c>
      <c r="EM11">
        <v>0.60973782593292303</v>
      </c>
      <c r="EN11">
        <v>0.71216051305662997</v>
      </c>
      <c r="EO11">
        <v>0.68160883315872001</v>
      </c>
      <c r="EP11">
        <v>0.612591404703549</v>
      </c>
      <c r="EQ11">
        <v>0.44903058094248799</v>
      </c>
      <c r="ER11">
        <v>0.82741436776713395</v>
      </c>
      <c r="ES11">
        <v>0.81424157559403398</v>
      </c>
      <c r="ET11">
        <v>0.80037850937183297</v>
      </c>
      <c r="EU11">
        <v>0.75758681475774503</v>
      </c>
      <c r="EV11">
        <v>0.78280313696685899</v>
      </c>
      <c r="EW11">
        <v>0.74376365967575098</v>
      </c>
      <c r="EX11">
        <v>0.71368278938600704</v>
      </c>
      <c r="EY11">
        <v>0.82979009673357496</v>
      </c>
      <c r="EZ11">
        <v>0.81781514531835997</v>
      </c>
      <c r="FA11">
        <v>0.78271343787391201</v>
      </c>
      <c r="FB11">
        <v>0.78218296789664898</v>
      </c>
      <c r="FC11">
        <v>-0.69592749537927101</v>
      </c>
      <c r="FD11">
        <v>-0.65373468802907297</v>
      </c>
      <c r="FE11">
        <v>0.400432492048448</v>
      </c>
      <c r="FF11">
        <v>-0.77609166461534596</v>
      </c>
      <c r="FG11">
        <v>-0.75778651019760201</v>
      </c>
      <c r="FH11">
        <v>0.77252363924340495</v>
      </c>
      <c r="FI11">
        <v>0.37217682001024999</v>
      </c>
      <c r="FJ11">
        <v>0.77070664013610901</v>
      </c>
      <c r="FK11">
        <v>-0.276201910691659</v>
      </c>
    </row>
    <row r="12" spans="1:167" x14ac:dyDescent="0.25">
      <c r="A12" t="s">
        <v>15</v>
      </c>
      <c r="B12">
        <v>0.57892191908039703</v>
      </c>
      <c r="C12">
        <v>0.76263376877431499</v>
      </c>
      <c r="D12">
        <v>-0.483690968035494</v>
      </c>
      <c r="E12">
        <v>-0.599053122740142</v>
      </c>
      <c r="F12">
        <v>-0.54251800681565199</v>
      </c>
      <c r="G12">
        <v>-0.58516179508343702</v>
      </c>
      <c r="H12">
        <v>-0.68312143314655505</v>
      </c>
      <c r="I12">
        <v>-0.54877920151831805</v>
      </c>
      <c r="J12">
        <v>-0.288342776277488</v>
      </c>
      <c r="K12">
        <v>-0.58602009883767903</v>
      </c>
      <c r="L12">
        <v>-0.49956095762759201</v>
      </c>
      <c r="M12">
        <v>-0.604161445006269</v>
      </c>
      <c r="N12">
        <v>-0.65551417218960495</v>
      </c>
      <c r="O12">
        <v>-0.51938979508112604</v>
      </c>
      <c r="P12">
        <v>-0.44036924272805</v>
      </c>
      <c r="Q12">
        <v>-0.66445048750716695</v>
      </c>
      <c r="R12">
        <v>-0.46605997671684002</v>
      </c>
      <c r="S12">
        <v>-0.48744458061407903</v>
      </c>
      <c r="T12">
        <v>-0.57882559834107505</v>
      </c>
      <c r="U12">
        <v>-0.57471940933789001</v>
      </c>
      <c r="V12">
        <v>-0.60944313231998204</v>
      </c>
      <c r="W12">
        <v>-0.60484765874804203</v>
      </c>
      <c r="X12">
        <v>-0.61766377026583097</v>
      </c>
      <c r="Y12">
        <v>-0.55412283503541604</v>
      </c>
      <c r="Z12">
        <v>-0.559457241881548</v>
      </c>
      <c r="AA12">
        <v>-0.57360145884909797</v>
      </c>
      <c r="AB12">
        <v>-0.51895993143643604</v>
      </c>
      <c r="AC12">
        <v>-0.61928351448334695</v>
      </c>
      <c r="AD12">
        <v>-0.61493910138670504</v>
      </c>
      <c r="AE12">
        <v>-0.55608253947536301</v>
      </c>
      <c r="AF12">
        <v>-0.61375880576546105</v>
      </c>
      <c r="AG12">
        <v>-0.86318883609195596</v>
      </c>
      <c r="AH12">
        <v>-0.60225137587797495</v>
      </c>
      <c r="AI12">
        <v>0.32588483765409998</v>
      </c>
      <c r="AJ12">
        <v>-0.65173434453052703</v>
      </c>
      <c r="AK12">
        <v>0.93447804474808305</v>
      </c>
      <c r="AL12">
        <v>0.85795146352838003</v>
      </c>
      <c r="AM12">
        <v>-0.668938405624803</v>
      </c>
      <c r="AN12">
        <v>-0.31877132006699899</v>
      </c>
      <c r="AO12">
        <v>0.92523944167806305</v>
      </c>
      <c r="AP12">
        <v>0.65936340024068396</v>
      </c>
      <c r="AQ12">
        <v>0.653818031853723</v>
      </c>
      <c r="AR12">
        <v>0.64390944197563904</v>
      </c>
      <c r="AS12">
        <v>-0.51059697434200901</v>
      </c>
      <c r="AT12">
        <v>-0.81759400572485197</v>
      </c>
      <c r="AU12">
        <v>-0.32641706394764403</v>
      </c>
      <c r="AV12">
        <v>0.49394071377464299</v>
      </c>
      <c r="AW12">
        <v>0.28057751328347602</v>
      </c>
      <c r="AX12">
        <v>0.234992220500368</v>
      </c>
      <c r="AY12">
        <v>0.201030585176662</v>
      </c>
      <c r="AZ12">
        <v>0.36368496668163203</v>
      </c>
      <c r="BA12">
        <v>0.235879263395922</v>
      </c>
      <c r="BB12">
        <v>0.53663784051900898</v>
      </c>
      <c r="BC12">
        <v>0.48792974102368603</v>
      </c>
      <c r="BD12">
        <v>0.55586427332703503</v>
      </c>
      <c r="BE12">
        <v>0.51247927376164504</v>
      </c>
      <c r="BF12">
        <v>0.76269566680713696</v>
      </c>
      <c r="BG12">
        <v>-6.1448803575631601E-2</v>
      </c>
      <c r="BH12">
        <v>-0.56098477794651602</v>
      </c>
      <c r="BI12">
        <v>0.60643303042172803</v>
      </c>
      <c r="BJ12">
        <v>0.65149346461833102</v>
      </c>
      <c r="BK12">
        <v>0.77263322288799097</v>
      </c>
      <c r="BL12">
        <v>0.69857012962445098</v>
      </c>
      <c r="BM12">
        <v>7.9439280016775499E-3</v>
      </c>
      <c r="BN12">
        <v>0.60808095992348798</v>
      </c>
      <c r="BO12">
        <v>0.65888840681217598</v>
      </c>
      <c r="BP12">
        <v>0.71620378587752498</v>
      </c>
      <c r="BQ12">
        <v>0.90850252740596604</v>
      </c>
      <c r="BR12">
        <v>0.55592899908728899</v>
      </c>
      <c r="BS12">
        <v>0.60629508876284</v>
      </c>
      <c r="BT12">
        <v>0.48389167313409398</v>
      </c>
      <c r="BU12">
        <v>0.426031683061594</v>
      </c>
      <c r="BV12">
        <v>0.74966848659336505</v>
      </c>
      <c r="BW12">
        <v>0.76411562624714102</v>
      </c>
      <c r="BX12">
        <v>0.500952550959742</v>
      </c>
      <c r="BY12">
        <v>0.50256126018667202</v>
      </c>
      <c r="BZ12">
        <v>0.589337368086156</v>
      </c>
      <c r="CA12">
        <v>0.58959747704718302</v>
      </c>
      <c r="CB12">
        <v>-0.35921759268209502</v>
      </c>
      <c r="CC12">
        <v>0.64502332214990299</v>
      </c>
      <c r="CD12">
        <v>0.65307545724924998</v>
      </c>
      <c r="CE12">
        <v>0.71144005684343403</v>
      </c>
      <c r="CF12">
        <v>0.62210082117942</v>
      </c>
      <c r="CG12">
        <v>0.57457597198758303</v>
      </c>
      <c r="CH12">
        <v>0.53931258320283104</v>
      </c>
      <c r="CI12">
        <v>0.67147466978334203</v>
      </c>
      <c r="CJ12">
        <v>0.58301793580445904</v>
      </c>
      <c r="CK12">
        <v>0.709650502631337</v>
      </c>
      <c r="CL12">
        <v>0.72347854635674802</v>
      </c>
      <c r="CM12">
        <v>0.60278260437253794</v>
      </c>
      <c r="CN12">
        <v>0.54151614163492801</v>
      </c>
      <c r="CO12">
        <v>0.28836874720518302</v>
      </c>
      <c r="CP12">
        <v>0.63372840330311098</v>
      </c>
      <c r="CQ12">
        <v>-0.51148103471375606</v>
      </c>
      <c r="CR12">
        <v>-0.52053266041623603</v>
      </c>
      <c r="CS12">
        <v>-0.55248961439227695</v>
      </c>
      <c r="CT12">
        <v>-0.66098154154872002</v>
      </c>
      <c r="CU12">
        <v>-0.63748964254060103</v>
      </c>
      <c r="CV12">
        <v>0.36108096618840901</v>
      </c>
      <c r="CW12">
        <v>-0.45715050125510898</v>
      </c>
      <c r="CX12">
        <v>-0.28632824014000602</v>
      </c>
      <c r="CY12">
        <v>-0.55154930650556599</v>
      </c>
      <c r="CZ12">
        <v>-0.79314303780824302</v>
      </c>
      <c r="DA12">
        <v>-0.57138680571424805</v>
      </c>
      <c r="DB12">
        <v>0.71220062564509601</v>
      </c>
      <c r="DC12">
        <v>0.41361951029875499</v>
      </c>
      <c r="DD12">
        <v>-0.71341076540108195</v>
      </c>
      <c r="DE12">
        <v>-0.57748199981141102</v>
      </c>
      <c r="DF12">
        <v>-0.74311662970763903</v>
      </c>
      <c r="DG12">
        <v>-0.43827878000745901</v>
      </c>
      <c r="DH12">
        <v>-0.68072471426988101</v>
      </c>
      <c r="DI12">
        <v>-0.72382441853698598</v>
      </c>
      <c r="DJ12">
        <v>-0.59559628516160301</v>
      </c>
      <c r="DK12">
        <v>-0.567785473805271</v>
      </c>
      <c r="DL12">
        <v>0.67656528691073103</v>
      </c>
      <c r="DM12">
        <v>0.51649106165067105</v>
      </c>
      <c r="DN12">
        <v>-0.72781834726646899</v>
      </c>
      <c r="DO12">
        <v>-0.30216617023183601</v>
      </c>
      <c r="DP12">
        <v>0.51511481526564595</v>
      </c>
      <c r="DQ12">
        <v>-0.57949410025808801</v>
      </c>
      <c r="DR12">
        <v>-0.163097750982623</v>
      </c>
      <c r="DS12">
        <v>0.43788782115622499</v>
      </c>
      <c r="DT12">
        <v>-0.294999855585239</v>
      </c>
      <c r="DU12">
        <v>-0.362051105152909</v>
      </c>
      <c r="DV12">
        <v>-8.7375596818693196E-2</v>
      </c>
      <c r="DW12">
        <v>0.219223851508836</v>
      </c>
      <c r="DX12">
        <v>-0.66395672539606798</v>
      </c>
      <c r="DY12">
        <v>-0.17066837135256599</v>
      </c>
      <c r="DZ12">
        <v>-0.50708848593121503</v>
      </c>
      <c r="EA12">
        <v>-0.47187955737063902</v>
      </c>
      <c r="EB12">
        <v>-0.37296305611158898</v>
      </c>
      <c r="EC12">
        <v>-0.49340013893967699</v>
      </c>
      <c r="ED12">
        <v>-0.48880277374884001</v>
      </c>
      <c r="EE12">
        <v>-0.30618854673393298</v>
      </c>
      <c r="EF12">
        <v>-0.31048080529509098</v>
      </c>
      <c r="EG12">
        <v>0.16636181042781001</v>
      </c>
      <c r="EH12">
        <v>0.36140794941084903</v>
      </c>
      <c r="EI12">
        <v>0.32890254019692799</v>
      </c>
      <c r="EJ12">
        <v>0.329936547642663</v>
      </c>
      <c r="EK12">
        <v>0.29063598807511898</v>
      </c>
      <c r="EL12">
        <v>0.20313876126071501</v>
      </c>
      <c r="EM12">
        <v>0.48598878662591699</v>
      </c>
      <c r="EN12">
        <v>0.55375066206935597</v>
      </c>
      <c r="EO12">
        <v>0.489847048090915</v>
      </c>
      <c r="EP12">
        <v>0.40467662517209702</v>
      </c>
      <c r="EQ12">
        <v>0.221908267500488</v>
      </c>
      <c r="ER12">
        <v>0.67424737163352899</v>
      </c>
      <c r="ES12">
        <v>0.65329887132752595</v>
      </c>
      <c r="ET12">
        <v>0.63595933175590802</v>
      </c>
      <c r="EU12">
        <v>0.58106068534500799</v>
      </c>
      <c r="EV12">
        <v>0.61366270826897995</v>
      </c>
      <c r="EW12">
        <v>0.57597563858562595</v>
      </c>
      <c r="EX12">
        <v>0.53171131980707997</v>
      </c>
      <c r="EY12">
        <v>0.68839505712320503</v>
      </c>
      <c r="EZ12">
        <v>0.67570615545183699</v>
      </c>
      <c r="FA12">
        <v>0.62267296296174901</v>
      </c>
      <c r="FB12">
        <v>0.614217169646321</v>
      </c>
      <c r="FC12">
        <v>-0.56852758377249302</v>
      </c>
      <c r="FD12">
        <v>-0.62180303055231301</v>
      </c>
      <c r="FE12">
        <v>0.35392324180382101</v>
      </c>
      <c r="FF12">
        <v>-0.64062446377430105</v>
      </c>
      <c r="FG12">
        <v>-0.71086310019887899</v>
      </c>
      <c r="FH12">
        <v>0.86110960955173399</v>
      </c>
      <c r="FI12">
        <v>0.49776790209619398</v>
      </c>
      <c r="FJ12">
        <v>0.89451655630546101</v>
      </c>
      <c r="FK12">
        <v>-0.22342059673357001</v>
      </c>
    </row>
    <row r="13" spans="1:167" x14ac:dyDescent="0.25">
      <c r="A13" t="s">
        <v>21</v>
      </c>
      <c r="B13">
        <v>0.64590413033794003</v>
      </c>
      <c r="C13">
        <v>0.68312367406114405</v>
      </c>
      <c r="D13">
        <v>-0.43236737859796998</v>
      </c>
      <c r="E13">
        <v>-0.65866735154191003</v>
      </c>
      <c r="F13">
        <v>-0.62087067764384296</v>
      </c>
      <c r="G13">
        <v>-0.65817050894754003</v>
      </c>
      <c r="H13">
        <v>-0.73655946394933003</v>
      </c>
      <c r="I13">
        <v>-0.59258566685564895</v>
      </c>
      <c r="J13">
        <v>-0.32203331295203003</v>
      </c>
      <c r="K13">
        <v>-0.64694082535791997</v>
      </c>
      <c r="L13">
        <v>-0.57853620247373205</v>
      </c>
      <c r="M13">
        <v>-0.67645500996700803</v>
      </c>
      <c r="N13">
        <v>-0.70958305933619903</v>
      </c>
      <c r="O13">
        <v>-0.46108153159012399</v>
      </c>
      <c r="P13">
        <v>-0.47035879813557202</v>
      </c>
      <c r="Q13">
        <v>-0.70269216284966596</v>
      </c>
      <c r="R13">
        <v>-0.52119281371613102</v>
      </c>
      <c r="S13">
        <v>-0.51682216753080701</v>
      </c>
      <c r="T13">
        <v>-0.63295894482453796</v>
      </c>
      <c r="U13">
        <v>-0.64226493169578602</v>
      </c>
      <c r="V13">
        <v>-0.67441630582426804</v>
      </c>
      <c r="W13">
        <v>-0.67945676679515599</v>
      </c>
      <c r="X13">
        <v>-0.68253843276589898</v>
      </c>
      <c r="Y13">
        <v>-0.61494025885346604</v>
      </c>
      <c r="Z13">
        <v>-0.62915711321624401</v>
      </c>
      <c r="AA13">
        <v>-0.63192595122683204</v>
      </c>
      <c r="AB13">
        <v>-0.54953290986243197</v>
      </c>
      <c r="AC13">
        <v>-0.67733583608798398</v>
      </c>
      <c r="AD13">
        <v>-0.62234627623931404</v>
      </c>
      <c r="AE13">
        <v>-0.55695195424335298</v>
      </c>
      <c r="AF13">
        <v>-0.67867755892585901</v>
      </c>
      <c r="AG13">
        <v>-0.88139403235696201</v>
      </c>
      <c r="AH13">
        <v>-0.65281761353823298</v>
      </c>
      <c r="AI13">
        <v>0.29183058123975503</v>
      </c>
      <c r="AJ13">
        <v>-0.71396046723050799</v>
      </c>
      <c r="AK13">
        <v>0.93951707382451399</v>
      </c>
      <c r="AL13">
        <v>0.84777813007966196</v>
      </c>
      <c r="AM13">
        <v>-0.719127884745561</v>
      </c>
      <c r="AN13">
        <v>-0.34074873983037501</v>
      </c>
      <c r="AO13">
        <v>0.94773190150647102</v>
      </c>
      <c r="AP13">
        <v>0.70597908407376297</v>
      </c>
      <c r="AQ13">
        <v>0.62581560789530899</v>
      </c>
      <c r="AR13">
        <v>0.72071729536670903</v>
      </c>
      <c r="AS13">
        <v>-0.58741998255764405</v>
      </c>
      <c r="AT13">
        <v>-0.84666836311859595</v>
      </c>
      <c r="AU13">
        <v>-0.305276736220988</v>
      </c>
      <c r="AV13">
        <v>0.53063863777756304</v>
      </c>
      <c r="AW13">
        <v>0.38988019722711598</v>
      </c>
      <c r="AX13">
        <v>0.31866835597815502</v>
      </c>
      <c r="AY13">
        <v>0.265712694943678</v>
      </c>
      <c r="AZ13">
        <v>0.46644377306685397</v>
      </c>
      <c r="BA13">
        <v>0.32450711560747603</v>
      </c>
      <c r="BB13">
        <v>0.594790850533926</v>
      </c>
      <c r="BC13">
        <v>0.55226206009831302</v>
      </c>
      <c r="BD13">
        <v>0.59824258091406202</v>
      </c>
      <c r="BE13">
        <v>0.56898744344271202</v>
      </c>
      <c r="BF13">
        <v>0.791631328736911</v>
      </c>
      <c r="BG13">
        <v>-0.19360033985224301</v>
      </c>
      <c r="BH13">
        <v>-0.58948636767636498</v>
      </c>
      <c r="BI13">
        <v>0.66104625394348804</v>
      </c>
      <c r="BJ13">
        <v>0.68528583472900395</v>
      </c>
      <c r="BK13">
        <v>0.71492466010949296</v>
      </c>
      <c r="BL13">
        <v>0.69446593606616203</v>
      </c>
      <c r="BM13">
        <v>-6.6474545618119496E-2</v>
      </c>
      <c r="BN13">
        <v>0.68908793723087702</v>
      </c>
      <c r="BO13">
        <v>0.681004962050209</v>
      </c>
      <c r="BP13">
        <v>0.72326826158094903</v>
      </c>
      <c r="BQ13">
        <v>0.91417467983615897</v>
      </c>
      <c r="BR13">
        <v>0.59482297288727803</v>
      </c>
      <c r="BS13">
        <v>0.62210386467797696</v>
      </c>
      <c r="BT13">
        <v>0.52233976923331604</v>
      </c>
      <c r="BU13">
        <v>0.42116812412170201</v>
      </c>
      <c r="BV13">
        <v>0.76177395179922902</v>
      </c>
      <c r="BW13">
        <v>0.80955642511730397</v>
      </c>
      <c r="BX13">
        <v>0.46850198327164799</v>
      </c>
      <c r="BY13">
        <v>0.57416885885271696</v>
      </c>
      <c r="BZ13">
        <v>0.63883889109532199</v>
      </c>
      <c r="CA13">
        <v>0.62186143364623203</v>
      </c>
      <c r="CB13">
        <v>-0.33951345292346802</v>
      </c>
      <c r="CC13">
        <v>0.69194980987332</v>
      </c>
      <c r="CD13">
        <v>0.69139817498272804</v>
      </c>
      <c r="CE13">
        <v>0.68058909839500203</v>
      </c>
      <c r="CF13">
        <v>0.69444485827721303</v>
      </c>
      <c r="CG13">
        <v>0.63216310265009501</v>
      </c>
      <c r="CH13">
        <v>0.57178505655912204</v>
      </c>
      <c r="CI13">
        <v>0.69938982693402496</v>
      </c>
      <c r="CJ13">
        <v>0.62702261041136897</v>
      </c>
      <c r="CK13">
        <v>0.72896166265426598</v>
      </c>
      <c r="CL13">
        <v>0.73430393753327505</v>
      </c>
      <c r="CM13">
        <v>0.58870574183046898</v>
      </c>
      <c r="CN13">
        <v>0.53687600321107398</v>
      </c>
      <c r="CO13">
        <v>0.26637789594282602</v>
      </c>
      <c r="CP13">
        <v>0.66727310900529502</v>
      </c>
      <c r="CQ13">
        <v>-0.49402037275258898</v>
      </c>
      <c r="CR13">
        <v>-0.561468270389331</v>
      </c>
      <c r="CS13">
        <v>-0.58674630960339602</v>
      </c>
      <c r="CT13">
        <v>-0.69502804514998795</v>
      </c>
      <c r="CU13">
        <v>-0.67349879923590195</v>
      </c>
      <c r="CV13">
        <v>0.43069104230075</v>
      </c>
      <c r="CW13">
        <v>-0.53014201828909702</v>
      </c>
      <c r="CX13">
        <v>-0.205425227192016</v>
      </c>
      <c r="CY13">
        <v>-0.51465957342395097</v>
      </c>
      <c r="CZ13">
        <v>-0.78540369704828705</v>
      </c>
      <c r="DA13">
        <v>-0.61208830573158601</v>
      </c>
      <c r="DB13">
        <v>0.73648906011096504</v>
      </c>
      <c r="DC13">
        <v>0.46052168235774499</v>
      </c>
      <c r="DD13">
        <v>-0.69519912275456097</v>
      </c>
      <c r="DE13">
        <v>-0.62060912582734495</v>
      </c>
      <c r="DF13">
        <v>-0.67651522682963705</v>
      </c>
      <c r="DG13">
        <v>-0.54217914727539396</v>
      </c>
      <c r="DH13">
        <v>-0.73209143646417596</v>
      </c>
      <c r="DI13">
        <v>-0.76489017267666504</v>
      </c>
      <c r="DJ13">
        <v>-0.55955377677835505</v>
      </c>
      <c r="DK13">
        <v>-0.61883473635268604</v>
      </c>
      <c r="DL13">
        <v>0.64006581174053401</v>
      </c>
      <c r="DM13">
        <v>0.42377371824931298</v>
      </c>
      <c r="DN13">
        <v>-0.77461209797908004</v>
      </c>
      <c r="DO13">
        <v>-0.25904902155260001</v>
      </c>
      <c r="DP13">
        <v>0.59967457372024102</v>
      </c>
      <c r="DQ13">
        <v>-0.64743120748312799</v>
      </c>
      <c r="DR13">
        <v>-0.15903381758476801</v>
      </c>
      <c r="DS13">
        <v>0.53731695808546998</v>
      </c>
      <c r="DT13">
        <v>-0.32228326184052197</v>
      </c>
      <c r="DU13">
        <v>-0.351783710081504</v>
      </c>
      <c r="DV13">
        <v>-0.20266034629965199</v>
      </c>
      <c r="DW13">
        <v>0.26687042802178901</v>
      </c>
      <c r="DX13">
        <v>-0.68183341704300104</v>
      </c>
      <c r="DY13">
        <v>-0.19723988250585001</v>
      </c>
      <c r="DZ13">
        <v>-0.53342331029783796</v>
      </c>
      <c r="EA13">
        <v>-0.59703816628401096</v>
      </c>
      <c r="EB13">
        <v>-0.42298179165183902</v>
      </c>
      <c r="EC13">
        <v>-0.55820243281762905</v>
      </c>
      <c r="ED13">
        <v>-0.47521479999114002</v>
      </c>
      <c r="EE13">
        <v>-0.323130111763067</v>
      </c>
      <c r="EF13">
        <v>-0.30062562970186202</v>
      </c>
      <c r="EG13">
        <v>0.29107694295775499</v>
      </c>
      <c r="EH13">
        <v>0.45894606001681099</v>
      </c>
      <c r="EI13">
        <v>0.42055526306223601</v>
      </c>
      <c r="EJ13">
        <v>0.40661953444154297</v>
      </c>
      <c r="EK13">
        <v>0.36544375467259599</v>
      </c>
      <c r="EL13">
        <v>0.31981809659272198</v>
      </c>
      <c r="EM13">
        <v>0.58992106860639404</v>
      </c>
      <c r="EN13">
        <v>0.64028035508846703</v>
      </c>
      <c r="EO13">
        <v>0.57831905879634704</v>
      </c>
      <c r="EP13">
        <v>0.49440914609002601</v>
      </c>
      <c r="EQ13">
        <v>0.32824517139979098</v>
      </c>
      <c r="ER13">
        <v>0.74201001954386703</v>
      </c>
      <c r="ES13">
        <v>0.71558859428676802</v>
      </c>
      <c r="ET13">
        <v>0.69608941472711205</v>
      </c>
      <c r="EU13">
        <v>0.649385779763194</v>
      </c>
      <c r="EV13">
        <v>0.684275201621526</v>
      </c>
      <c r="EW13">
        <v>0.65485391708739904</v>
      </c>
      <c r="EX13">
        <v>0.61329128182015102</v>
      </c>
      <c r="EY13">
        <v>0.74229937949275204</v>
      </c>
      <c r="EZ13">
        <v>0.73177094179822699</v>
      </c>
      <c r="FA13">
        <v>0.68951419153693905</v>
      </c>
      <c r="FB13">
        <v>0.68453968231273699</v>
      </c>
      <c r="FC13">
        <v>-0.63662067271064704</v>
      </c>
      <c r="FD13">
        <v>-0.58267024010746205</v>
      </c>
      <c r="FE13">
        <v>0.467316016499363</v>
      </c>
      <c r="FF13">
        <v>-0.69503590810360305</v>
      </c>
      <c r="FG13">
        <v>-0.74524338879635299</v>
      </c>
      <c r="FH13">
        <v>0.81360998886646796</v>
      </c>
      <c r="FI13">
        <v>0.47763031997786798</v>
      </c>
      <c r="FJ13">
        <v>0.84825088451653996</v>
      </c>
      <c r="FK13">
        <v>-0.24225884040151699</v>
      </c>
    </row>
    <row r="14" spans="1:167" x14ac:dyDescent="0.25">
      <c r="A14" t="s">
        <v>22</v>
      </c>
      <c r="B14">
        <v>0.73619762900072305</v>
      </c>
      <c r="C14">
        <v>0.76217686974791699</v>
      </c>
      <c r="D14">
        <v>-0.49867258829697397</v>
      </c>
      <c r="E14">
        <v>-0.71833758055228303</v>
      </c>
      <c r="F14">
        <v>-0.68159408044819003</v>
      </c>
      <c r="G14">
        <v>-0.73930953718477799</v>
      </c>
      <c r="H14">
        <v>-0.81009320284475395</v>
      </c>
      <c r="I14">
        <v>-0.697086650325065</v>
      </c>
      <c r="J14">
        <v>-0.31071343802877299</v>
      </c>
      <c r="K14">
        <v>-0.73849345978480196</v>
      </c>
      <c r="L14">
        <v>-0.66639991613954597</v>
      </c>
      <c r="M14">
        <v>-0.74959919108225803</v>
      </c>
      <c r="N14">
        <v>-0.79605223935027802</v>
      </c>
      <c r="O14">
        <v>-0.59465717982685395</v>
      </c>
      <c r="P14">
        <v>-0.52715969851298505</v>
      </c>
      <c r="Q14">
        <v>-0.79065712620717898</v>
      </c>
      <c r="R14">
        <v>-0.54993443066449599</v>
      </c>
      <c r="S14">
        <v>-0.599395350217232</v>
      </c>
      <c r="T14">
        <v>-0.727330811950332</v>
      </c>
      <c r="U14">
        <v>-0.73254653214357002</v>
      </c>
      <c r="V14">
        <v>-0.76497375082397601</v>
      </c>
      <c r="W14">
        <v>-0.75625248339470996</v>
      </c>
      <c r="X14">
        <v>-0.75838748502991704</v>
      </c>
      <c r="Y14">
        <v>-0.71773637154553405</v>
      </c>
      <c r="Z14">
        <v>-0.72389934017789004</v>
      </c>
      <c r="AA14">
        <v>-0.73030691736647402</v>
      </c>
      <c r="AB14">
        <v>-0.67405766301186598</v>
      </c>
      <c r="AC14">
        <v>-0.77006875430733901</v>
      </c>
      <c r="AD14">
        <v>-0.74094755040103899</v>
      </c>
      <c r="AE14">
        <v>-0.60660262293976597</v>
      </c>
      <c r="AF14">
        <v>-0.75950617533779896</v>
      </c>
      <c r="AG14">
        <v>-0.94748458793780799</v>
      </c>
      <c r="AH14">
        <v>-0.75530594020719199</v>
      </c>
      <c r="AI14">
        <v>0.15111724354108999</v>
      </c>
      <c r="AJ14">
        <v>-0.79473402515691904</v>
      </c>
      <c r="AK14">
        <v>0.98093530268572504</v>
      </c>
      <c r="AL14">
        <v>0.87979033101718496</v>
      </c>
      <c r="AM14">
        <v>-0.80563625228271096</v>
      </c>
      <c r="AN14">
        <v>-0.47044442228325001</v>
      </c>
      <c r="AO14">
        <v>0.981091611460288</v>
      </c>
      <c r="AP14">
        <v>0.78610033441234195</v>
      </c>
      <c r="AQ14">
        <v>0.67484715237820703</v>
      </c>
      <c r="AR14">
        <v>0.74429613607159295</v>
      </c>
      <c r="AS14">
        <v>-0.68014484472727199</v>
      </c>
      <c r="AT14">
        <v>-0.91887357201906805</v>
      </c>
      <c r="AU14">
        <v>-0.32742256176346002</v>
      </c>
      <c r="AV14">
        <v>0.64208073777336105</v>
      </c>
      <c r="AW14">
        <v>0.46447569743385397</v>
      </c>
      <c r="AX14">
        <v>0.41931889943634798</v>
      </c>
      <c r="AY14">
        <v>0.36253675820249898</v>
      </c>
      <c r="AZ14">
        <v>0.54900942321538504</v>
      </c>
      <c r="BA14">
        <v>0.41689022830202799</v>
      </c>
      <c r="BB14">
        <v>0.67514953656237797</v>
      </c>
      <c r="BC14">
        <v>0.64855710379678999</v>
      </c>
      <c r="BD14">
        <v>0.688832463508808</v>
      </c>
      <c r="BE14">
        <v>0.65840987761944503</v>
      </c>
      <c r="BF14">
        <v>0.861640596696715</v>
      </c>
      <c r="BG14">
        <v>-0.26183199055579098</v>
      </c>
      <c r="BH14">
        <v>-0.68060853274691602</v>
      </c>
      <c r="BI14">
        <v>0.75149647444915102</v>
      </c>
      <c r="BJ14">
        <v>0.78098720365914398</v>
      </c>
      <c r="BK14">
        <v>0.75909890549414305</v>
      </c>
      <c r="BL14">
        <v>0.71937124261631702</v>
      </c>
      <c r="BM14">
        <v>-0.13677710875263199</v>
      </c>
      <c r="BN14">
        <v>0.75872247165684203</v>
      </c>
      <c r="BO14">
        <v>0.77692738264724404</v>
      </c>
      <c r="BP14">
        <v>0.82058029829666002</v>
      </c>
      <c r="BQ14">
        <v>0.914689871771455</v>
      </c>
      <c r="BR14">
        <v>0.69923861015908495</v>
      </c>
      <c r="BS14">
        <v>0.72525102529012797</v>
      </c>
      <c r="BT14">
        <v>0.62981570484815597</v>
      </c>
      <c r="BU14">
        <v>0.54804130316251998</v>
      </c>
      <c r="BV14">
        <v>0.84316956116796205</v>
      </c>
      <c r="BW14">
        <v>0.861547128149866</v>
      </c>
      <c r="BX14">
        <v>0.56917030883320396</v>
      </c>
      <c r="BY14">
        <v>0.65130401504169899</v>
      </c>
      <c r="BZ14">
        <v>0.73392567292808197</v>
      </c>
      <c r="CA14">
        <v>0.72630383787265096</v>
      </c>
      <c r="CB14">
        <v>-0.46139517232816002</v>
      </c>
      <c r="CC14">
        <v>0.78301635192447305</v>
      </c>
      <c r="CD14">
        <v>0.78600108098729704</v>
      </c>
      <c r="CE14">
        <v>0.78162666718167095</v>
      </c>
      <c r="CF14">
        <v>0.76765540103900598</v>
      </c>
      <c r="CG14">
        <v>0.72075241560191805</v>
      </c>
      <c r="CH14">
        <v>0.68224128522207805</v>
      </c>
      <c r="CI14">
        <v>0.79286470318050795</v>
      </c>
      <c r="CJ14">
        <v>0.70403833489407097</v>
      </c>
      <c r="CK14">
        <v>0.81985761754292097</v>
      </c>
      <c r="CL14">
        <v>0.82680784447212596</v>
      </c>
      <c r="CM14">
        <v>0.70723331877759299</v>
      </c>
      <c r="CN14">
        <v>0.657098321683244</v>
      </c>
      <c r="CO14">
        <v>0.40687025022546303</v>
      </c>
      <c r="CP14">
        <v>0.76646541779657795</v>
      </c>
      <c r="CQ14">
        <v>-0.59420225571477403</v>
      </c>
      <c r="CR14">
        <v>-0.65535994871547099</v>
      </c>
      <c r="CS14">
        <v>-0.67974832234464999</v>
      </c>
      <c r="CT14">
        <v>-0.70173366381903801</v>
      </c>
      <c r="CU14">
        <v>-0.77439781243453398</v>
      </c>
      <c r="CV14">
        <v>0.52019706485196104</v>
      </c>
      <c r="CW14">
        <v>-0.57483697144197299</v>
      </c>
      <c r="CX14">
        <v>-0.161954562404173</v>
      </c>
      <c r="CY14">
        <v>-0.502654693436135</v>
      </c>
      <c r="CZ14">
        <v>-0.87024528552350799</v>
      </c>
      <c r="DA14">
        <v>-0.69129803132918399</v>
      </c>
      <c r="DB14">
        <v>0.82069058522374005</v>
      </c>
      <c r="DC14">
        <v>0.57354071932631101</v>
      </c>
      <c r="DD14">
        <v>-0.76079603119525396</v>
      </c>
      <c r="DE14">
        <v>-0.71577000482660802</v>
      </c>
      <c r="DF14">
        <v>-0.71832017690564698</v>
      </c>
      <c r="DG14">
        <v>-0.60303150835943897</v>
      </c>
      <c r="DH14">
        <v>-0.77469488732228997</v>
      </c>
      <c r="DI14">
        <v>-0.79891729509598297</v>
      </c>
      <c r="DJ14">
        <v>-0.56018342654379105</v>
      </c>
      <c r="DK14">
        <v>-0.65925496586704602</v>
      </c>
      <c r="DL14">
        <v>0.71671329395098604</v>
      </c>
      <c r="DM14">
        <v>0.519934533592324</v>
      </c>
      <c r="DN14">
        <v>-0.80796935246065904</v>
      </c>
      <c r="DO14">
        <v>-0.35554641813881199</v>
      </c>
      <c r="DP14">
        <v>0.66377895064716097</v>
      </c>
      <c r="DQ14">
        <v>-0.71844933710988501</v>
      </c>
      <c r="DR14">
        <v>-8.0557796658103295E-2</v>
      </c>
      <c r="DS14">
        <v>0.60125887583861004</v>
      </c>
      <c r="DT14">
        <v>-0.311660097552934</v>
      </c>
      <c r="DU14">
        <v>-0.37127952958085603</v>
      </c>
      <c r="DV14">
        <v>-0.26413339637966698</v>
      </c>
      <c r="DW14">
        <v>0.357715100145163</v>
      </c>
      <c r="DX14">
        <v>-0.76733620083634002</v>
      </c>
      <c r="DY14">
        <v>-0.174966879208902</v>
      </c>
      <c r="DZ14">
        <v>-0.51148250158105102</v>
      </c>
      <c r="EA14">
        <v>-0.563343905116926</v>
      </c>
      <c r="EB14">
        <v>-0.47986066142804001</v>
      </c>
      <c r="EC14">
        <v>-0.60350021101109497</v>
      </c>
      <c r="ED14">
        <v>-0.42584369803164801</v>
      </c>
      <c r="EE14">
        <v>-0.31081455505648797</v>
      </c>
      <c r="EF14">
        <v>-0.36735395110072699</v>
      </c>
      <c r="EG14">
        <v>0.36027496166300399</v>
      </c>
      <c r="EH14">
        <v>0.55159269655670295</v>
      </c>
      <c r="EI14">
        <v>0.51666123907806805</v>
      </c>
      <c r="EJ14">
        <v>0.50641768432294298</v>
      </c>
      <c r="EK14">
        <v>0.44722958307213601</v>
      </c>
      <c r="EL14">
        <v>0.377598588877124</v>
      </c>
      <c r="EM14">
        <v>0.64365604154441503</v>
      </c>
      <c r="EN14">
        <v>0.713509724486171</v>
      </c>
      <c r="EO14">
        <v>0.66436686696200797</v>
      </c>
      <c r="EP14">
        <v>0.58999403523757399</v>
      </c>
      <c r="EQ14">
        <v>0.42560532176909499</v>
      </c>
      <c r="ER14">
        <v>0.815932554251527</v>
      </c>
      <c r="ES14">
        <v>0.79820963114477295</v>
      </c>
      <c r="ET14">
        <v>0.78263443888531303</v>
      </c>
      <c r="EU14">
        <v>0.73844051164163504</v>
      </c>
      <c r="EV14">
        <v>0.76710951675555705</v>
      </c>
      <c r="EW14">
        <v>0.73412868184451097</v>
      </c>
      <c r="EX14">
        <v>0.69846023378744604</v>
      </c>
      <c r="EY14">
        <v>0.82035942963875597</v>
      </c>
      <c r="EZ14">
        <v>0.80912601786293403</v>
      </c>
      <c r="FA14">
        <v>0.77093304497714499</v>
      </c>
      <c r="FB14">
        <v>0.76717955849450403</v>
      </c>
      <c r="FC14">
        <v>-0.70243134509570904</v>
      </c>
      <c r="FD14">
        <v>-0.61348766773141294</v>
      </c>
      <c r="FE14">
        <v>0.47864894540397701</v>
      </c>
      <c r="FF14">
        <v>-0.77516920499106901</v>
      </c>
      <c r="FG14">
        <v>-0.74144091732035</v>
      </c>
      <c r="FH14">
        <v>0.792006260467222</v>
      </c>
      <c r="FI14">
        <v>0.43361628536624902</v>
      </c>
      <c r="FJ14">
        <v>0.80158038394217301</v>
      </c>
      <c r="FK14">
        <v>-0.31077161387691499</v>
      </c>
    </row>
    <row r="15" spans="1:167" x14ac:dyDescent="0.25">
      <c r="A15" t="s">
        <v>23</v>
      </c>
      <c r="B15">
        <v>0.80007218097945398</v>
      </c>
      <c r="C15">
        <v>0.85079730674006104</v>
      </c>
      <c r="D15">
        <v>-0.52199544457389302</v>
      </c>
      <c r="E15">
        <v>-0.75016901786990997</v>
      </c>
      <c r="F15">
        <v>-0.712034234170562</v>
      </c>
      <c r="G15">
        <v>-0.78134053455935204</v>
      </c>
      <c r="H15">
        <v>-0.86139687739457105</v>
      </c>
      <c r="I15">
        <v>-0.77407642203819504</v>
      </c>
      <c r="J15">
        <v>-0.267098124607972</v>
      </c>
      <c r="K15">
        <v>-0.79220850001016097</v>
      </c>
      <c r="L15">
        <v>-0.71723786382699795</v>
      </c>
      <c r="M15">
        <v>-0.78861289301528803</v>
      </c>
      <c r="N15">
        <v>-0.83258006942081697</v>
      </c>
      <c r="O15">
        <v>-0.65888030035220002</v>
      </c>
      <c r="P15">
        <v>-0.52393583108987796</v>
      </c>
      <c r="Q15">
        <v>-0.82459032272077404</v>
      </c>
      <c r="R15">
        <v>-0.53838645115829298</v>
      </c>
      <c r="S15">
        <v>-0.63137741030726802</v>
      </c>
      <c r="T15">
        <v>-0.789463200069766</v>
      </c>
      <c r="U15">
        <v>-0.78923222695475703</v>
      </c>
      <c r="V15">
        <v>-0.81666039270450996</v>
      </c>
      <c r="W15">
        <v>-0.78819030266769097</v>
      </c>
      <c r="X15">
        <v>-0.79142163441470303</v>
      </c>
      <c r="Y15">
        <v>-0.78221517122655004</v>
      </c>
      <c r="Z15">
        <v>-0.78103624563942498</v>
      </c>
      <c r="AA15">
        <v>-0.788396051829509</v>
      </c>
      <c r="AB15">
        <v>-0.74184999628885595</v>
      </c>
      <c r="AC15">
        <v>-0.80451059550694803</v>
      </c>
      <c r="AD15">
        <v>-0.79077720497555903</v>
      </c>
      <c r="AE15">
        <v>-0.58216349903853504</v>
      </c>
      <c r="AF15">
        <v>-0.79780978682292703</v>
      </c>
      <c r="AG15">
        <v>-0.96999684359765703</v>
      </c>
      <c r="AH15">
        <v>-0.81841364797400196</v>
      </c>
      <c r="AI15">
        <v>2.27432732440058E-4</v>
      </c>
      <c r="AJ15">
        <v>-0.83854816896422302</v>
      </c>
      <c r="AK15">
        <v>0.98315881228193502</v>
      </c>
      <c r="AL15">
        <v>0.91413531701343498</v>
      </c>
      <c r="AM15">
        <v>-0.86124318862851401</v>
      </c>
      <c r="AN15">
        <v>-0.55868887471143502</v>
      </c>
      <c r="AO15">
        <v>0.97901879491121702</v>
      </c>
      <c r="AP15">
        <v>0.84894941232666099</v>
      </c>
      <c r="AQ15">
        <v>0.74742291155456797</v>
      </c>
      <c r="AR15">
        <v>0.78815821216666804</v>
      </c>
      <c r="AS15">
        <v>-0.73590384595173197</v>
      </c>
      <c r="AT15">
        <v>-0.94779845103831895</v>
      </c>
      <c r="AU15">
        <v>-0.351100773544262</v>
      </c>
      <c r="AV15">
        <v>0.74710939960775102</v>
      </c>
      <c r="AW15">
        <v>0.52724815379323098</v>
      </c>
      <c r="AX15">
        <v>0.51878996956771795</v>
      </c>
      <c r="AY15">
        <v>0.46329903335707701</v>
      </c>
      <c r="AZ15">
        <v>0.61563945975017398</v>
      </c>
      <c r="BA15">
        <v>0.50805543913288898</v>
      </c>
      <c r="BB15">
        <v>0.76720581203717597</v>
      </c>
      <c r="BC15">
        <v>0.737778004304671</v>
      </c>
      <c r="BD15">
        <v>0.78081440678458502</v>
      </c>
      <c r="BE15">
        <v>0.75160232566372198</v>
      </c>
      <c r="BF15">
        <v>0.92421209849823005</v>
      </c>
      <c r="BG15">
        <v>-0.313231563250362</v>
      </c>
      <c r="BH15">
        <v>-0.72583853537356602</v>
      </c>
      <c r="BI15">
        <v>0.827266668120476</v>
      </c>
      <c r="BJ15">
        <v>0.86057515852899302</v>
      </c>
      <c r="BK15">
        <v>0.81180716060415103</v>
      </c>
      <c r="BL15">
        <v>0.72133274117794199</v>
      </c>
      <c r="BM15">
        <v>-0.18844859124556601</v>
      </c>
      <c r="BN15">
        <v>0.80383766828371495</v>
      </c>
      <c r="BO15">
        <v>0.86604470041426895</v>
      </c>
      <c r="BP15">
        <v>0.90226957312004197</v>
      </c>
      <c r="BQ15">
        <v>0.91309137324064404</v>
      </c>
      <c r="BR15">
        <v>0.80228679184052998</v>
      </c>
      <c r="BS15">
        <v>0.83707229550697204</v>
      </c>
      <c r="BT15">
        <v>0.74766896138715699</v>
      </c>
      <c r="BU15">
        <v>0.69582644437738905</v>
      </c>
      <c r="BV15">
        <v>0.915583503202264</v>
      </c>
      <c r="BW15">
        <v>0.91348813257438999</v>
      </c>
      <c r="BX15">
        <v>0.67960123833853803</v>
      </c>
      <c r="BY15">
        <v>0.73409998452829295</v>
      </c>
      <c r="BZ15">
        <v>0.81808464332963304</v>
      </c>
      <c r="CA15">
        <v>0.81411061764354498</v>
      </c>
      <c r="CB15">
        <v>-0.57864267036902906</v>
      </c>
      <c r="CC15">
        <v>0.85644115398428899</v>
      </c>
      <c r="CD15">
        <v>0.86238015249864897</v>
      </c>
      <c r="CE15">
        <v>0.85706658916576395</v>
      </c>
      <c r="CF15">
        <v>0.82396624021851705</v>
      </c>
      <c r="CG15">
        <v>0.79649460992246801</v>
      </c>
      <c r="CH15">
        <v>0.78574962798603698</v>
      </c>
      <c r="CI15">
        <v>0.87816628269409003</v>
      </c>
      <c r="CJ15">
        <v>0.79525396246393698</v>
      </c>
      <c r="CK15">
        <v>0.90604655443889603</v>
      </c>
      <c r="CL15">
        <v>0.91257489904973699</v>
      </c>
      <c r="CM15">
        <v>0.83459652030119902</v>
      </c>
      <c r="CN15">
        <v>0.79262593117816305</v>
      </c>
      <c r="CO15">
        <v>0.57121652611899298</v>
      </c>
      <c r="CP15">
        <v>0.85099397661729603</v>
      </c>
      <c r="CQ15">
        <v>-0.66247615368570101</v>
      </c>
      <c r="CR15">
        <v>-0.70550139081111296</v>
      </c>
      <c r="CS15">
        <v>-0.72893819127256698</v>
      </c>
      <c r="CT15">
        <v>-0.70252486642703205</v>
      </c>
      <c r="CU15">
        <v>-0.82066603592066001</v>
      </c>
      <c r="CV15">
        <v>0.61807815641234498</v>
      </c>
      <c r="CW15">
        <v>-0.58736862657429301</v>
      </c>
      <c r="CX15">
        <v>-0.126881739629193</v>
      </c>
      <c r="CY15">
        <v>-0.510679518555061</v>
      </c>
      <c r="CZ15">
        <v>-0.93910961195957099</v>
      </c>
      <c r="DA15">
        <v>-0.76585833333342201</v>
      </c>
      <c r="DB15">
        <v>0.86318955362017402</v>
      </c>
      <c r="DC15">
        <v>0.67528159459690795</v>
      </c>
      <c r="DD15">
        <v>-0.80782020876143701</v>
      </c>
      <c r="DE15">
        <v>-0.76145425901846397</v>
      </c>
      <c r="DF15">
        <v>-0.70347682383627896</v>
      </c>
      <c r="DG15">
        <v>-0.60448816473286404</v>
      </c>
      <c r="DH15">
        <v>-0.73104743177745002</v>
      </c>
      <c r="DI15">
        <v>-0.808021264961713</v>
      </c>
      <c r="DJ15">
        <v>-0.461667872773393</v>
      </c>
      <c r="DK15">
        <v>-0.68856901453518604</v>
      </c>
      <c r="DL15">
        <v>0.77109482093929405</v>
      </c>
      <c r="DM15">
        <v>0.58789209712034296</v>
      </c>
      <c r="DN15">
        <v>-0.80066090396510303</v>
      </c>
      <c r="DO15">
        <v>-0.41391162291602102</v>
      </c>
      <c r="DP15">
        <v>0.70934685836676403</v>
      </c>
      <c r="DQ15">
        <v>-0.74366512655668104</v>
      </c>
      <c r="DR15">
        <v>-6.3366143490462198E-2</v>
      </c>
      <c r="DS15">
        <v>0.63834073745721898</v>
      </c>
      <c r="DT15">
        <v>-0.26059657398886099</v>
      </c>
      <c r="DU15">
        <v>-0.35166439553593398</v>
      </c>
      <c r="DV15">
        <v>-0.36342952710487603</v>
      </c>
      <c r="DW15">
        <v>0.43830481768362001</v>
      </c>
      <c r="DX15">
        <v>-0.86256876824807505</v>
      </c>
      <c r="DY15">
        <v>-0.15368556055317301</v>
      </c>
      <c r="DZ15">
        <v>-0.50251996673713395</v>
      </c>
      <c r="EA15">
        <v>-0.51395776432060902</v>
      </c>
      <c r="EB15">
        <v>-0.51353958427596702</v>
      </c>
      <c r="EC15">
        <v>-0.64088307909749198</v>
      </c>
      <c r="ED15">
        <v>-0.36462588048953098</v>
      </c>
      <c r="EE15">
        <v>-0.27304815452242198</v>
      </c>
      <c r="EF15">
        <v>-0.41375867266639599</v>
      </c>
      <c r="EG15">
        <v>0.40635979586889698</v>
      </c>
      <c r="EH15">
        <v>0.60565297926808404</v>
      </c>
      <c r="EI15">
        <v>0.58255407281250404</v>
      </c>
      <c r="EJ15">
        <v>0.58591703309476795</v>
      </c>
      <c r="EK15">
        <v>0.51675046046926798</v>
      </c>
      <c r="EL15">
        <v>0.38555716703147103</v>
      </c>
      <c r="EM15">
        <v>0.67636259321143499</v>
      </c>
      <c r="EN15">
        <v>0.75611988790155904</v>
      </c>
      <c r="EO15">
        <v>0.71260160872823197</v>
      </c>
      <c r="EP15">
        <v>0.65390875891872002</v>
      </c>
      <c r="EQ15">
        <v>0.48569760247931698</v>
      </c>
      <c r="ER15">
        <v>0.84595282097304503</v>
      </c>
      <c r="ES15">
        <v>0.84559181015818397</v>
      </c>
      <c r="ET15">
        <v>0.838751580150501</v>
      </c>
      <c r="EU15">
        <v>0.79524023699281898</v>
      </c>
      <c r="EV15">
        <v>0.81247752623124403</v>
      </c>
      <c r="EW15">
        <v>0.78179881599799395</v>
      </c>
      <c r="EX15">
        <v>0.75235762188317601</v>
      </c>
      <c r="EY15">
        <v>0.87488174609604896</v>
      </c>
      <c r="EZ15">
        <v>0.861534307283914</v>
      </c>
      <c r="FA15">
        <v>0.82502647689268205</v>
      </c>
      <c r="FB15">
        <v>0.81372536698771902</v>
      </c>
      <c r="FC15">
        <v>-0.72244478867658801</v>
      </c>
      <c r="FD15">
        <v>-0.54792213170569604</v>
      </c>
      <c r="FE15">
        <v>0.469701150757729</v>
      </c>
      <c r="FF15">
        <v>-0.81258000319980095</v>
      </c>
      <c r="FG15">
        <v>-0.75605594148024702</v>
      </c>
      <c r="FH15">
        <v>0.71647760953995399</v>
      </c>
      <c r="FI15">
        <v>0.41985094133259399</v>
      </c>
      <c r="FJ15">
        <v>0.73300968498929997</v>
      </c>
      <c r="FK15">
        <v>-0.35872100436649901</v>
      </c>
    </row>
    <row r="16" spans="1:167" x14ac:dyDescent="0.25">
      <c r="A16" t="s">
        <v>24</v>
      </c>
      <c r="B16">
        <v>0.53423989195533494</v>
      </c>
      <c r="C16">
        <v>0.733410208027793</v>
      </c>
      <c r="D16">
        <v>-0.38681895995764698</v>
      </c>
      <c r="E16">
        <v>-0.50349666384341396</v>
      </c>
      <c r="F16">
        <v>-0.45689106900028498</v>
      </c>
      <c r="G16">
        <v>-0.50539663313003103</v>
      </c>
      <c r="H16">
        <v>-0.61399821318907799</v>
      </c>
      <c r="I16">
        <v>-0.50999288328379799</v>
      </c>
      <c r="J16">
        <v>-0.169995354587443</v>
      </c>
      <c r="K16">
        <v>-0.51526607424578696</v>
      </c>
      <c r="L16">
        <v>-0.41571926799563402</v>
      </c>
      <c r="M16">
        <v>-0.52087320264575399</v>
      </c>
      <c r="N16">
        <v>-0.61036223529602796</v>
      </c>
      <c r="O16">
        <v>-0.41511969259815201</v>
      </c>
      <c r="P16">
        <v>-0.31222334706356802</v>
      </c>
      <c r="Q16">
        <v>-0.58530609211635598</v>
      </c>
      <c r="R16">
        <v>-0.34628241551827499</v>
      </c>
      <c r="S16">
        <v>-0.362856941079166</v>
      </c>
      <c r="T16">
        <v>-0.49697252617059501</v>
      </c>
      <c r="U16">
        <v>-0.50676773667243702</v>
      </c>
      <c r="V16">
        <v>-0.55568455295800001</v>
      </c>
      <c r="W16">
        <v>-0.569162531806926</v>
      </c>
      <c r="X16">
        <v>-0.53172152001749395</v>
      </c>
      <c r="Y16">
        <v>-0.49778256818872002</v>
      </c>
      <c r="Z16">
        <v>-0.51200926257727097</v>
      </c>
      <c r="AA16">
        <v>-0.52544864521700496</v>
      </c>
      <c r="AB16">
        <v>-0.48152048401867498</v>
      </c>
      <c r="AC16">
        <v>-0.55510183782800904</v>
      </c>
      <c r="AD16">
        <v>-0.534430350569432</v>
      </c>
      <c r="AE16">
        <v>-0.51182929607303296</v>
      </c>
      <c r="AF16">
        <v>-0.53237640013412102</v>
      </c>
      <c r="AG16">
        <v>-0.81885420518705798</v>
      </c>
      <c r="AH16">
        <v>-0.54551788342049301</v>
      </c>
      <c r="AI16">
        <v>0.329314427583213</v>
      </c>
      <c r="AJ16">
        <v>-0.58256993798184298</v>
      </c>
      <c r="AK16">
        <v>0.89202040040611397</v>
      </c>
      <c r="AL16">
        <v>0.833418321757874</v>
      </c>
      <c r="AM16">
        <v>-0.637685206542705</v>
      </c>
      <c r="AN16">
        <v>-0.320005865798559</v>
      </c>
      <c r="AO16">
        <v>0.89619750829301204</v>
      </c>
      <c r="AP16">
        <v>0.62506164739510806</v>
      </c>
      <c r="AQ16">
        <v>0.62320775560541897</v>
      </c>
      <c r="AR16">
        <v>0.65213218943648998</v>
      </c>
      <c r="AS16">
        <v>-0.43595097675663502</v>
      </c>
      <c r="AT16">
        <v>-0.766928640453998</v>
      </c>
      <c r="AU16">
        <v>-0.21143540342751499</v>
      </c>
      <c r="AV16">
        <v>0.47162306646616398</v>
      </c>
      <c r="AW16">
        <v>0.250947971212094</v>
      </c>
      <c r="AX16">
        <v>0.223670385725944</v>
      </c>
      <c r="AY16">
        <v>0.227287299927772</v>
      </c>
      <c r="AZ16">
        <v>0.33749401480430702</v>
      </c>
      <c r="BA16">
        <v>0.234537298748073</v>
      </c>
      <c r="BB16">
        <v>0.50383507786258797</v>
      </c>
      <c r="BC16">
        <v>0.457396852052185</v>
      </c>
      <c r="BD16">
        <v>0.54412593128159503</v>
      </c>
      <c r="BE16">
        <v>0.48866804868559199</v>
      </c>
      <c r="BF16">
        <v>0.74452954073854005</v>
      </c>
      <c r="BG16">
        <v>2.1547445419691801E-3</v>
      </c>
      <c r="BH16">
        <v>-0.54371058135063899</v>
      </c>
      <c r="BI16">
        <v>0.567607091802383</v>
      </c>
      <c r="BJ16">
        <v>0.61898108881330804</v>
      </c>
      <c r="BK16">
        <v>0.75224122669433602</v>
      </c>
      <c r="BL16">
        <v>0.63886735226296398</v>
      </c>
      <c r="BM16">
        <v>2.4479832256464301E-2</v>
      </c>
      <c r="BN16">
        <v>0.57285867689536296</v>
      </c>
      <c r="BO16">
        <v>0.62441037899038698</v>
      </c>
      <c r="BP16">
        <v>0.67556678663405401</v>
      </c>
      <c r="BQ16">
        <v>0.87659287219700499</v>
      </c>
      <c r="BR16">
        <v>0.52282526323499801</v>
      </c>
      <c r="BS16">
        <v>0.57545196627857997</v>
      </c>
      <c r="BT16">
        <v>0.45379531477749901</v>
      </c>
      <c r="BU16">
        <v>0.41263828007214598</v>
      </c>
      <c r="BV16">
        <v>0.72338740506991195</v>
      </c>
      <c r="BW16">
        <v>0.74962705887357295</v>
      </c>
      <c r="BX16">
        <v>0.47564959313655603</v>
      </c>
      <c r="BY16">
        <v>0.47921857522476602</v>
      </c>
      <c r="BZ16">
        <v>0.54670516018107695</v>
      </c>
      <c r="CA16">
        <v>0.55019040592522495</v>
      </c>
      <c r="CB16">
        <v>-0.370271737831328</v>
      </c>
      <c r="CC16">
        <v>0.60356863667017202</v>
      </c>
      <c r="CD16">
        <v>0.61559112819446504</v>
      </c>
      <c r="CE16">
        <v>0.69810065495201301</v>
      </c>
      <c r="CF16">
        <v>0.57629620222347</v>
      </c>
      <c r="CG16">
        <v>0.53727856948196895</v>
      </c>
      <c r="CH16">
        <v>0.50361317977091802</v>
      </c>
      <c r="CI16">
        <v>0.63237153035399196</v>
      </c>
      <c r="CJ16">
        <v>0.52184850382012204</v>
      </c>
      <c r="CK16">
        <v>0.67423601083279106</v>
      </c>
      <c r="CL16">
        <v>0.69468028770678503</v>
      </c>
      <c r="CM16">
        <v>0.569714643549174</v>
      </c>
      <c r="CN16">
        <v>0.50613844452857304</v>
      </c>
      <c r="CO16">
        <v>0.27501373888185998</v>
      </c>
      <c r="CP16">
        <v>0.59605048296341401</v>
      </c>
      <c r="CQ16">
        <v>-0.39314889585896701</v>
      </c>
      <c r="CR16">
        <v>-0.41432144271821297</v>
      </c>
      <c r="CS16">
        <v>-0.44025993775280398</v>
      </c>
      <c r="CT16">
        <v>-0.54869999323059104</v>
      </c>
      <c r="CU16">
        <v>-0.58388234269594896</v>
      </c>
      <c r="CV16">
        <v>0.35736193920905301</v>
      </c>
      <c r="CW16">
        <v>-0.33466804611283102</v>
      </c>
      <c r="CX16">
        <v>-0.25350609132688401</v>
      </c>
      <c r="CY16">
        <v>-0.514583065264831</v>
      </c>
      <c r="CZ16">
        <v>-0.733324840698512</v>
      </c>
      <c r="DA16">
        <v>-0.47973354797566897</v>
      </c>
      <c r="DB16">
        <v>0.69111029181029304</v>
      </c>
      <c r="DC16">
        <v>0.38219191343563202</v>
      </c>
      <c r="DD16">
        <v>-0.63127395807805797</v>
      </c>
      <c r="DE16">
        <v>-0.55246111993925595</v>
      </c>
      <c r="DF16">
        <v>-0.65806334253240695</v>
      </c>
      <c r="DG16">
        <v>-0.40103678368013201</v>
      </c>
      <c r="DH16">
        <v>-0.66151560332085602</v>
      </c>
      <c r="DI16">
        <v>-0.64223593856981198</v>
      </c>
      <c r="DJ16">
        <v>-0.53751870556317605</v>
      </c>
      <c r="DK16">
        <v>-0.48844337408605598</v>
      </c>
      <c r="DL16">
        <v>0.62325468878373103</v>
      </c>
      <c r="DM16">
        <v>0.47215483038478401</v>
      </c>
      <c r="DN16">
        <v>-0.63439541147031997</v>
      </c>
      <c r="DO16">
        <v>-0.18623880302203999</v>
      </c>
      <c r="DP16">
        <v>0.51892204369613804</v>
      </c>
      <c r="DQ16">
        <v>-0.48310014815454699</v>
      </c>
      <c r="DR16">
        <v>-9.6697110320743199E-2</v>
      </c>
      <c r="DS16">
        <v>0.41466255080923797</v>
      </c>
      <c r="DT16">
        <v>-0.15923296715354601</v>
      </c>
      <c r="DU16">
        <v>-0.235102037190553</v>
      </c>
      <c r="DV16">
        <v>-5.8619756249842003E-2</v>
      </c>
      <c r="DW16">
        <v>0.26043452143567403</v>
      </c>
      <c r="DX16">
        <v>-0.61555627481793795</v>
      </c>
      <c r="DY16">
        <v>-4.1789954129833801E-2</v>
      </c>
      <c r="DZ16">
        <v>-0.40126621324469097</v>
      </c>
      <c r="EA16">
        <v>-0.38025383862280498</v>
      </c>
      <c r="EB16">
        <v>-0.24540336425155401</v>
      </c>
      <c r="EC16">
        <v>-0.38531211738920301</v>
      </c>
      <c r="ED16">
        <v>-0.39905723055826098</v>
      </c>
      <c r="EE16">
        <v>-0.179962454945339</v>
      </c>
      <c r="EF16">
        <v>-0.181013374763487</v>
      </c>
      <c r="EG16">
        <v>8.8293437808295003E-2</v>
      </c>
      <c r="EH16">
        <v>0.30536793824790698</v>
      </c>
      <c r="EI16">
        <v>0.27420953368022599</v>
      </c>
      <c r="EJ16">
        <v>0.26889292650575802</v>
      </c>
      <c r="EK16">
        <v>0.21420270626481699</v>
      </c>
      <c r="EL16">
        <v>0.115557608388341</v>
      </c>
      <c r="EM16">
        <v>0.41542232644280502</v>
      </c>
      <c r="EN16">
        <v>0.48300216711152899</v>
      </c>
      <c r="EO16">
        <v>0.43022352670189301</v>
      </c>
      <c r="EP16">
        <v>0.345403614353049</v>
      </c>
      <c r="EQ16">
        <v>0.157832064840051</v>
      </c>
      <c r="ER16">
        <v>0.62026364795308597</v>
      </c>
      <c r="ES16">
        <v>0.600161881123362</v>
      </c>
      <c r="ET16">
        <v>0.58188427102539297</v>
      </c>
      <c r="EU16">
        <v>0.52397386849902605</v>
      </c>
      <c r="EV16">
        <v>0.55802992056880896</v>
      </c>
      <c r="EW16">
        <v>0.51146137057823504</v>
      </c>
      <c r="EX16">
        <v>0.46989117431413302</v>
      </c>
      <c r="EY16">
        <v>0.63202343080218004</v>
      </c>
      <c r="EZ16">
        <v>0.61437928441282497</v>
      </c>
      <c r="FA16">
        <v>0.56294570531797605</v>
      </c>
      <c r="FB16">
        <v>0.55780988072722604</v>
      </c>
      <c r="FC16">
        <v>-0.46684138693428401</v>
      </c>
      <c r="FD16">
        <v>-0.64939667100818199</v>
      </c>
      <c r="FE16">
        <v>0.314734153808162</v>
      </c>
      <c r="FF16">
        <v>-0.55182165946325501</v>
      </c>
      <c r="FG16">
        <v>-0.73475629540009701</v>
      </c>
      <c r="FH16">
        <v>0.8762401958721</v>
      </c>
      <c r="FI16">
        <v>0.420148452564998</v>
      </c>
      <c r="FJ16">
        <v>0.93264413334776297</v>
      </c>
      <c r="FK16">
        <v>-7.7961962160789003E-2</v>
      </c>
    </row>
    <row r="17" spans="1:167" x14ac:dyDescent="0.25">
      <c r="A17" t="s">
        <v>25</v>
      </c>
      <c r="B17">
        <v>0.68479849310864904</v>
      </c>
      <c r="C17">
        <v>0.88594840118764795</v>
      </c>
      <c r="D17">
        <v>-0.54303888849835502</v>
      </c>
      <c r="E17">
        <v>-0.67480124935325903</v>
      </c>
      <c r="F17">
        <v>-0.61727962864283903</v>
      </c>
      <c r="G17">
        <v>-0.68030036118816795</v>
      </c>
      <c r="H17">
        <v>-0.79463095439856801</v>
      </c>
      <c r="I17">
        <v>-0.68895104936178797</v>
      </c>
      <c r="J17">
        <v>-0.284089668168092</v>
      </c>
      <c r="K17">
        <v>-0.68628957413810399</v>
      </c>
      <c r="L17">
        <v>-0.607097122493783</v>
      </c>
      <c r="M17">
        <v>-0.69560488006266996</v>
      </c>
      <c r="N17">
        <v>-0.75610048336743696</v>
      </c>
      <c r="O17">
        <v>-0.63896697814284997</v>
      </c>
      <c r="P17">
        <v>-0.512903072647523</v>
      </c>
      <c r="Q17">
        <v>-0.73805337929720205</v>
      </c>
      <c r="R17">
        <v>-0.50618174071102195</v>
      </c>
      <c r="S17">
        <v>-0.55938097738957304</v>
      </c>
      <c r="T17">
        <v>-0.69228646414182204</v>
      </c>
      <c r="U17">
        <v>-0.67896222036420995</v>
      </c>
      <c r="V17">
        <v>-0.71219886094320395</v>
      </c>
      <c r="W17">
        <v>-0.69553051959235601</v>
      </c>
      <c r="X17">
        <v>-0.70814379947919104</v>
      </c>
      <c r="Y17">
        <v>-0.66796646316711505</v>
      </c>
      <c r="Z17">
        <v>-0.66912311556932502</v>
      </c>
      <c r="AA17">
        <v>-0.689009799383969</v>
      </c>
      <c r="AB17">
        <v>-0.64701655453866302</v>
      </c>
      <c r="AC17">
        <v>-0.71740546260655902</v>
      </c>
      <c r="AD17">
        <v>-0.71560641113967605</v>
      </c>
      <c r="AE17">
        <v>-0.61460983022071602</v>
      </c>
      <c r="AF17">
        <v>-0.70878740537829199</v>
      </c>
      <c r="AG17">
        <v>-0.92323646657214498</v>
      </c>
      <c r="AH17">
        <v>-0.71054411082493296</v>
      </c>
      <c r="AI17">
        <v>0.13001197496936701</v>
      </c>
      <c r="AJ17">
        <v>-0.74216025768014804</v>
      </c>
      <c r="AK17">
        <v>0.95643669228813299</v>
      </c>
      <c r="AL17">
        <v>0.87920256677397302</v>
      </c>
      <c r="AM17">
        <v>-0.77726845204356398</v>
      </c>
      <c r="AN17">
        <v>-0.468855545130197</v>
      </c>
      <c r="AO17">
        <v>0.94160340109728902</v>
      </c>
      <c r="AP17">
        <v>0.74071126724479297</v>
      </c>
      <c r="AQ17">
        <v>0.69935155097274504</v>
      </c>
      <c r="AR17">
        <v>0.70831807806909597</v>
      </c>
      <c r="AS17">
        <v>-0.62215870346200297</v>
      </c>
      <c r="AT17">
        <v>-0.88808952967098398</v>
      </c>
      <c r="AU17">
        <v>-0.34823016770221799</v>
      </c>
      <c r="AV17">
        <v>0.63043648244939998</v>
      </c>
      <c r="AW17">
        <v>0.36730408152625899</v>
      </c>
      <c r="AX17">
        <v>0.37057128959039798</v>
      </c>
      <c r="AY17">
        <v>0.33548052805870399</v>
      </c>
      <c r="AZ17">
        <v>0.487635860750325</v>
      </c>
      <c r="BA17">
        <v>0.35955311800728901</v>
      </c>
      <c r="BB17">
        <v>0.65098285958679203</v>
      </c>
      <c r="BC17">
        <v>0.60885396054992702</v>
      </c>
      <c r="BD17">
        <v>0.66345941888822102</v>
      </c>
      <c r="BE17">
        <v>0.62684357450178796</v>
      </c>
      <c r="BF17">
        <v>0.84789175688400098</v>
      </c>
      <c r="BG17">
        <v>-0.19002948280399301</v>
      </c>
      <c r="BH17">
        <v>-0.64622170382892397</v>
      </c>
      <c r="BI17">
        <v>0.71796340219749999</v>
      </c>
      <c r="BJ17">
        <v>0.75796514363722201</v>
      </c>
      <c r="BK17">
        <v>0.79489789411627498</v>
      </c>
      <c r="BL17">
        <v>0.71019855716109204</v>
      </c>
      <c r="BM17">
        <v>-0.11164978598397</v>
      </c>
      <c r="BN17">
        <v>0.68691248543610095</v>
      </c>
      <c r="BO17">
        <v>0.76907684826848699</v>
      </c>
      <c r="BP17">
        <v>0.82295713974037099</v>
      </c>
      <c r="BQ17">
        <v>0.91391486667747701</v>
      </c>
      <c r="BR17">
        <v>0.70308785604270596</v>
      </c>
      <c r="BS17">
        <v>0.74713389899822902</v>
      </c>
      <c r="BT17">
        <v>0.63457817149191997</v>
      </c>
      <c r="BU17">
        <v>0.59128841565988299</v>
      </c>
      <c r="BV17">
        <v>0.83475536201221201</v>
      </c>
      <c r="BW17">
        <v>0.84316580282390197</v>
      </c>
      <c r="BX17">
        <v>0.59250816752394497</v>
      </c>
      <c r="BY17">
        <v>0.606771836178158</v>
      </c>
      <c r="BZ17">
        <v>0.70688382370084901</v>
      </c>
      <c r="CA17">
        <v>0.70043746676151997</v>
      </c>
      <c r="CB17">
        <v>-0.49348254812467102</v>
      </c>
      <c r="CC17">
        <v>0.75391805445547899</v>
      </c>
      <c r="CD17">
        <v>0.760579097659975</v>
      </c>
      <c r="CE17">
        <v>0.79393668711826404</v>
      </c>
      <c r="CF17">
        <v>0.71836794652788105</v>
      </c>
      <c r="CG17">
        <v>0.67653530976882903</v>
      </c>
      <c r="CH17">
        <v>0.66941198440355398</v>
      </c>
      <c r="CI17">
        <v>0.78523209906640501</v>
      </c>
      <c r="CJ17">
        <v>0.70092068502583704</v>
      </c>
      <c r="CK17">
        <v>0.82821635908090196</v>
      </c>
      <c r="CL17">
        <v>0.83698663127259598</v>
      </c>
      <c r="CM17">
        <v>0.76913948847670199</v>
      </c>
      <c r="CN17">
        <v>0.71642251794292899</v>
      </c>
      <c r="CO17">
        <v>0.48202858587869302</v>
      </c>
      <c r="CP17">
        <v>0.74750115695731001</v>
      </c>
      <c r="CQ17">
        <v>-0.61019875326795203</v>
      </c>
      <c r="CR17">
        <v>-0.61367755131667701</v>
      </c>
      <c r="CS17">
        <v>-0.66984171372282397</v>
      </c>
      <c r="CT17">
        <v>-0.70340094684186005</v>
      </c>
      <c r="CU17">
        <v>-0.74767608863136104</v>
      </c>
      <c r="CV17">
        <v>0.47487274068889102</v>
      </c>
      <c r="CW17">
        <v>-0.54275408736647801</v>
      </c>
      <c r="CX17">
        <v>-0.283808431206102</v>
      </c>
      <c r="CY17">
        <v>-0.61780619128510506</v>
      </c>
      <c r="CZ17">
        <v>-0.89008548342702798</v>
      </c>
      <c r="DA17">
        <v>-0.70945855613359099</v>
      </c>
      <c r="DB17">
        <v>0.81510807833379695</v>
      </c>
      <c r="DC17">
        <v>0.53608495940011003</v>
      </c>
      <c r="DD17">
        <v>-0.79633429966947999</v>
      </c>
      <c r="DE17">
        <v>-0.68710588008393603</v>
      </c>
      <c r="DF17">
        <v>-0.76401348383508005</v>
      </c>
      <c r="DG17">
        <v>-0.51727348800622697</v>
      </c>
      <c r="DH17">
        <v>-0.690739533228659</v>
      </c>
      <c r="DI17">
        <v>-0.76355242122938505</v>
      </c>
      <c r="DJ17">
        <v>-0.54180571245461195</v>
      </c>
      <c r="DK17">
        <v>-0.622451175757744</v>
      </c>
      <c r="DL17">
        <v>0.780456926293433</v>
      </c>
      <c r="DM17">
        <v>0.63764319477767095</v>
      </c>
      <c r="DN17">
        <v>-0.76727949424194297</v>
      </c>
      <c r="DO17">
        <v>-0.35891946976953998</v>
      </c>
      <c r="DP17">
        <v>0.61535455923870097</v>
      </c>
      <c r="DQ17">
        <v>-0.66491893570759397</v>
      </c>
      <c r="DR17">
        <v>-0.16280819562059801</v>
      </c>
      <c r="DS17">
        <v>0.490284107060175</v>
      </c>
      <c r="DT17">
        <v>-0.27563779209066602</v>
      </c>
      <c r="DU17">
        <v>-0.35930246616074701</v>
      </c>
      <c r="DV17">
        <v>-0.21737121426901401</v>
      </c>
      <c r="DW17">
        <v>0.31564698228342503</v>
      </c>
      <c r="DX17">
        <v>-0.79897624520178001</v>
      </c>
      <c r="DY17">
        <v>-0.181981299293625</v>
      </c>
      <c r="DZ17">
        <v>-0.51759402065113602</v>
      </c>
      <c r="EA17">
        <v>-0.46830298882424798</v>
      </c>
      <c r="EB17">
        <v>-0.43568558186543399</v>
      </c>
      <c r="EC17">
        <v>-0.57076309054439001</v>
      </c>
      <c r="ED17">
        <v>-0.43177000838051799</v>
      </c>
      <c r="EE17">
        <v>-0.28419830595405698</v>
      </c>
      <c r="EF17">
        <v>-0.37385325445370798</v>
      </c>
      <c r="EG17">
        <v>0.26156360867058398</v>
      </c>
      <c r="EH17">
        <v>0.46249366039863998</v>
      </c>
      <c r="EI17">
        <v>0.43498722374249199</v>
      </c>
      <c r="EJ17">
        <v>0.44393949502054603</v>
      </c>
      <c r="EK17">
        <v>0.39851479422408698</v>
      </c>
      <c r="EL17">
        <v>0.26083181702952701</v>
      </c>
      <c r="EM17">
        <v>0.55126294076201798</v>
      </c>
      <c r="EN17">
        <v>0.64706397760767898</v>
      </c>
      <c r="EO17">
        <v>0.59395184555566405</v>
      </c>
      <c r="EP17">
        <v>0.52412788326104798</v>
      </c>
      <c r="EQ17">
        <v>0.34078578047422198</v>
      </c>
      <c r="ER17">
        <v>0.75434698268804301</v>
      </c>
      <c r="ES17">
        <v>0.74922905124870098</v>
      </c>
      <c r="ET17">
        <v>0.74036968797032598</v>
      </c>
      <c r="EU17">
        <v>0.68950388017226405</v>
      </c>
      <c r="EV17">
        <v>0.71011935224164602</v>
      </c>
      <c r="EW17">
        <v>0.67673177218360003</v>
      </c>
      <c r="EX17">
        <v>0.63981611616163803</v>
      </c>
      <c r="EY17">
        <v>0.78750877963167998</v>
      </c>
      <c r="EZ17">
        <v>0.77564129492492395</v>
      </c>
      <c r="FA17">
        <v>0.72618018688937302</v>
      </c>
      <c r="FB17">
        <v>0.71166710146477197</v>
      </c>
      <c r="FC17">
        <v>-0.64874721342633701</v>
      </c>
      <c r="FD17">
        <v>-0.574032338201234</v>
      </c>
      <c r="FE17">
        <v>0.33548734637748001</v>
      </c>
      <c r="FF17">
        <v>-0.726054312438842</v>
      </c>
      <c r="FG17">
        <v>-0.76025170782937401</v>
      </c>
      <c r="FH17">
        <v>0.76874936492291401</v>
      </c>
      <c r="FI17">
        <v>0.49805186916744398</v>
      </c>
      <c r="FJ17">
        <v>0.80056291989719397</v>
      </c>
      <c r="FK17">
        <v>-0.30658392600138501</v>
      </c>
    </row>
    <row r="18" spans="1:167" x14ac:dyDescent="0.25">
      <c r="A18" t="s">
        <v>26</v>
      </c>
      <c r="B18">
        <v>0.71721112169415302</v>
      </c>
      <c r="C18">
        <v>0.79736663913127404</v>
      </c>
      <c r="D18">
        <v>-0.49773489885253602</v>
      </c>
      <c r="E18">
        <v>-0.68828584386168901</v>
      </c>
      <c r="F18">
        <v>-0.64729277306732302</v>
      </c>
      <c r="G18">
        <v>-0.71085050158392504</v>
      </c>
      <c r="H18">
        <v>-0.794924311825699</v>
      </c>
      <c r="I18">
        <v>-0.69313972281380698</v>
      </c>
      <c r="J18">
        <v>-0.27659965412818499</v>
      </c>
      <c r="K18">
        <v>-0.71460505105152206</v>
      </c>
      <c r="L18">
        <v>-0.63594335062609797</v>
      </c>
      <c r="M18">
        <v>-0.72072040358871403</v>
      </c>
      <c r="N18">
        <v>-0.78361589762474704</v>
      </c>
      <c r="O18">
        <v>-0.60006085847830903</v>
      </c>
      <c r="P18">
        <v>-0.50118831763129801</v>
      </c>
      <c r="Q18">
        <v>-0.76807736184624997</v>
      </c>
      <c r="R18">
        <v>-0.51340422030347099</v>
      </c>
      <c r="S18">
        <v>-0.568600840848413</v>
      </c>
      <c r="T18">
        <v>-0.70514691322566403</v>
      </c>
      <c r="U18">
        <v>-0.70833960676326202</v>
      </c>
      <c r="V18">
        <v>-0.74552822369969296</v>
      </c>
      <c r="W18">
        <v>-0.73890585794973096</v>
      </c>
      <c r="X18">
        <v>-0.73118229902639897</v>
      </c>
      <c r="Y18">
        <v>-0.69862592838210402</v>
      </c>
      <c r="Z18">
        <v>-0.70486891856274403</v>
      </c>
      <c r="AA18">
        <v>-0.71614823976451603</v>
      </c>
      <c r="AB18">
        <v>-0.66966242119206298</v>
      </c>
      <c r="AC18">
        <v>-0.75069539465234603</v>
      </c>
      <c r="AD18">
        <v>-0.72937040593357305</v>
      </c>
      <c r="AE18">
        <v>-0.609922730927413</v>
      </c>
      <c r="AF18">
        <v>-0.73348412812285602</v>
      </c>
      <c r="AG18">
        <v>-0.94115642908719799</v>
      </c>
      <c r="AH18">
        <v>-0.73850399756891205</v>
      </c>
      <c r="AI18">
        <v>0.14734151183773</v>
      </c>
      <c r="AJ18">
        <v>-0.77129441219791794</v>
      </c>
      <c r="AK18">
        <v>0.97504985084752804</v>
      </c>
      <c r="AL18">
        <v>0.88003526194232695</v>
      </c>
      <c r="AM18">
        <v>-0.79776332566374797</v>
      </c>
      <c r="AN18">
        <v>-0.47941054249640502</v>
      </c>
      <c r="AO18">
        <v>0.97264520515472097</v>
      </c>
      <c r="AP18">
        <v>0.77197526479558198</v>
      </c>
      <c r="AQ18">
        <v>0.67761109226597305</v>
      </c>
      <c r="AR18">
        <v>0.73336642059206003</v>
      </c>
      <c r="AS18">
        <v>-0.65275098006534005</v>
      </c>
      <c r="AT18">
        <v>-0.90864368045063904</v>
      </c>
      <c r="AU18">
        <v>-0.30818713460860298</v>
      </c>
      <c r="AV18">
        <v>0.63939946074357101</v>
      </c>
      <c r="AW18">
        <v>0.43159322738360401</v>
      </c>
      <c r="AX18">
        <v>0.40441539719792002</v>
      </c>
      <c r="AY18">
        <v>0.36249875925299302</v>
      </c>
      <c r="AZ18">
        <v>0.52705446940934897</v>
      </c>
      <c r="BA18">
        <v>0.40160442014882503</v>
      </c>
      <c r="BB18">
        <v>0.66185605908371004</v>
      </c>
      <c r="BC18">
        <v>0.63396358408429199</v>
      </c>
      <c r="BD18">
        <v>0.68324440783256402</v>
      </c>
      <c r="BE18">
        <v>0.64674629663667105</v>
      </c>
      <c r="BF18">
        <v>0.85963574092981498</v>
      </c>
      <c r="BG18">
        <v>-0.22532442678512099</v>
      </c>
      <c r="BH18">
        <v>-0.678907350116013</v>
      </c>
      <c r="BI18">
        <v>0.73856357471605105</v>
      </c>
      <c r="BJ18">
        <v>0.77411810521846502</v>
      </c>
      <c r="BK18">
        <v>0.77129708870101799</v>
      </c>
      <c r="BL18">
        <v>0.70813509933938401</v>
      </c>
      <c r="BM18">
        <v>-0.12830407476528899</v>
      </c>
      <c r="BN18">
        <v>0.735450404818762</v>
      </c>
      <c r="BO18">
        <v>0.77319696837466001</v>
      </c>
      <c r="BP18">
        <v>0.81953593510413303</v>
      </c>
      <c r="BQ18">
        <v>0.91074290848406902</v>
      </c>
      <c r="BR18">
        <v>0.69681001690401501</v>
      </c>
      <c r="BS18">
        <v>0.728709524668255</v>
      </c>
      <c r="BT18">
        <v>0.62687892945607804</v>
      </c>
      <c r="BU18">
        <v>0.56092339913568301</v>
      </c>
      <c r="BV18">
        <v>0.84184458685295904</v>
      </c>
      <c r="BW18">
        <v>0.85675042970511095</v>
      </c>
      <c r="BX18">
        <v>0.57764585417791903</v>
      </c>
      <c r="BY18">
        <v>0.63489026457713904</v>
      </c>
      <c r="BZ18">
        <v>0.72160116757147996</v>
      </c>
      <c r="CA18">
        <v>0.717294185398613</v>
      </c>
      <c r="CB18">
        <v>-0.48191101678664999</v>
      </c>
      <c r="CC18">
        <v>0.77137957898152298</v>
      </c>
      <c r="CD18">
        <v>0.77724582665936304</v>
      </c>
      <c r="CE18">
        <v>0.79491895757280995</v>
      </c>
      <c r="CF18">
        <v>0.74704351175758898</v>
      </c>
      <c r="CG18">
        <v>0.70485282578925001</v>
      </c>
      <c r="CH18">
        <v>0.67610869898534498</v>
      </c>
      <c r="CI18">
        <v>0.78781336147099101</v>
      </c>
      <c r="CJ18">
        <v>0.69018124602638597</v>
      </c>
      <c r="CK18">
        <v>0.81971144836930399</v>
      </c>
      <c r="CL18">
        <v>0.83002811365762796</v>
      </c>
      <c r="CM18">
        <v>0.72236287317642001</v>
      </c>
      <c r="CN18">
        <v>0.66959381325467504</v>
      </c>
      <c r="CO18">
        <v>0.42908504261817898</v>
      </c>
      <c r="CP18">
        <v>0.75931724698915004</v>
      </c>
      <c r="CQ18">
        <v>-0.58067244965870901</v>
      </c>
      <c r="CR18">
        <v>-0.627445713706552</v>
      </c>
      <c r="CS18">
        <v>-0.65910919526695699</v>
      </c>
      <c r="CT18">
        <v>-0.67771309515338596</v>
      </c>
      <c r="CU18">
        <v>-0.76598178963704</v>
      </c>
      <c r="CV18">
        <v>0.507886337595718</v>
      </c>
      <c r="CW18">
        <v>-0.539934545889034</v>
      </c>
      <c r="CX18">
        <v>-0.18804646848402701</v>
      </c>
      <c r="CY18">
        <v>-0.52592551467986204</v>
      </c>
      <c r="CZ18">
        <v>-0.87107909624996305</v>
      </c>
      <c r="DA18">
        <v>-0.67737363366169301</v>
      </c>
      <c r="DB18">
        <v>0.82365812849787901</v>
      </c>
      <c r="DC18">
        <v>0.56147202331969603</v>
      </c>
      <c r="DD18">
        <v>-0.75815842572557701</v>
      </c>
      <c r="DE18">
        <v>-0.712190044815038</v>
      </c>
      <c r="DF18">
        <v>-0.72684197586383004</v>
      </c>
      <c r="DG18">
        <v>-0.57698623802077298</v>
      </c>
      <c r="DH18">
        <v>-0.76098007872264195</v>
      </c>
      <c r="DI18">
        <v>-0.77456918310720901</v>
      </c>
      <c r="DJ18">
        <v>-0.55705018006687501</v>
      </c>
      <c r="DK18">
        <v>-0.63187390343595395</v>
      </c>
      <c r="DL18">
        <v>0.72931793958914004</v>
      </c>
      <c r="DM18">
        <v>0.552623504355229</v>
      </c>
      <c r="DN18">
        <v>-0.78103175485321097</v>
      </c>
      <c r="DO18">
        <v>-0.34167458912008702</v>
      </c>
      <c r="DP18">
        <v>0.65355712350815898</v>
      </c>
      <c r="DQ18">
        <v>-0.68755434531522397</v>
      </c>
      <c r="DR18">
        <v>-7.6216520774832305E-2</v>
      </c>
      <c r="DS18">
        <v>0.56893659255226403</v>
      </c>
      <c r="DT18">
        <v>-0.27345815877532198</v>
      </c>
      <c r="DU18">
        <v>-0.34458937229139502</v>
      </c>
      <c r="DV18">
        <v>-0.23723516858327701</v>
      </c>
      <c r="DW18">
        <v>0.36055905623036899</v>
      </c>
      <c r="DX18">
        <v>-0.76901007036159696</v>
      </c>
      <c r="DY18">
        <v>-0.143457040224962</v>
      </c>
      <c r="DZ18">
        <v>-0.48580699242568698</v>
      </c>
      <c r="EA18">
        <v>-0.51181067953870996</v>
      </c>
      <c r="EB18">
        <v>-0.44158554023831398</v>
      </c>
      <c r="EC18">
        <v>-0.56972841397218199</v>
      </c>
      <c r="ED18">
        <v>-0.40769816524038799</v>
      </c>
      <c r="EE18">
        <v>-0.27603744654977702</v>
      </c>
      <c r="EF18">
        <v>-0.34441115264319699</v>
      </c>
      <c r="EG18">
        <v>0.31392361802442098</v>
      </c>
      <c r="EH18">
        <v>0.51842714969358805</v>
      </c>
      <c r="EI18">
        <v>0.48494589928555798</v>
      </c>
      <c r="EJ18">
        <v>0.47785811183201299</v>
      </c>
      <c r="EK18">
        <v>0.41612520771648698</v>
      </c>
      <c r="EL18">
        <v>0.32701105094771599</v>
      </c>
      <c r="EM18">
        <v>0.60368968351313101</v>
      </c>
      <c r="EN18">
        <v>0.68284193731190002</v>
      </c>
      <c r="EO18">
        <v>0.63592553275595398</v>
      </c>
      <c r="EP18">
        <v>0.56197635957840297</v>
      </c>
      <c r="EQ18">
        <v>0.39020023707352403</v>
      </c>
      <c r="ER18">
        <v>0.79365875955049003</v>
      </c>
      <c r="ES18">
        <v>0.77902850632547804</v>
      </c>
      <c r="ET18">
        <v>0.76460319612219396</v>
      </c>
      <c r="EU18">
        <v>0.717359734499181</v>
      </c>
      <c r="EV18">
        <v>0.74475060689577999</v>
      </c>
      <c r="EW18">
        <v>0.70810228398040498</v>
      </c>
      <c r="EX18">
        <v>0.67252850028792999</v>
      </c>
      <c r="EY18">
        <v>0.80386501487473505</v>
      </c>
      <c r="EZ18">
        <v>0.79106685354452999</v>
      </c>
      <c r="FA18">
        <v>0.74992108087748099</v>
      </c>
      <c r="FB18">
        <v>0.74488484185092396</v>
      </c>
      <c r="FC18">
        <v>-0.66992268167055002</v>
      </c>
      <c r="FD18">
        <v>-0.62573082776863997</v>
      </c>
      <c r="FE18">
        <v>0.43137229973965702</v>
      </c>
      <c r="FF18">
        <v>-0.749653177987192</v>
      </c>
      <c r="FG18">
        <v>-0.74967573606094395</v>
      </c>
      <c r="FH18">
        <v>0.80378148807280703</v>
      </c>
      <c r="FI18">
        <v>0.42922544169839399</v>
      </c>
      <c r="FJ18">
        <v>0.81949859558633498</v>
      </c>
      <c r="FK18">
        <v>-0.27973820060603499</v>
      </c>
    </row>
    <row r="19" spans="1:167" x14ac:dyDescent="0.25">
      <c r="A19" t="s">
        <v>28</v>
      </c>
      <c r="B19">
        <v>0.80215035854891703</v>
      </c>
      <c r="C19">
        <v>0.71806794261100704</v>
      </c>
      <c r="D19">
        <v>-0.57844779995818696</v>
      </c>
      <c r="E19">
        <v>-0.80744793824369299</v>
      </c>
      <c r="F19">
        <v>-0.78584483931828497</v>
      </c>
      <c r="G19">
        <v>-0.82098699457629198</v>
      </c>
      <c r="H19">
        <v>-0.86478274935050303</v>
      </c>
      <c r="I19">
        <v>-0.73711490370775901</v>
      </c>
      <c r="J19">
        <v>-0.41958834521320099</v>
      </c>
      <c r="K19">
        <v>-0.82104275278016603</v>
      </c>
      <c r="L19">
        <v>-0.762959651799477</v>
      </c>
      <c r="M19">
        <v>-0.83240138745144299</v>
      </c>
      <c r="N19">
        <v>-0.85922097926843</v>
      </c>
      <c r="O19">
        <v>-0.635006551704971</v>
      </c>
      <c r="P19">
        <v>-0.63790968384602298</v>
      </c>
      <c r="Q19">
        <v>-0.86582187664350896</v>
      </c>
      <c r="R19">
        <v>-0.66456077563772198</v>
      </c>
      <c r="S19">
        <v>-0.68219805812119205</v>
      </c>
      <c r="T19">
        <v>-0.80711640361163295</v>
      </c>
      <c r="U19">
        <v>-0.80599588105344699</v>
      </c>
      <c r="V19">
        <v>-0.82541818723820704</v>
      </c>
      <c r="W19">
        <v>-0.80685318687178298</v>
      </c>
      <c r="X19">
        <v>-0.84906806894228903</v>
      </c>
      <c r="Y19">
        <v>-0.787426592971742</v>
      </c>
      <c r="Z19">
        <v>-0.78903255418393803</v>
      </c>
      <c r="AA19">
        <v>-0.77978384891118602</v>
      </c>
      <c r="AB19">
        <v>-0.73940172371951496</v>
      </c>
      <c r="AC19">
        <v>-0.84425615591105496</v>
      </c>
      <c r="AD19">
        <v>-0.81793613688772004</v>
      </c>
      <c r="AE19">
        <v>-0.67326344795318005</v>
      </c>
      <c r="AF19">
        <v>-0.84703674288254505</v>
      </c>
      <c r="AG19">
        <v>-0.96895863975227803</v>
      </c>
      <c r="AH19">
        <v>-0.81308397675648203</v>
      </c>
      <c r="AI19">
        <v>4.8978303856360698E-2</v>
      </c>
      <c r="AJ19">
        <v>-0.85934179292743496</v>
      </c>
      <c r="AK19">
        <v>0.97365550984067895</v>
      </c>
      <c r="AL19">
        <v>0.83717135432436995</v>
      </c>
      <c r="AM19">
        <v>-0.85065394344217404</v>
      </c>
      <c r="AN19">
        <v>-0.53463395426119997</v>
      </c>
      <c r="AO19">
        <v>0.977977629564038</v>
      </c>
      <c r="AP19">
        <v>0.80819031998909796</v>
      </c>
      <c r="AQ19">
        <v>0.65340603497821503</v>
      </c>
      <c r="AR19">
        <v>0.77754843448992395</v>
      </c>
      <c r="AS19">
        <v>-0.76755729384643301</v>
      </c>
      <c r="AT19">
        <v>-0.95259444205088595</v>
      </c>
      <c r="AU19">
        <v>-0.368837843345589</v>
      </c>
      <c r="AV19">
        <v>0.66066724988671799</v>
      </c>
      <c r="AW19">
        <v>0.53411492040532405</v>
      </c>
      <c r="AX19">
        <v>0.472121181851131</v>
      </c>
      <c r="AY19">
        <v>0.38867547960469001</v>
      </c>
      <c r="AZ19">
        <v>0.63636947603586203</v>
      </c>
      <c r="BA19">
        <v>0.46524422108584401</v>
      </c>
      <c r="BB19">
        <v>0.71190248780010601</v>
      </c>
      <c r="BC19">
        <v>0.698386217686359</v>
      </c>
      <c r="BD19">
        <v>0.70172754955485594</v>
      </c>
      <c r="BE19">
        <v>0.69117621161700205</v>
      </c>
      <c r="BF19">
        <v>0.85792990484271903</v>
      </c>
      <c r="BG19">
        <v>-0.36745057737690301</v>
      </c>
      <c r="BH19">
        <v>-0.66595354338261903</v>
      </c>
      <c r="BI19">
        <v>0.78840525213829005</v>
      </c>
      <c r="BJ19">
        <v>0.80299811079336303</v>
      </c>
      <c r="BK19">
        <v>0.71066887743470297</v>
      </c>
      <c r="BL19">
        <v>0.77777504458883495</v>
      </c>
      <c r="BM19">
        <v>-0.15672445939692001</v>
      </c>
      <c r="BN19">
        <v>0.80975816178545001</v>
      </c>
      <c r="BO19">
        <v>0.78956749938196602</v>
      </c>
      <c r="BP19">
        <v>0.84998326175195504</v>
      </c>
      <c r="BQ19">
        <v>0.90756019259296805</v>
      </c>
      <c r="BR19">
        <v>0.73328068957964998</v>
      </c>
      <c r="BS19">
        <v>0.73190987219751602</v>
      </c>
      <c r="BT19">
        <v>0.65917715646279196</v>
      </c>
      <c r="BU19">
        <v>0.54833202150321403</v>
      </c>
      <c r="BV19">
        <v>0.845382041495091</v>
      </c>
      <c r="BW19">
        <v>0.85880002697092594</v>
      </c>
      <c r="BX19">
        <v>0.51350676203322798</v>
      </c>
      <c r="BY19">
        <v>0.68591164663473103</v>
      </c>
      <c r="BZ19">
        <v>0.77365890640262003</v>
      </c>
      <c r="CA19">
        <v>0.75243420396980198</v>
      </c>
      <c r="CB19">
        <v>-0.41255247214044799</v>
      </c>
      <c r="CC19">
        <v>0.82311102004053005</v>
      </c>
      <c r="CD19">
        <v>0.81336285389624396</v>
      </c>
      <c r="CE19">
        <v>0.73146257545453397</v>
      </c>
      <c r="CF19">
        <v>0.83048798747528696</v>
      </c>
      <c r="CG19">
        <v>0.75734096938832995</v>
      </c>
      <c r="CH19">
        <v>0.71476234036696495</v>
      </c>
      <c r="CI19">
        <v>0.81171228845142795</v>
      </c>
      <c r="CJ19">
        <v>0.73704298946148505</v>
      </c>
      <c r="CK19">
        <v>0.83916336126558499</v>
      </c>
      <c r="CL19">
        <v>0.82569257859877399</v>
      </c>
      <c r="CM19">
        <v>0.71629202138913795</v>
      </c>
      <c r="CN19">
        <v>0.66932042556409999</v>
      </c>
      <c r="CO19">
        <v>0.38944399719344402</v>
      </c>
      <c r="CP19">
        <v>0.79099470895234503</v>
      </c>
      <c r="CQ19">
        <v>-0.64988902884777699</v>
      </c>
      <c r="CR19">
        <v>-0.74241346939165898</v>
      </c>
      <c r="CS19">
        <v>-0.7660076988465</v>
      </c>
      <c r="CT19">
        <v>-0.73232080520596099</v>
      </c>
      <c r="CU19">
        <v>-0.81942023503406103</v>
      </c>
      <c r="CV19">
        <v>0.55261004131756997</v>
      </c>
      <c r="CW19">
        <v>-0.68137146968988704</v>
      </c>
      <c r="CX19">
        <v>-0.14430013699480901</v>
      </c>
      <c r="CY19">
        <v>-0.46201346419718697</v>
      </c>
      <c r="CZ19">
        <v>-0.859656627079743</v>
      </c>
      <c r="DA19">
        <v>-0.76238734150216003</v>
      </c>
      <c r="DB19">
        <v>0.86082392781226003</v>
      </c>
      <c r="DC19">
        <v>0.61033640477495199</v>
      </c>
      <c r="DD19">
        <v>-0.81373273013964498</v>
      </c>
      <c r="DE19">
        <v>-0.75280009258483305</v>
      </c>
      <c r="DF19">
        <v>-0.66935836028471596</v>
      </c>
      <c r="DG19">
        <v>-0.68999290075140995</v>
      </c>
      <c r="DH19">
        <v>-0.79413715312738298</v>
      </c>
      <c r="DI19">
        <v>-0.86571045248418499</v>
      </c>
      <c r="DJ19">
        <v>-0.59861794738155005</v>
      </c>
      <c r="DK19">
        <v>-0.74891530935127404</v>
      </c>
      <c r="DL19">
        <v>0.77518247795928896</v>
      </c>
      <c r="DM19">
        <v>0.55697537717177703</v>
      </c>
      <c r="DN19">
        <v>-0.88281044130210895</v>
      </c>
      <c r="DO19">
        <v>-0.36664516268648401</v>
      </c>
      <c r="DP19">
        <v>0.72702015865401604</v>
      </c>
      <c r="DQ19">
        <v>-0.82037934438967197</v>
      </c>
      <c r="DR19">
        <v>-8.65509555924696E-2</v>
      </c>
      <c r="DS19">
        <v>0.66106795572349797</v>
      </c>
      <c r="DT19">
        <v>-0.391539541602267</v>
      </c>
      <c r="DU19">
        <v>-0.44048529583901003</v>
      </c>
      <c r="DV19">
        <v>-0.32036150965049398</v>
      </c>
      <c r="DW19">
        <v>0.34996297998749898</v>
      </c>
      <c r="DX19">
        <v>-0.76037916941425399</v>
      </c>
      <c r="DY19">
        <v>-0.25194543832944699</v>
      </c>
      <c r="DZ19">
        <v>-0.553648367409171</v>
      </c>
      <c r="EA19">
        <v>-0.65939380709852102</v>
      </c>
      <c r="EB19">
        <v>-0.559581609463778</v>
      </c>
      <c r="EC19">
        <v>-0.69131793869817704</v>
      </c>
      <c r="ED19">
        <v>-0.45340479191702598</v>
      </c>
      <c r="EE19">
        <v>-0.38067283023609</v>
      </c>
      <c r="EF19">
        <v>-0.43697332274665601</v>
      </c>
      <c r="EG19">
        <v>0.49806517751984197</v>
      </c>
      <c r="EH19">
        <v>0.66141870418514304</v>
      </c>
      <c r="EI19">
        <v>0.62658639042390696</v>
      </c>
      <c r="EJ19">
        <v>0.61368621369985099</v>
      </c>
      <c r="EK19">
        <v>0.57739141231150504</v>
      </c>
      <c r="EL19">
        <v>0.53652613341263</v>
      </c>
      <c r="EM19">
        <v>0.720030163011663</v>
      </c>
      <c r="EN19">
        <v>0.80250307083539296</v>
      </c>
      <c r="EO19">
        <v>0.76653643920888903</v>
      </c>
      <c r="EP19">
        <v>0.69629621229099703</v>
      </c>
      <c r="EQ19">
        <v>0.55752092361526595</v>
      </c>
      <c r="ER19">
        <v>0.89137611436079001</v>
      </c>
      <c r="ES19">
        <v>0.86807767847175499</v>
      </c>
      <c r="ET19">
        <v>0.85179037740954799</v>
      </c>
      <c r="EU19">
        <v>0.82126138791559999</v>
      </c>
      <c r="EV19">
        <v>0.84745926380124403</v>
      </c>
      <c r="EW19">
        <v>0.82015012375116103</v>
      </c>
      <c r="EX19">
        <v>0.78892786861270003</v>
      </c>
      <c r="EY19">
        <v>0.87678566536063596</v>
      </c>
      <c r="EZ19">
        <v>0.87437181993817703</v>
      </c>
      <c r="FA19">
        <v>0.84365993692902497</v>
      </c>
      <c r="FB19">
        <v>0.84681401978223203</v>
      </c>
      <c r="FC19">
        <v>-0.80731710898265097</v>
      </c>
      <c r="FD19">
        <v>-0.64461238766687501</v>
      </c>
      <c r="FE19">
        <v>0.50676318092856398</v>
      </c>
      <c r="FF19">
        <v>-0.82473032210084396</v>
      </c>
      <c r="FG19">
        <v>-0.762274139657935</v>
      </c>
      <c r="FH19">
        <v>0.68288438535090301</v>
      </c>
      <c r="FI19">
        <v>0.44383474245921001</v>
      </c>
      <c r="FJ19">
        <v>0.68525794768443504</v>
      </c>
      <c r="FK19">
        <v>-0.39078395367625701</v>
      </c>
    </row>
    <row r="20" spans="1:167" x14ac:dyDescent="0.25">
      <c r="A20" t="s">
        <v>29</v>
      </c>
      <c r="B20">
        <v>0.84672358369680301</v>
      </c>
      <c r="C20">
        <v>0.80100639900194903</v>
      </c>
      <c r="D20">
        <v>-0.52063597222806002</v>
      </c>
      <c r="E20">
        <v>-0.78764137636745601</v>
      </c>
      <c r="F20">
        <v>-0.76459099210367198</v>
      </c>
      <c r="G20">
        <v>-0.826509414213773</v>
      </c>
      <c r="H20">
        <v>-0.88650476800953804</v>
      </c>
      <c r="I20">
        <v>-0.79989793516604701</v>
      </c>
      <c r="J20">
        <v>-0.28999522508611902</v>
      </c>
      <c r="K20">
        <v>-0.83806372500767401</v>
      </c>
      <c r="L20">
        <v>-0.76812120906899495</v>
      </c>
      <c r="M20">
        <v>-0.83163082567513902</v>
      </c>
      <c r="N20">
        <v>-0.87255636999490405</v>
      </c>
      <c r="O20">
        <v>-0.64525815607370296</v>
      </c>
      <c r="P20">
        <v>-0.54811246442731099</v>
      </c>
      <c r="Q20">
        <v>-0.862478692952934</v>
      </c>
      <c r="R20">
        <v>-0.57465086292824896</v>
      </c>
      <c r="S20">
        <v>-0.65549375752128103</v>
      </c>
      <c r="T20">
        <v>-0.82707292632004203</v>
      </c>
      <c r="U20">
        <v>-0.833310027399631</v>
      </c>
      <c r="V20">
        <v>-0.85861065609130705</v>
      </c>
      <c r="W20">
        <v>-0.83192111971082905</v>
      </c>
      <c r="X20">
        <v>-0.83499845263353201</v>
      </c>
      <c r="Y20">
        <v>-0.82683941681124495</v>
      </c>
      <c r="Z20">
        <v>-0.82749758865359802</v>
      </c>
      <c r="AA20">
        <v>-0.82430929698192501</v>
      </c>
      <c r="AB20">
        <v>-0.78135429667587497</v>
      </c>
      <c r="AC20">
        <v>-0.847676527181213</v>
      </c>
      <c r="AD20">
        <v>-0.82084948136848201</v>
      </c>
      <c r="AE20">
        <v>-0.60012421409209904</v>
      </c>
      <c r="AF20">
        <v>-0.84189204185127398</v>
      </c>
      <c r="AG20">
        <v>-0.98594828840465498</v>
      </c>
      <c r="AH20">
        <v>-0.85620734359365402</v>
      </c>
      <c r="AI20">
        <v>-4.9705909106366797E-2</v>
      </c>
      <c r="AJ20">
        <v>-0.87744521774185102</v>
      </c>
      <c r="AK20">
        <v>0.98527560503830602</v>
      </c>
      <c r="AL20">
        <v>0.90014391095822299</v>
      </c>
      <c r="AM20">
        <v>-0.89541409959683504</v>
      </c>
      <c r="AN20">
        <v>-0.59982517874575303</v>
      </c>
      <c r="AO20">
        <v>0.99096279903597795</v>
      </c>
      <c r="AP20">
        <v>0.87744252673106504</v>
      </c>
      <c r="AQ20">
        <v>0.733543081628796</v>
      </c>
      <c r="AR20">
        <v>0.82842916660508803</v>
      </c>
      <c r="AS20">
        <v>-0.78548015347917299</v>
      </c>
      <c r="AT20">
        <v>-0.97009679838623797</v>
      </c>
      <c r="AU20">
        <v>-0.33649790502427201</v>
      </c>
      <c r="AV20">
        <v>0.77027782959082403</v>
      </c>
      <c r="AW20">
        <v>0.59212682349300105</v>
      </c>
      <c r="AX20">
        <v>0.56962608998445896</v>
      </c>
      <c r="AY20">
        <v>0.50507669002152999</v>
      </c>
      <c r="AZ20">
        <v>0.67970389246487195</v>
      </c>
      <c r="BA20">
        <v>0.56142628741009903</v>
      </c>
      <c r="BB20">
        <v>0.79849519227279298</v>
      </c>
      <c r="BC20">
        <v>0.77946705552065099</v>
      </c>
      <c r="BD20">
        <v>0.80715167638608298</v>
      </c>
      <c r="BE20">
        <v>0.78550873628941098</v>
      </c>
      <c r="BF20">
        <v>0.93700880275411802</v>
      </c>
      <c r="BG20">
        <v>-0.37738889851556401</v>
      </c>
      <c r="BH20">
        <v>-0.73823194592678698</v>
      </c>
      <c r="BI20">
        <v>0.85912339722947295</v>
      </c>
      <c r="BJ20">
        <v>0.88409267529808999</v>
      </c>
      <c r="BK20">
        <v>0.78338265257746897</v>
      </c>
      <c r="BL20">
        <v>0.73759967709374596</v>
      </c>
      <c r="BM20">
        <v>-0.212443948558317</v>
      </c>
      <c r="BN20">
        <v>0.85180029223390996</v>
      </c>
      <c r="BO20">
        <v>0.88100186505683697</v>
      </c>
      <c r="BP20">
        <v>0.91812309596650099</v>
      </c>
      <c r="BQ20">
        <v>0.90971041822833398</v>
      </c>
      <c r="BR20">
        <v>0.82519336292359602</v>
      </c>
      <c r="BS20">
        <v>0.84370104146729896</v>
      </c>
      <c r="BT20">
        <v>0.769699578286273</v>
      </c>
      <c r="BU20">
        <v>0.69852546345774602</v>
      </c>
      <c r="BV20">
        <v>0.92658147473066799</v>
      </c>
      <c r="BW20">
        <v>0.92905634069213106</v>
      </c>
      <c r="BX20">
        <v>0.65691896716113196</v>
      </c>
      <c r="BY20">
        <v>0.77247786233598903</v>
      </c>
      <c r="BZ20">
        <v>0.848516320993843</v>
      </c>
      <c r="CA20">
        <v>0.83854186797937402</v>
      </c>
      <c r="CB20">
        <v>-0.566914302530929</v>
      </c>
      <c r="CC20">
        <v>0.88713383010420899</v>
      </c>
      <c r="CD20">
        <v>0.88763105749698501</v>
      </c>
      <c r="CE20">
        <v>0.84183144602619198</v>
      </c>
      <c r="CF20">
        <v>0.86827452108752101</v>
      </c>
      <c r="CG20">
        <v>0.83129568259096298</v>
      </c>
      <c r="CH20">
        <v>0.81113499820990898</v>
      </c>
      <c r="CI20">
        <v>0.894731455436515</v>
      </c>
      <c r="CJ20">
        <v>0.81152965917534403</v>
      </c>
      <c r="CK20">
        <v>0.91895652668925298</v>
      </c>
      <c r="CL20">
        <v>0.91793074875508995</v>
      </c>
      <c r="CM20">
        <v>0.829942285953994</v>
      </c>
      <c r="CN20">
        <v>0.79040856776901702</v>
      </c>
      <c r="CO20">
        <v>0.55777411607565597</v>
      </c>
      <c r="CP20">
        <v>0.87350626859448999</v>
      </c>
      <c r="CQ20">
        <v>-0.66156883917600096</v>
      </c>
      <c r="CR20">
        <v>-0.73917064212353201</v>
      </c>
      <c r="CS20">
        <v>-0.75225462752837302</v>
      </c>
      <c r="CT20">
        <v>-0.69535078234409198</v>
      </c>
      <c r="CU20">
        <v>-0.84736248184938701</v>
      </c>
      <c r="CV20">
        <v>0.66078401902665895</v>
      </c>
      <c r="CW20">
        <v>-0.62081781913298195</v>
      </c>
      <c r="CX20">
        <v>-7.0850357175107598E-2</v>
      </c>
      <c r="CY20">
        <v>-0.45680740249978402</v>
      </c>
      <c r="CZ20">
        <v>-0.92801581931570998</v>
      </c>
      <c r="DA20">
        <v>-0.78288580937091601</v>
      </c>
      <c r="DB20">
        <v>0.88888819060260005</v>
      </c>
      <c r="DC20">
        <v>0.710217876049557</v>
      </c>
      <c r="DD20">
        <v>-0.80828900784302804</v>
      </c>
      <c r="DE20">
        <v>-0.79251063169805502</v>
      </c>
      <c r="DF20">
        <v>-0.65143810426047</v>
      </c>
      <c r="DG20">
        <v>-0.66773201176277397</v>
      </c>
      <c r="DH20">
        <v>-0.76465464212757495</v>
      </c>
      <c r="DI20">
        <v>-0.83460330850330799</v>
      </c>
      <c r="DJ20">
        <v>-0.46182076201875299</v>
      </c>
      <c r="DK20">
        <v>-0.72637827034623004</v>
      </c>
      <c r="DL20">
        <v>0.77233682220067301</v>
      </c>
      <c r="DM20">
        <v>0.56396211731354995</v>
      </c>
      <c r="DN20">
        <v>-0.82848526164870295</v>
      </c>
      <c r="DO20">
        <v>-0.39448154024590898</v>
      </c>
      <c r="DP20">
        <v>0.76514668802910002</v>
      </c>
      <c r="DQ20">
        <v>-0.78929463526999499</v>
      </c>
      <c r="DR20">
        <v>-2.5112105720069E-2</v>
      </c>
      <c r="DS20">
        <v>0.70252242316845603</v>
      </c>
      <c r="DT20">
        <v>-0.26930834485905403</v>
      </c>
      <c r="DU20">
        <v>-0.35198234191752398</v>
      </c>
      <c r="DV20">
        <v>-0.41142372326295401</v>
      </c>
      <c r="DW20">
        <v>0.47118873266803901</v>
      </c>
      <c r="DX20">
        <v>-0.85605115240620799</v>
      </c>
      <c r="DY20">
        <v>-0.152374043928968</v>
      </c>
      <c r="DZ20">
        <v>-0.49657061829815202</v>
      </c>
      <c r="EA20">
        <v>-0.56521695977348896</v>
      </c>
      <c r="EB20">
        <v>-0.53712109496849703</v>
      </c>
      <c r="EC20">
        <v>-0.67158142400957899</v>
      </c>
      <c r="ED20">
        <v>-0.34833215021627401</v>
      </c>
      <c r="EE20">
        <v>-0.27749801242627498</v>
      </c>
      <c r="EF20">
        <v>-0.41459459406726901</v>
      </c>
      <c r="EG20">
        <v>0.48600042138745497</v>
      </c>
      <c r="EH20">
        <v>0.67734302781574696</v>
      </c>
      <c r="EI20">
        <v>0.65273370784126905</v>
      </c>
      <c r="EJ20">
        <v>0.64807052246863595</v>
      </c>
      <c r="EK20">
        <v>0.578759027110201</v>
      </c>
      <c r="EL20">
        <v>0.47234344237699699</v>
      </c>
      <c r="EM20">
        <v>0.73092395951880895</v>
      </c>
      <c r="EN20">
        <v>0.80909143826151897</v>
      </c>
      <c r="EO20">
        <v>0.77505149927890304</v>
      </c>
      <c r="EP20">
        <v>0.71777562786166205</v>
      </c>
      <c r="EQ20">
        <v>0.56346075405886298</v>
      </c>
      <c r="ER20">
        <v>0.89465980090067299</v>
      </c>
      <c r="ES20">
        <v>0.88983155855381202</v>
      </c>
      <c r="ET20">
        <v>0.88112785314435305</v>
      </c>
      <c r="EU20">
        <v>0.84451364048955302</v>
      </c>
      <c r="EV20">
        <v>0.86269980773647303</v>
      </c>
      <c r="EW20">
        <v>0.83275899613147697</v>
      </c>
      <c r="EX20">
        <v>0.80661367615591095</v>
      </c>
      <c r="EY20">
        <v>0.90861900501583803</v>
      </c>
      <c r="EZ20">
        <v>0.897645132260802</v>
      </c>
      <c r="FA20">
        <v>0.86831756608036303</v>
      </c>
      <c r="FB20">
        <v>0.86314247986489601</v>
      </c>
      <c r="FC20">
        <v>-0.76738376119521601</v>
      </c>
      <c r="FD20">
        <v>-0.57446356544281896</v>
      </c>
      <c r="FE20">
        <v>0.52164691645604999</v>
      </c>
      <c r="FF20">
        <v>-0.83867168375651702</v>
      </c>
      <c r="FG20">
        <v>-0.77456871963078999</v>
      </c>
      <c r="FH20">
        <v>0.67922695853599702</v>
      </c>
      <c r="FI20">
        <v>0.38739320119088799</v>
      </c>
      <c r="FJ20">
        <v>0.69260759038633202</v>
      </c>
      <c r="FK20">
        <v>-0.36499342835256798</v>
      </c>
    </row>
    <row r="21" spans="1:167" x14ac:dyDescent="0.25">
      <c r="A21" t="s">
        <v>30</v>
      </c>
      <c r="B21">
        <v>0.69972100502811996</v>
      </c>
      <c r="C21">
        <v>0.86867049690884701</v>
      </c>
      <c r="D21">
        <v>-0.51052711683692698</v>
      </c>
      <c r="E21">
        <v>-0.65995255721398904</v>
      </c>
      <c r="F21">
        <v>-0.60755638587465499</v>
      </c>
      <c r="G21">
        <v>-0.69052659989047604</v>
      </c>
      <c r="H21">
        <v>-0.79539176804747502</v>
      </c>
      <c r="I21">
        <v>-0.71564576328613505</v>
      </c>
      <c r="J21">
        <v>-0.23917144343952201</v>
      </c>
      <c r="K21">
        <v>-0.695702650982708</v>
      </c>
      <c r="L21">
        <v>-0.61632975107321197</v>
      </c>
      <c r="M21">
        <v>-0.69814304093900004</v>
      </c>
      <c r="N21">
        <v>-0.77996760823872902</v>
      </c>
      <c r="O21">
        <v>-0.65807877278738702</v>
      </c>
      <c r="P21">
        <v>-0.50057481024683703</v>
      </c>
      <c r="Q21">
        <v>-0.74780299804930594</v>
      </c>
      <c r="R21">
        <v>-0.47811979766541801</v>
      </c>
      <c r="S21">
        <v>-0.558234803174251</v>
      </c>
      <c r="T21">
        <v>-0.69680546031616297</v>
      </c>
      <c r="U21">
        <v>-0.69226044149101496</v>
      </c>
      <c r="V21">
        <v>-0.73478913527459699</v>
      </c>
      <c r="W21">
        <v>-0.72820668907313502</v>
      </c>
      <c r="X21">
        <v>-0.71058834310872299</v>
      </c>
      <c r="Y21">
        <v>-0.69026578090068202</v>
      </c>
      <c r="Z21">
        <v>-0.69461197749466996</v>
      </c>
      <c r="AA21">
        <v>-0.71996142769940397</v>
      </c>
      <c r="AB21">
        <v>-0.68450026788829299</v>
      </c>
      <c r="AC21">
        <v>-0.74350066586142305</v>
      </c>
      <c r="AD21">
        <v>-0.73566405957430503</v>
      </c>
      <c r="AE21">
        <v>-0.62729678727382299</v>
      </c>
      <c r="AF21">
        <v>-0.71482074897443604</v>
      </c>
      <c r="AG21">
        <v>-0.93396954760851303</v>
      </c>
      <c r="AH21">
        <v>-0.73316491998426403</v>
      </c>
      <c r="AI21">
        <v>0.110284106481932</v>
      </c>
      <c r="AJ21">
        <v>-0.75361400145257995</v>
      </c>
      <c r="AK21">
        <v>0.96126100977101103</v>
      </c>
      <c r="AL21">
        <v>0.86855767714773902</v>
      </c>
      <c r="AM21">
        <v>-0.79668061419943603</v>
      </c>
      <c r="AN21">
        <v>-0.50899625622589495</v>
      </c>
      <c r="AO21">
        <v>0.94775935263950895</v>
      </c>
      <c r="AP21">
        <v>0.756176624077877</v>
      </c>
      <c r="AQ21">
        <v>0.671274951101414</v>
      </c>
      <c r="AR21">
        <v>0.69416482229687204</v>
      </c>
      <c r="AS21">
        <v>-0.63710996752430005</v>
      </c>
      <c r="AT21">
        <v>-0.899796424517745</v>
      </c>
      <c r="AU21">
        <v>-0.30052349958729802</v>
      </c>
      <c r="AV21">
        <v>0.65566245054916605</v>
      </c>
      <c r="AW21">
        <v>0.39217580346345099</v>
      </c>
      <c r="AX21">
        <v>0.40088505852201001</v>
      </c>
      <c r="AY21">
        <v>0.37327577221519598</v>
      </c>
      <c r="AZ21">
        <v>0.50727307408024702</v>
      </c>
      <c r="BA21">
        <v>0.39208074393382902</v>
      </c>
      <c r="BB21">
        <v>0.65046662538890598</v>
      </c>
      <c r="BC21">
        <v>0.62433432373369502</v>
      </c>
      <c r="BD21">
        <v>0.67997025973932301</v>
      </c>
      <c r="BE21">
        <v>0.63759458942562097</v>
      </c>
      <c r="BF21">
        <v>0.85815099578208498</v>
      </c>
      <c r="BG21">
        <v>-0.213384871829748</v>
      </c>
      <c r="BH21">
        <v>-0.700250248694261</v>
      </c>
      <c r="BI21">
        <v>0.73348075501583399</v>
      </c>
      <c r="BJ21">
        <v>0.77449828955297495</v>
      </c>
      <c r="BK21">
        <v>0.77369779307511799</v>
      </c>
      <c r="BL21">
        <v>0.67328654747740702</v>
      </c>
      <c r="BM21">
        <v>-0.16355709549536601</v>
      </c>
      <c r="BN21">
        <v>0.70500806790067305</v>
      </c>
      <c r="BO21">
        <v>0.77908109770729195</v>
      </c>
      <c r="BP21">
        <v>0.82406321891327705</v>
      </c>
      <c r="BQ21">
        <v>0.88409014332556102</v>
      </c>
      <c r="BR21">
        <v>0.713794140598497</v>
      </c>
      <c r="BS21">
        <v>0.75296961120212602</v>
      </c>
      <c r="BT21">
        <v>0.64309897766630597</v>
      </c>
      <c r="BU21">
        <v>0.60129840906182797</v>
      </c>
      <c r="BV21">
        <v>0.84023936333247096</v>
      </c>
      <c r="BW21">
        <v>0.84874251006604795</v>
      </c>
      <c r="BX21">
        <v>0.60960950725563501</v>
      </c>
      <c r="BY21">
        <v>0.61700768182318499</v>
      </c>
      <c r="BZ21">
        <v>0.71851095418390998</v>
      </c>
      <c r="CA21">
        <v>0.71875687499093299</v>
      </c>
      <c r="CB21">
        <v>-0.54023409497688502</v>
      </c>
      <c r="CC21">
        <v>0.76582411563975605</v>
      </c>
      <c r="CD21">
        <v>0.77670321082678195</v>
      </c>
      <c r="CE21">
        <v>0.82751034881849395</v>
      </c>
      <c r="CF21">
        <v>0.72308328023818003</v>
      </c>
      <c r="CG21">
        <v>0.69226659826360004</v>
      </c>
      <c r="CH21">
        <v>0.68338948822781798</v>
      </c>
      <c r="CI21">
        <v>0.79380806062996101</v>
      </c>
      <c r="CJ21">
        <v>0.688919725735614</v>
      </c>
      <c r="CK21">
        <v>0.83015290533313502</v>
      </c>
      <c r="CL21">
        <v>0.84695823234183798</v>
      </c>
      <c r="CM21">
        <v>0.769201281668904</v>
      </c>
      <c r="CN21">
        <v>0.71652292569883702</v>
      </c>
      <c r="CO21">
        <v>0.50192968559206097</v>
      </c>
      <c r="CP21">
        <v>0.76303599535864997</v>
      </c>
      <c r="CQ21">
        <v>-0.59864778064375002</v>
      </c>
      <c r="CR21">
        <v>-0.61569334432053802</v>
      </c>
      <c r="CS21">
        <v>-0.66900676978755502</v>
      </c>
      <c r="CT21">
        <v>-0.66935420402282497</v>
      </c>
      <c r="CU21">
        <v>-0.78028895820611999</v>
      </c>
      <c r="CV21">
        <v>0.49533159408859401</v>
      </c>
      <c r="CW21">
        <v>-0.52511721907648201</v>
      </c>
      <c r="CX21">
        <v>-0.23185242116660401</v>
      </c>
      <c r="CY21">
        <v>-0.58456031391964502</v>
      </c>
      <c r="CZ21">
        <v>-0.89415809298454096</v>
      </c>
      <c r="DA21">
        <v>-0.69030636733059703</v>
      </c>
      <c r="DB21">
        <v>0.83455103381464302</v>
      </c>
      <c r="DC21">
        <v>0.56132152098814603</v>
      </c>
      <c r="DD21">
        <v>-0.76488376964877403</v>
      </c>
      <c r="DE21">
        <v>-0.72687317155767905</v>
      </c>
      <c r="DF21">
        <v>-0.77510224449666298</v>
      </c>
      <c r="DG21">
        <v>-0.55467016282813197</v>
      </c>
      <c r="DH21">
        <v>-0.74379435373014302</v>
      </c>
      <c r="DI21">
        <v>-0.73908165140831195</v>
      </c>
      <c r="DJ21">
        <v>-0.54886124616382104</v>
      </c>
      <c r="DK21">
        <v>-0.59033785026390895</v>
      </c>
      <c r="DL21">
        <v>0.75288494407582496</v>
      </c>
      <c r="DM21">
        <v>0.61783072282488405</v>
      </c>
      <c r="DN21">
        <v>-0.74988041659499904</v>
      </c>
      <c r="DO21">
        <v>-0.36673653470550899</v>
      </c>
      <c r="DP21">
        <v>0.63414492351292095</v>
      </c>
      <c r="DQ21">
        <v>-0.66375842510747596</v>
      </c>
      <c r="DR21">
        <v>-7.9804883267525106E-2</v>
      </c>
      <c r="DS21">
        <v>0.51719371296275296</v>
      </c>
      <c r="DT21">
        <v>-0.243103278207047</v>
      </c>
      <c r="DU21">
        <v>-0.32601559095065602</v>
      </c>
      <c r="DV21">
        <v>-0.22159390241295701</v>
      </c>
      <c r="DW21">
        <v>0.370091183618177</v>
      </c>
      <c r="DX21">
        <v>-0.80082617764876496</v>
      </c>
      <c r="DY21">
        <v>-0.12594740851815101</v>
      </c>
      <c r="DZ21">
        <v>-0.46003677708039198</v>
      </c>
      <c r="EA21">
        <v>-0.43952022965020598</v>
      </c>
      <c r="EB21">
        <v>-0.42006841110767801</v>
      </c>
      <c r="EC21">
        <v>-0.54251858724799296</v>
      </c>
      <c r="ED21">
        <v>-0.37636770622779597</v>
      </c>
      <c r="EE21">
        <v>-0.24275021585548601</v>
      </c>
      <c r="EF21">
        <v>-0.34533270966334401</v>
      </c>
      <c r="EG21">
        <v>0.26559196805315699</v>
      </c>
      <c r="EH21">
        <v>0.48330832712697003</v>
      </c>
      <c r="EI21">
        <v>0.45061801365859699</v>
      </c>
      <c r="EJ21">
        <v>0.44936443193673398</v>
      </c>
      <c r="EK21">
        <v>0.38181695865420601</v>
      </c>
      <c r="EL21">
        <v>0.263612096415973</v>
      </c>
      <c r="EM21">
        <v>0.55754325334293497</v>
      </c>
      <c r="EN21">
        <v>0.65306980256177805</v>
      </c>
      <c r="EO21">
        <v>0.60784617968819599</v>
      </c>
      <c r="EP21">
        <v>0.53887866252580696</v>
      </c>
      <c r="EQ21">
        <v>0.359990499187885</v>
      </c>
      <c r="ER21">
        <v>0.76688466413853096</v>
      </c>
      <c r="ES21">
        <v>0.76045879825404905</v>
      </c>
      <c r="ET21">
        <v>0.74986414600975004</v>
      </c>
      <c r="EU21">
        <v>0.69945318145434499</v>
      </c>
      <c r="EV21">
        <v>0.72222623597420699</v>
      </c>
      <c r="EW21">
        <v>0.68435299594361698</v>
      </c>
      <c r="EX21">
        <v>0.65013832044975794</v>
      </c>
      <c r="EY21">
        <v>0.79092401024585202</v>
      </c>
      <c r="EZ21">
        <v>0.77649057986689896</v>
      </c>
      <c r="FA21">
        <v>0.73240865959655499</v>
      </c>
      <c r="FB21">
        <v>0.72290671194238898</v>
      </c>
      <c r="FC21">
        <v>-0.64425717279481498</v>
      </c>
      <c r="FD21">
        <v>-0.60201156992222005</v>
      </c>
      <c r="FE21">
        <v>0.35866124339114502</v>
      </c>
      <c r="FF21">
        <v>-0.74225809873172399</v>
      </c>
      <c r="FG21">
        <v>-0.73048567386675201</v>
      </c>
      <c r="FH21">
        <v>0.79825374557434903</v>
      </c>
      <c r="FI21">
        <v>0.42509598358435302</v>
      </c>
      <c r="FJ21">
        <v>0.80713301758970102</v>
      </c>
      <c r="FK21">
        <v>-0.28539532595875999</v>
      </c>
    </row>
    <row r="22" spans="1:167" x14ac:dyDescent="0.25">
      <c r="A22" t="s">
        <v>32</v>
      </c>
      <c r="B22">
        <v>0.640711607227748</v>
      </c>
      <c r="C22">
        <v>0.87038827977848898</v>
      </c>
      <c r="D22">
        <v>-0.52280867082521398</v>
      </c>
      <c r="E22">
        <v>-0.62647514327464404</v>
      </c>
      <c r="F22">
        <v>-0.56927959889675195</v>
      </c>
      <c r="G22">
        <v>-0.61761714813755897</v>
      </c>
      <c r="H22">
        <v>-0.73192646980849896</v>
      </c>
      <c r="I22">
        <v>-0.62257723338163495</v>
      </c>
      <c r="J22">
        <v>-0.24338227209413099</v>
      </c>
      <c r="K22">
        <v>-0.63537078288131499</v>
      </c>
      <c r="L22">
        <v>-0.54037762390226396</v>
      </c>
      <c r="M22">
        <v>-0.63529822795569002</v>
      </c>
      <c r="N22">
        <v>-0.69296761647600202</v>
      </c>
      <c r="O22">
        <v>-0.57702808872784905</v>
      </c>
      <c r="P22">
        <v>-0.43078309583559998</v>
      </c>
      <c r="Q22">
        <v>-0.69450734787717805</v>
      </c>
      <c r="R22">
        <v>-0.44989586111796098</v>
      </c>
      <c r="S22">
        <v>-0.50218132247700498</v>
      </c>
      <c r="T22">
        <v>-0.63505469764982303</v>
      </c>
      <c r="U22">
        <v>-0.62353422150933902</v>
      </c>
      <c r="V22">
        <v>-0.65435058602304996</v>
      </c>
      <c r="W22">
        <v>-0.63031531966382104</v>
      </c>
      <c r="X22">
        <v>-0.64584076534121604</v>
      </c>
      <c r="Y22">
        <v>-0.61242847232617703</v>
      </c>
      <c r="Z22">
        <v>-0.61046584718443797</v>
      </c>
      <c r="AA22">
        <v>-0.62320832930178904</v>
      </c>
      <c r="AB22">
        <v>-0.58801498243966699</v>
      </c>
      <c r="AC22">
        <v>-0.64808277240351497</v>
      </c>
      <c r="AD22">
        <v>-0.66367456652656798</v>
      </c>
      <c r="AE22">
        <v>-0.54695241269762596</v>
      </c>
      <c r="AF22">
        <v>-0.64691719851908502</v>
      </c>
      <c r="AG22">
        <v>-0.88989300554546502</v>
      </c>
      <c r="AH22">
        <v>-0.65882430687337501</v>
      </c>
      <c r="AI22">
        <v>0.16837872447034999</v>
      </c>
      <c r="AJ22">
        <v>-0.68837550142238801</v>
      </c>
      <c r="AK22">
        <v>0.93910980658591203</v>
      </c>
      <c r="AL22">
        <v>0.89559841053215405</v>
      </c>
      <c r="AM22">
        <v>-0.72752351924645198</v>
      </c>
      <c r="AN22">
        <v>-0.418624463139467</v>
      </c>
      <c r="AO22">
        <v>0.92730570955379998</v>
      </c>
      <c r="AP22">
        <v>0.71707607745126001</v>
      </c>
      <c r="AQ22">
        <v>0.73478701369198596</v>
      </c>
      <c r="AR22">
        <v>0.70321226958183802</v>
      </c>
      <c r="AS22">
        <v>-0.55647054191928302</v>
      </c>
      <c r="AT22">
        <v>-0.84827470558332996</v>
      </c>
      <c r="AU22">
        <v>-0.34253015801072401</v>
      </c>
      <c r="AV22">
        <v>0.59417116001401604</v>
      </c>
      <c r="AW22">
        <v>0.32851261334439802</v>
      </c>
      <c r="AX22">
        <v>0.325924847073574</v>
      </c>
      <c r="AY22">
        <v>0.30124013601530902</v>
      </c>
      <c r="AZ22">
        <v>0.42857927153171299</v>
      </c>
      <c r="BA22">
        <v>0.31918216381036502</v>
      </c>
      <c r="BB22">
        <v>0.62758830920178899</v>
      </c>
      <c r="BC22">
        <v>0.57387820041620297</v>
      </c>
      <c r="BD22">
        <v>0.64671338983061399</v>
      </c>
      <c r="BE22">
        <v>0.60329826199084402</v>
      </c>
      <c r="BF22">
        <v>0.82765517799030697</v>
      </c>
      <c r="BG22">
        <v>-9.0995605294309806E-2</v>
      </c>
      <c r="BH22">
        <v>-0.59149263910149996</v>
      </c>
      <c r="BI22">
        <v>0.67787071446840297</v>
      </c>
      <c r="BJ22">
        <v>0.72933433510367196</v>
      </c>
      <c r="BK22">
        <v>0.83718558396010201</v>
      </c>
      <c r="BL22">
        <v>0.71911335233375795</v>
      </c>
      <c r="BM22">
        <v>-1.9956646578624799E-2</v>
      </c>
      <c r="BN22">
        <v>0.647447542328355</v>
      </c>
      <c r="BO22">
        <v>0.74711348634047703</v>
      </c>
      <c r="BP22">
        <v>0.80552536017196297</v>
      </c>
      <c r="BQ22">
        <v>0.92124362487549405</v>
      </c>
      <c r="BR22">
        <v>0.66017007422193597</v>
      </c>
      <c r="BS22">
        <v>0.719295868850787</v>
      </c>
      <c r="BT22">
        <v>0.600984712390638</v>
      </c>
      <c r="BU22">
        <v>0.57743029909105204</v>
      </c>
      <c r="BV22">
        <v>0.82607358348382098</v>
      </c>
      <c r="BW22">
        <v>0.81877416057521302</v>
      </c>
      <c r="BX22">
        <v>0.59939176249747805</v>
      </c>
      <c r="BY22">
        <v>0.580722314474174</v>
      </c>
      <c r="BZ22">
        <v>0.66989055394074504</v>
      </c>
      <c r="CA22">
        <v>0.67214782185184097</v>
      </c>
      <c r="CB22">
        <v>-0.46872304243176299</v>
      </c>
      <c r="CC22">
        <v>0.71714774145323601</v>
      </c>
      <c r="CD22">
        <v>0.72686274789170302</v>
      </c>
      <c r="CE22">
        <v>0.78245527457912101</v>
      </c>
      <c r="CF22">
        <v>0.677920498166107</v>
      </c>
      <c r="CG22">
        <v>0.64417451455063801</v>
      </c>
      <c r="CH22">
        <v>0.64080887986816504</v>
      </c>
      <c r="CI22">
        <v>0.75597275373990103</v>
      </c>
      <c r="CJ22">
        <v>0.66960526506676699</v>
      </c>
      <c r="CK22">
        <v>0.80120984104752102</v>
      </c>
      <c r="CL22">
        <v>0.81154503057838301</v>
      </c>
      <c r="CM22">
        <v>0.73927843923751901</v>
      </c>
      <c r="CN22">
        <v>0.683011593464105</v>
      </c>
      <c r="CO22">
        <v>0.45111577314689599</v>
      </c>
      <c r="CP22">
        <v>0.71542111526145302</v>
      </c>
      <c r="CQ22">
        <v>-0.570018724225555</v>
      </c>
      <c r="CR22">
        <v>-0.55880398367773298</v>
      </c>
      <c r="CS22">
        <v>-0.59288407899860496</v>
      </c>
      <c r="CT22">
        <v>-0.65007311482763597</v>
      </c>
      <c r="CU22">
        <v>-0.67809719757624298</v>
      </c>
      <c r="CV22">
        <v>0.454683756405596</v>
      </c>
      <c r="CW22">
        <v>-0.45794479381985398</v>
      </c>
      <c r="CX22">
        <v>-0.275454359793045</v>
      </c>
      <c r="CY22">
        <v>-0.57166462229624504</v>
      </c>
      <c r="CZ22">
        <v>-0.85787307726776096</v>
      </c>
      <c r="DA22">
        <v>-0.64516107927465804</v>
      </c>
      <c r="DB22">
        <v>0.76682051397881301</v>
      </c>
      <c r="DC22">
        <v>0.50659166827830604</v>
      </c>
      <c r="DD22">
        <v>-0.77380960892838202</v>
      </c>
      <c r="DE22">
        <v>-0.62129816809352401</v>
      </c>
      <c r="DF22">
        <v>-0.715651270907677</v>
      </c>
      <c r="DG22">
        <v>-0.43240373217125799</v>
      </c>
      <c r="DH22">
        <v>-0.62929080931757997</v>
      </c>
      <c r="DI22">
        <v>-0.73615281218874795</v>
      </c>
      <c r="DJ22">
        <v>-0.50679593149933799</v>
      </c>
      <c r="DK22">
        <v>-0.60265075792564504</v>
      </c>
      <c r="DL22">
        <v>0.75877308396180498</v>
      </c>
      <c r="DM22">
        <v>0.61606566188234402</v>
      </c>
      <c r="DN22">
        <v>-0.71995579800482501</v>
      </c>
      <c r="DO22">
        <v>-0.33331704212440599</v>
      </c>
      <c r="DP22">
        <v>0.570955953737461</v>
      </c>
      <c r="DQ22">
        <v>-0.59858019539109797</v>
      </c>
      <c r="DR22">
        <v>-0.15371580934521201</v>
      </c>
      <c r="DS22">
        <v>0.463946783136164</v>
      </c>
      <c r="DT22">
        <v>-0.22694273811830901</v>
      </c>
      <c r="DU22">
        <v>-0.33326125732144402</v>
      </c>
      <c r="DV22">
        <v>-0.17071462441106899</v>
      </c>
      <c r="DW22">
        <v>0.29404800412126297</v>
      </c>
      <c r="DX22">
        <v>-0.75426151848641598</v>
      </c>
      <c r="DY22">
        <v>-0.138647579052561</v>
      </c>
      <c r="DZ22">
        <v>-0.49407093949592001</v>
      </c>
      <c r="EA22">
        <v>-0.41055562048338701</v>
      </c>
      <c r="EB22">
        <v>-0.38448405061378299</v>
      </c>
      <c r="EC22">
        <v>-0.52192620364813103</v>
      </c>
      <c r="ED22">
        <v>-0.43105594261568703</v>
      </c>
      <c r="EE22">
        <v>-0.25570368919653502</v>
      </c>
      <c r="EF22">
        <v>-0.34420840796304297</v>
      </c>
      <c r="EG22">
        <v>0.19876097632074</v>
      </c>
      <c r="EH22">
        <v>0.40752812872854499</v>
      </c>
      <c r="EI22">
        <v>0.38854941661724601</v>
      </c>
      <c r="EJ22">
        <v>0.40551189708957802</v>
      </c>
      <c r="EK22">
        <v>0.36217884254331301</v>
      </c>
      <c r="EL22">
        <v>0.20144124945057901</v>
      </c>
      <c r="EM22">
        <v>0.50240088541614203</v>
      </c>
      <c r="EN22">
        <v>0.58940308267373798</v>
      </c>
      <c r="EO22">
        <v>0.53452033482305505</v>
      </c>
      <c r="EP22">
        <v>0.46372868927120098</v>
      </c>
      <c r="EQ22">
        <v>0.27317482265769</v>
      </c>
      <c r="ER22">
        <v>0.704408520208196</v>
      </c>
      <c r="ES22">
        <v>0.70066894713766403</v>
      </c>
      <c r="ET22">
        <v>0.69207514435874895</v>
      </c>
      <c r="EU22">
        <v>0.637320281716793</v>
      </c>
      <c r="EV22">
        <v>0.65805794762130199</v>
      </c>
      <c r="EW22">
        <v>0.61992583949889901</v>
      </c>
      <c r="EX22">
        <v>0.58171290096436401</v>
      </c>
      <c r="EY22">
        <v>0.74295119421269495</v>
      </c>
      <c r="EZ22">
        <v>0.72870673051180002</v>
      </c>
      <c r="FA22">
        <v>0.67507214250332304</v>
      </c>
      <c r="FB22">
        <v>0.65965347864455703</v>
      </c>
      <c r="FC22">
        <v>-0.58189599851087304</v>
      </c>
      <c r="FD22">
        <v>-0.58705619459596503</v>
      </c>
      <c r="FE22">
        <v>0.31552853464171599</v>
      </c>
      <c r="FF22">
        <v>-0.66055501561751095</v>
      </c>
      <c r="FG22">
        <v>-0.75926173873357305</v>
      </c>
      <c r="FH22">
        <v>0.78367506829915801</v>
      </c>
      <c r="FI22">
        <v>0.49546491551206701</v>
      </c>
      <c r="FJ22">
        <v>0.836922443142742</v>
      </c>
      <c r="FK22">
        <v>-0.24784860291955799</v>
      </c>
    </row>
    <row r="23" spans="1:167" x14ac:dyDescent="0.25">
      <c r="A23" t="s">
        <v>37</v>
      </c>
      <c r="B23">
        <v>0.74600384659225105</v>
      </c>
      <c r="C23">
        <v>0.78065375798434</v>
      </c>
      <c r="D23">
        <v>-0.39169025239180499</v>
      </c>
      <c r="E23">
        <v>-0.62979693487168198</v>
      </c>
      <c r="F23">
        <v>-0.60551867674968096</v>
      </c>
      <c r="G23">
        <v>-0.73343720227845499</v>
      </c>
      <c r="H23">
        <v>-0.830194177832693</v>
      </c>
      <c r="I23">
        <v>-0.81631520280801995</v>
      </c>
      <c r="J23">
        <v>-0.164461552539444</v>
      </c>
      <c r="K23">
        <v>-0.72139998761579105</v>
      </c>
      <c r="L23">
        <v>-0.66767315582170905</v>
      </c>
      <c r="M23">
        <v>-0.72478712877572804</v>
      </c>
      <c r="N23">
        <v>-0.87909388777249398</v>
      </c>
      <c r="O23">
        <v>-0.63626401194223803</v>
      </c>
      <c r="P23">
        <v>-0.51794886187949596</v>
      </c>
      <c r="Q23">
        <v>-0.74210482651429799</v>
      </c>
      <c r="R23">
        <v>-0.44212425097244501</v>
      </c>
      <c r="S23">
        <v>-0.511533881920466</v>
      </c>
      <c r="T23">
        <v>-0.71219923419860998</v>
      </c>
      <c r="U23">
        <v>-0.73207976979410905</v>
      </c>
      <c r="V23">
        <v>-0.80449387443158105</v>
      </c>
      <c r="W23">
        <v>-0.85272220478785699</v>
      </c>
      <c r="X23">
        <v>-0.74137485203089704</v>
      </c>
      <c r="Y23">
        <v>-0.75189807003910303</v>
      </c>
      <c r="Z23">
        <v>-0.78034733800311795</v>
      </c>
      <c r="AA23">
        <v>-0.81738464621424001</v>
      </c>
      <c r="AB23">
        <v>-0.79107016902807004</v>
      </c>
      <c r="AC23">
        <v>-0.83516990327191998</v>
      </c>
      <c r="AD23">
        <v>-0.75045665395232297</v>
      </c>
      <c r="AE23">
        <v>-0.74394188026433095</v>
      </c>
      <c r="AF23">
        <v>-0.75201957222549898</v>
      </c>
      <c r="AG23">
        <v>-0.93454939872490395</v>
      </c>
      <c r="AH23">
        <v>-0.77922480826643103</v>
      </c>
      <c r="AI23">
        <v>-1.67897446347931E-3</v>
      </c>
      <c r="AJ23">
        <v>-0.78375376964999099</v>
      </c>
      <c r="AK23">
        <v>0.91409091940043896</v>
      </c>
      <c r="AL23">
        <v>0.73783574966731202</v>
      </c>
      <c r="AM23">
        <v>-0.87040696196655198</v>
      </c>
      <c r="AN23">
        <v>-0.65594188213506199</v>
      </c>
      <c r="AO23">
        <v>0.92001150937422904</v>
      </c>
      <c r="AP23">
        <v>0.75104425432534805</v>
      </c>
      <c r="AQ23">
        <v>0.47592985394708598</v>
      </c>
      <c r="AR23">
        <v>0.70152057957026404</v>
      </c>
      <c r="AS23">
        <v>-0.69949957622157799</v>
      </c>
      <c r="AT23">
        <v>-0.91145864467645799</v>
      </c>
      <c r="AU23">
        <v>-9.8799326749361205E-2</v>
      </c>
      <c r="AV23">
        <v>0.69670418834723802</v>
      </c>
      <c r="AW23">
        <v>0.46982157857773799</v>
      </c>
      <c r="AX23">
        <v>0.50747420030978996</v>
      </c>
      <c r="AY23">
        <v>0.50834887253085304</v>
      </c>
      <c r="AZ23">
        <v>0.63628478703976099</v>
      </c>
      <c r="BA23">
        <v>0.50681733952886399</v>
      </c>
      <c r="BB23">
        <v>0.63690216710824998</v>
      </c>
      <c r="BC23">
        <v>0.66111753020952801</v>
      </c>
      <c r="BD23">
        <v>0.68589875829968905</v>
      </c>
      <c r="BE23">
        <v>0.64575269332277996</v>
      </c>
      <c r="BF23">
        <v>0.85190224067198494</v>
      </c>
      <c r="BG23">
        <v>-0.39947366378385502</v>
      </c>
      <c r="BH23">
        <v>-0.81347127019841903</v>
      </c>
      <c r="BI23">
        <v>0.763707300516142</v>
      </c>
      <c r="BJ23">
        <v>0.77927422367352195</v>
      </c>
      <c r="BK23">
        <v>0.57275347229130302</v>
      </c>
      <c r="BL23">
        <v>0.53771546386390701</v>
      </c>
      <c r="BM23">
        <v>-0.39035566363470098</v>
      </c>
      <c r="BN23">
        <v>0.75709029927493299</v>
      </c>
      <c r="BO23">
        <v>0.75301533904958395</v>
      </c>
      <c r="BP23">
        <v>0.77711242044684503</v>
      </c>
      <c r="BQ23">
        <v>0.77117737651393303</v>
      </c>
      <c r="BR23">
        <v>0.74737991910719703</v>
      </c>
      <c r="BS23">
        <v>0.73524216353803495</v>
      </c>
      <c r="BT23">
        <v>0.65427477687250402</v>
      </c>
      <c r="BU23">
        <v>0.57273134091065703</v>
      </c>
      <c r="BV23">
        <v>0.78995809077884804</v>
      </c>
      <c r="BW23">
        <v>0.858459072830699</v>
      </c>
      <c r="BX23">
        <v>0.50326515758012702</v>
      </c>
      <c r="BY23">
        <v>0.636095673277979</v>
      </c>
      <c r="BZ23">
        <v>0.73165158384561702</v>
      </c>
      <c r="CA23">
        <v>0.714352742192366</v>
      </c>
      <c r="CB23">
        <v>-0.59164437908592704</v>
      </c>
      <c r="CC23">
        <v>0.78185173938582597</v>
      </c>
      <c r="CD23">
        <v>0.78840555686109304</v>
      </c>
      <c r="CE23">
        <v>0.80113349741738404</v>
      </c>
      <c r="CF23">
        <v>0.75132541149004395</v>
      </c>
      <c r="CG23">
        <v>0.70819677149262805</v>
      </c>
      <c r="CH23">
        <v>0.68185389121783202</v>
      </c>
      <c r="CI23">
        <v>0.77981835149707202</v>
      </c>
      <c r="CJ23">
        <v>0.63677648952084298</v>
      </c>
      <c r="CK23">
        <v>0.80984706973375498</v>
      </c>
      <c r="CL23">
        <v>0.83046515801960497</v>
      </c>
      <c r="CM23">
        <v>0.74270352257945804</v>
      </c>
      <c r="CN23">
        <v>0.69603653534447296</v>
      </c>
      <c r="CO23">
        <v>0.51064496112523805</v>
      </c>
      <c r="CP23">
        <v>0.767063892573281</v>
      </c>
      <c r="CQ23">
        <v>-0.48980186101572598</v>
      </c>
      <c r="CR23">
        <v>-0.59207395673123897</v>
      </c>
      <c r="CS23">
        <v>-0.68296939582281402</v>
      </c>
      <c r="CT23">
        <v>-0.58997126435602798</v>
      </c>
      <c r="CU23">
        <v>-0.87700603798663501</v>
      </c>
      <c r="CV23">
        <v>0.53796499611316395</v>
      </c>
      <c r="CW23">
        <v>-0.55082129780279698</v>
      </c>
      <c r="CX23">
        <v>-0.14718698402928301</v>
      </c>
      <c r="CY23">
        <v>-0.57214250056264204</v>
      </c>
      <c r="CZ23">
        <v>-0.83755161355072705</v>
      </c>
      <c r="DA23">
        <v>-0.68033889369977996</v>
      </c>
      <c r="DB23">
        <v>0.91888457601624596</v>
      </c>
      <c r="DC23">
        <v>0.58365583076463401</v>
      </c>
      <c r="DD23">
        <v>-0.65564498059492504</v>
      </c>
      <c r="DE23">
        <v>-0.86390485090730396</v>
      </c>
      <c r="DF23">
        <v>-0.72350161406262203</v>
      </c>
      <c r="DG23">
        <v>-0.75427860877650799</v>
      </c>
      <c r="DH23">
        <v>-0.90404748934749701</v>
      </c>
      <c r="DI23">
        <v>-0.66732523868901705</v>
      </c>
      <c r="DJ23">
        <v>-0.56799862588027605</v>
      </c>
      <c r="DK23">
        <v>-0.50728258492465494</v>
      </c>
      <c r="DL23">
        <v>0.68926629905166203</v>
      </c>
      <c r="DM23">
        <v>0.56085739802635604</v>
      </c>
      <c r="DN23">
        <v>-0.71874090321220996</v>
      </c>
      <c r="DO23">
        <v>-0.23058989455448001</v>
      </c>
      <c r="DP23">
        <v>0.76600366208895998</v>
      </c>
      <c r="DQ23">
        <v>-0.69238361301393303</v>
      </c>
      <c r="DR23">
        <v>6.5404573561875304E-2</v>
      </c>
      <c r="DS23">
        <v>0.57589249292379796</v>
      </c>
      <c r="DT23">
        <v>-0.158799489685443</v>
      </c>
      <c r="DU23">
        <v>-0.185956679108087</v>
      </c>
      <c r="DV23">
        <v>-0.292623551853053</v>
      </c>
      <c r="DW23">
        <v>0.50205065612045296</v>
      </c>
      <c r="DX23">
        <v>-0.78881227219122896</v>
      </c>
      <c r="DY23">
        <v>-1.5646910320681301E-2</v>
      </c>
      <c r="DZ23">
        <v>-0.31394951050895697</v>
      </c>
      <c r="EA23">
        <v>-0.45781771227234802</v>
      </c>
      <c r="EB23">
        <v>-0.34630349103401198</v>
      </c>
      <c r="EC23">
        <v>-0.48444463181761399</v>
      </c>
      <c r="ED23">
        <v>-0.20901746524428899</v>
      </c>
      <c r="EE23">
        <v>-0.11142203309267799</v>
      </c>
      <c r="EF23">
        <v>-0.19812810740102599</v>
      </c>
      <c r="EG23">
        <v>0.34234225024109699</v>
      </c>
      <c r="EH23">
        <v>0.56941263966311695</v>
      </c>
      <c r="EI23">
        <v>0.51250725185960599</v>
      </c>
      <c r="EJ23">
        <v>0.46919023803319498</v>
      </c>
      <c r="EK23">
        <v>0.36804446846710098</v>
      </c>
      <c r="EL23">
        <v>0.33345221334151798</v>
      </c>
      <c r="EM23">
        <v>0.58508496677988198</v>
      </c>
      <c r="EN23">
        <v>0.69985210640451101</v>
      </c>
      <c r="EO23">
        <v>0.68776987015703805</v>
      </c>
      <c r="EP23">
        <v>0.62204006166041903</v>
      </c>
      <c r="EQ23">
        <v>0.47271506226249899</v>
      </c>
      <c r="ER23">
        <v>0.82048446373939998</v>
      </c>
      <c r="ES23">
        <v>0.80456558754079199</v>
      </c>
      <c r="ET23">
        <v>0.78826265639260695</v>
      </c>
      <c r="EU23">
        <v>0.74977726715408399</v>
      </c>
      <c r="EV23">
        <v>0.77755044263359196</v>
      </c>
      <c r="EW23">
        <v>0.73649525820552197</v>
      </c>
      <c r="EX23">
        <v>0.71305677229986397</v>
      </c>
      <c r="EY23">
        <v>0.80589144700381599</v>
      </c>
      <c r="EZ23">
        <v>0.79176811930198499</v>
      </c>
      <c r="FA23">
        <v>0.76872513759023497</v>
      </c>
      <c r="FB23">
        <v>0.77560881504656298</v>
      </c>
      <c r="FC23">
        <v>-0.66598401049663003</v>
      </c>
      <c r="FD23">
        <v>-0.648636905194512</v>
      </c>
      <c r="FE23">
        <v>0.37685272695866701</v>
      </c>
      <c r="FF23">
        <v>-0.76755898520231503</v>
      </c>
      <c r="FG23">
        <v>-0.73763205558274902</v>
      </c>
      <c r="FH23">
        <v>0.76166857902031204</v>
      </c>
      <c r="FI23">
        <v>0.247250085661577</v>
      </c>
      <c r="FJ23">
        <v>0.73374636169336105</v>
      </c>
      <c r="FK23">
        <v>-0.19401649082653899</v>
      </c>
    </row>
    <row r="24" spans="1:167" x14ac:dyDescent="0.25">
      <c r="A24" t="s">
        <v>38</v>
      </c>
      <c r="B24">
        <v>0.70963812520161196</v>
      </c>
      <c r="C24">
        <v>0.72582401394487495</v>
      </c>
      <c r="D24">
        <v>-0.50462568782410699</v>
      </c>
      <c r="E24">
        <v>-0.71898629858325702</v>
      </c>
      <c r="F24">
        <v>-0.67969615781704995</v>
      </c>
      <c r="G24">
        <v>-0.72224558618284995</v>
      </c>
      <c r="H24">
        <v>-0.78281394202303201</v>
      </c>
      <c r="I24">
        <v>-0.64718026779228699</v>
      </c>
      <c r="J24">
        <v>-0.34290122472816298</v>
      </c>
      <c r="K24">
        <v>-0.72026398241685397</v>
      </c>
      <c r="L24">
        <v>-0.64731631626895003</v>
      </c>
      <c r="M24">
        <v>-0.73618731268466397</v>
      </c>
      <c r="N24">
        <v>-0.75776016710783201</v>
      </c>
      <c r="O24">
        <v>-0.56935706184864099</v>
      </c>
      <c r="P24">
        <v>-0.52229196996507998</v>
      </c>
      <c r="Q24">
        <v>-0.782401927493519</v>
      </c>
      <c r="R24">
        <v>-0.56516612666274302</v>
      </c>
      <c r="S24">
        <v>-0.60740503802039902</v>
      </c>
      <c r="T24">
        <v>-0.70798222013460099</v>
      </c>
      <c r="U24">
        <v>-0.71143762265588795</v>
      </c>
      <c r="V24">
        <v>-0.73577609570145097</v>
      </c>
      <c r="W24">
        <v>-0.71863353964725596</v>
      </c>
      <c r="X24">
        <v>-0.74350510427889804</v>
      </c>
      <c r="Y24">
        <v>-0.68799619245895904</v>
      </c>
      <c r="Z24">
        <v>-0.69048413685791699</v>
      </c>
      <c r="AA24">
        <v>-0.691481164664832</v>
      </c>
      <c r="AB24">
        <v>-0.62578697349149404</v>
      </c>
      <c r="AC24">
        <v>-0.73848571228068305</v>
      </c>
      <c r="AD24">
        <v>-0.71866965418241802</v>
      </c>
      <c r="AE24">
        <v>-0.56767757169331101</v>
      </c>
      <c r="AF24">
        <v>-0.74181370432010296</v>
      </c>
      <c r="AG24">
        <v>-0.92929523087633503</v>
      </c>
      <c r="AH24">
        <v>-0.72783877197314095</v>
      </c>
      <c r="AI24">
        <v>0.21132763686807701</v>
      </c>
      <c r="AJ24">
        <v>-0.77709938366255904</v>
      </c>
      <c r="AK24">
        <v>0.97815521396706995</v>
      </c>
      <c r="AL24">
        <v>0.88838286981199499</v>
      </c>
      <c r="AM24">
        <v>-0.76687833985613996</v>
      </c>
      <c r="AN24">
        <v>-0.404096442887109</v>
      </c>
      <c r="AO24">
        <v>0.97674403372114704</v>
      </c>
      <c r="AP24">
        <v>0.77007231751104299</v>
      </c>
      <c r="AQ24">
        <v>0.69014431654258002</v>
      </c>
      <c r="AR24">
        <v>0.72540763094789396</v>
      </c>
      <c r="AS24">
        <v>-0.65629105887155903</v>
      </c>
      <c r="AT24">
        <v>-0.89929971030728595</v>
      </c>
      <c r="AU24">
        <v>-0.36820632475193299</v>
      </c>
      <c r="AV24">
        <v>0.60222284011118599</v>
      </c>
      <c r="AW24">
        <v>0.44649987155953003</v>
      </c>
      <c r="AX24">
        <v>0.37679083077609998</v>
      </c>
      <c r="AY24">
        <v>0.30662689782105201</v>
      </c>
      <c r="AZ24">
        <v>0.50745215189855797</v>
      </c>
      <c r="BA24">
        <v>0.375195383111044</v>
      </c>
      <c r="BB24">
        <v>0.65413630289173796</v>
      </c>
      <c r="BC24">
        <v>0.61867897311311104</v>
      </c>
      <c r="BD24">
        <v>0.66107704254056499</v>
      </c>
      <c r="BE24">
        <v>0.63279667004342499</v>
      </c>
      <c r="BF24">
        <v>0.83707260382161897</v>
      </c>
      <c r="BG24">
        <v>-0.22300664342811899</v>
      </c>
      <c r="BH24">
        <v>-0.63888672108570699</v>
      </c>
      <c r="BI24">
        <v>0.72320618652951096</v>
      </c>
      <c r="BJ24">
        <v>0.75427750283808004</v>
      </c>
      <c r="BK24">
        <v>0.77399539285309604</v>
      </c>
      <c r="BL24">
        <v>0.73880073604751795</v>
      </c>
      <c r="BM24">
        <v>-7.8690930537942794E-2</v>
      </c>
      <c r="BN24">
        <v>0.73848328664776397</v>
      </c>
      <c r="BO24">
        <v>0.75316097574618901</v>
      </c>
      <c r="BP24">
        <v>0.79899153353244001</v>
      </c>
      <c r="BQ24">
        <v>0.92495257825690702</v>
      </c>
      <c r="BR24">
        <v>0.65779412751157196</v>
      </c>
      <c r="BS24">
        <v>0.69046353127846805</v>
      </c>
      <c r="BT24">
        <v>0.59236821696893205</v>
      </c>
      <c r="BU24">
        <v>0.50633497856740595</v>
      </c>
      <c r="BV24">
        <v>0.82612497554046205</v>
      </c>
      <c r="BW24">
        <v>0.83677852783949302</v>
      </c>
      <c r="BX24">
        <v>0.55933050133696405</v>
      </c>
      <c r="BY24">
        <v>0.62850096073134298</v>
      </c>
      <c r="BZ24">
        <v>0.70726181160295998</v>
      </c>
      <c r="CA24">
        <v>0.70238768221808701</v>
      </c>
      <c r="CB24">
        <v>-0.40959354156292699</v>
      </c>
      <c r="CC24">
        <v>0.75660810978312398</v>
      </c>
      <c r="CD24">
        <v>0.75906585547139904</v>
      </c>
      <c r="CE24">
        <v>0.75459929467221498</v>
      </c>
      <c r="CF24">
        <v>0.74653880038439402</v>
      </c>
      <c r="CG24">
        <v>0.69867067965122098</v>
      </c>
      <c r="CH24">
        <v>0.65252786813335495</v>
      </c>
      <c r="CI24">
        <v>0.76701532702845798</v>
      </c>
      <c r="CJ24">
        <v>0.69025044080161702</v>
      </c>
      <c r="CK24">
        <v>0.79082776723868398</v>
      </c>
      <c r="CL24">
        <v>0.79636664194714002</v>
      </c>
      <c r="CM24">
        <v>0.66270530076407097</v>
      </c>
      <c r="CN24">
        <v>0.611914036101467</v>
      </c>
      <c r="CO24">
        <v>0.35032684788310797</v>
      </c>
      <c r="CP24">
        <v>0.73895838878750997</v>
      </c>
      <c r="CQ24">
        <v>-0.59790944039346805</v>
      </c>
      <c r="CR24">
        <v>-0.65186010996340604</v>
      </c>
      <c r="CS24">
        <v>-0.66120586034165196</v>
      </c>
      <c r="CT24">
        <v>-0.71614083235471904</v>
      </c>
      <c r="CU24">
        <v>-0.73358382149499901</v>
      </c>
      <c r="CV24">
        <v>0.48994031601905302</v>
      </c>
      <c r="CW24">
        <v>-0.56975469483706997</v>
      </c>
      <c r="CX24">
        <v>-0.16228215673998</v>
      </c>
      <c r="CY24">
        <v>-0.47511238758646102</v>
      </c>
      <c r="CZ24">
        <v>-0.85252195313276302</v>
      </c>
      <c r="DA24">
        <v>-0.66760362545020302</v>
      </c>
      <c r="DB24">
        <v>0.77481360394206</v>
      </c>
      <c r="DC24">
        <v>0.54571813283926696</v>
      </c>
      <c r="DD24">
        <v>-0.75764987407614803</v>
      </c>
      <c r="DE24">
        <v>-0.66505314528710502</v>
      </c>
      <c r="DF24">
        <v>-0.71532579656815798</v>
      </c>
      <c r="DG24">
        <v>-0.56133491883483599</v>
      </c>
      <c r="DH24">
        <v>-0.74531417290678803</v>
      </c>
      <c r="DI24">
        <v>-0.80928736419472103</v>
      </c>
      <c r="DJ24">
        <v>-0.56570010384125802</v>
      </c>
      <c r="DK24">
        <v>-0.67113822018423797</v>
      </c>
      <c r="DL24">
        <v>0.69237005958631204</v>
      </c>
      <c r="DM24">
        <v>0.48259766634117901</v>
      </c>
      <c r="DN24">
        <v>-0.81355205463723701</v>
      </c>
      <c r="DO24">
        <v>-0.37634213893777602</v>
      </c>
      <c r="DP24">
        <v>0.61760367560472196</v>
      </c>
      <c r="DQ24">
        <v>-0.70778682541057503</v>
      </c>
      <c r="DR24">
        <v>-0.108865210920585</v>
      </c>
      <c r="DS24">
        <v>0.59131795172340196</v>
      </c>
      <c r="DT24">
        <v>-0.35237955037136298</v>
      </c>
      <c r="DU24">
        <v>-0.41067348190300701</v>
      </c>
      <c r="DV24">
        <v>-0.237577015223844</v>
      </c>
      <c r="DW24">
        <v>0.30854643164871098</v>
      </c>
      <c r="DX24">
        <v>-0.73444540959617399</v>
      </c>
      <c r="DY24">
        <v>-0.211185138523063</v>
      </c>
      <c r="DZ24">
        <v>-0.54584214304415901</v>
      </c>
      <c r="EA24">
        <v>-0.584972067821805</v>
      </c>
      <c r="EB24">
        <v>-0.49974241201478597</v>
      </c>
      <c r="EC24">
        <v>-0.61243184107625404</v>
      </c>
      <c r="ED24">
        <v>-0.47393633132764401</v>
      </c>
      <c r="EE24">
        <v>-0.357581257214454</v>
      </c>
      <c r="EF24">
        <v>-0.392651728820191</v>
      </c>
      <c r="EG24">
        <v>0.35056178741233501</v>
      </c>
      <c r="EH24">
        <v>0.529168665423153</v>
      </c>
      <c r="EI24">
        <v>0.49674882469412501</v>
      </c>
      <c r="EJ24">
        <v>0.49061688052563301</v>
      </c>
      <c r="EK24">
        <v>0.44057983451953497</v>
      </c>
      <c r="EL24">
        <v>0.37893661724216099</v>
      </c>
      <c r="EM24">
        <v>0.64205307365626996</v>
      </c>
      <c r="EN24">
        <v>0.69695641793996599</v>
      </c>
      <c r="EO24">
        <v>0.63872235990680803</v>
      </c>
      <c r="EP24">
        <v>0.56126762207146697</v>
      </c>
      <c r="EQ24">
        <v>0.39790836627029103</v>
      </c>
      <c r="ER24">
        <v>0.79456610864779598</v>
      </c>
      <c r="ES24">
        <v>0.77378073520634005</v>
      </c>
      <c r="ET24">
        <v>0.75704210754077494</v>
      </c>
      <c r="EU24">
        <v>0.71214701286375703</v>
      </c>
      <c r="EV24">
        <v>0.74275385714125797</v>
      </c>
      <c r="EW24">
        <v>0.71214380594793303</v>
      </c>
      <c r="EX24">
        <v>0.67336090323851605</v>
      </c>
      <c r="EY24">
        <v>0.79875033053613398</v>
      </c>
      <c r="EZ24">
        <v>0.78837387049897401</v>
      </c>
      <c r="FA24">
        <v>0.74783078531676295</v>
      </c>
      <c r="FB24">
        <v>0.74306868742554899</v>
      </c>
      <c r="FC24">
        <v>-0.69525434657729301</v>
      </c>
      <c r="FD24">
        <v>-0.59971732283621504</v>
      </c>
      <c r="FE24">
        <v>0.50083786832505195</v>
      </c>
      <c r="FF24">
        <v>-0.76217882866858599</v>
      </c>
      <c r="FG24">
        <v>-0.71459732535924603</v>
      </c>
      <c r="FH24">
        <v>0.80245253743920997</v>
      </c>
      <c r="FI24">
        <v>0.46367291115822501</v>
      </c>
      <c r="FJ24">
        <v>0.81357477006304801</v>
      </c>
      <c r="FK24">
        <v>-0.328580027627844</v>
      </c>
    </row>
    <row r="25" spans="1:167" x14ac:dyDescent="0.25">
      <c r="A25" t="s">
        <v>40</v>
      </c>
      <c r="B25">
        <v>0.57802661437361103</v>
      </c>
      <c r="C25">
        <v>0.76223642570187999</v>
      </c>
      <c r="D25">
        <v>-0.45690829326778198</v>
      </c>
      <c r="E25">
        <v>-0.58876246537444998</v>
      </c>
      <c r="F25">
        <v>-0.53068678989643403</v>
      </c>
      <c r="G25">
        <v>-0.57638976617285997</v>
      </c>
      <c r="H25">
        <v>-0.67160046350842895</v>
      </c>
      <c r="I25">
        <v>-0.54088830714481495</v>
      </c>
      <c r="J25">
        <v>-0.25479716702178401</v>
      </c>
      <c r="K25">
        <v>-0.57969526176130304</v>
      </c>
      <c r="L25">
        <v>-0.48930817918168501</v>
      </c>
      <c r="M25">
        <v>-0.59433301902743396</v>
      </c>
      <c r="N25">
        <v>-0.63573018608328502</v>
      </c>
      <c r="O25">
        <v>-0.50612483807909703</v>
      </c>
      <c r="P25">
        <v>-0.40080423485187799</v>
      </c>
      <c r="Q25">
        <v>-0.65669955214164399</v>
      </c>
      <c r="R25">
        <v>-0.43798819473897799</v>
      </c>
      <c r="S25">
        <v>-0.48242723063429299</v>
      </c>
      <c r="T25">
        <v>-0.57244731579025498</v>
      </c>
      <c r="U25">
        <v>-0.57149093830579301</v>
      </c>
      <c r="V25">
        <v>-0.60408816573356905</v>
      </c>
      <c r="W25">
        <v>-0.59248503085473003</v>
      </c>
      <c r="X25">
        <v>-0.60127528204820802</v>
      </c>
      <c r="Y25">
        <v>-0.55045165432131204</v>
      </c>
      <c r="Z25">
        <v>-0.55363055091066404</v>
      </c>
      <c r="AA25">
        <v>-0.56742517467857301</v>
      </c>
      <c r="AB25">
        <v>-0.50443596443234795</v>
      </c>
      <c r="AC25">
        <v>-0.60127211333024999</v>
      </c>
      <c r="AD25">
        <v>-0.60058891639186396</v>
      </c>
      <c r="AE25">
        <v>-0.50042092460246301</v>
      </c>
      <c r="AF25">
        <v>-0.59930293166110205</v>
      </c>
      <c r="AG25">
        <v>-0.85569685909241799</v>
      </c>
      <c r="AH25">
        <v>-0.60143534537029697</v>
      </c>
      <c r="AI25">
        <v>0.32853849998177498</v>
      </c>
      <c r="AJ25">
        <v>-0.64700230946785997</v>
      </c>
      <c r="AK25">
        <v>0.93485675483211195</v>
      </c>
      <c r="AL25">
        <v>0.88341348667503605</v>
      </c>
      <c r="AM25">
        <v>-0.65987077278042405</v>
      </c>
      <c r="AN25">
        <v>-0.30030820483132498</v>
      </c>
      <c r="AO25">
        <v>0.92528752690763905</v>
      </c>
      <c r="AP25">
        <v>0.67516125420605699</v>
      </c>
      <c r="AQ25">
        <v>0.687151737829931</v>
      </c>
      <c r="AR25">
        <v>0.64566203449177795</v>
      </c>
      <c r="AS25">
        <v>-0.50262336433190502</v>
      </c>
      <c r="AT25">
        <v>-0.80986338087035403</v>
      </c>
      <c r="AU25">
        <v>-0.33482845139629003</v>
      </c>
      <c r="AV25">
        <v>0.51025987647703097</v>
      </c>
      <c r="AW25">
        <v>0.294437944379075</v>
      </c>
      <c r="AX25">
        <v>0.247025780271041</v>
      </c>
      <c r="AY25">
        <v>0.21133540926868899</v>
      </c>
      <c r="AZ25">
        <v>0.35379772041898</v>
      </c>
      <c r="BA25">
        <v>0.248319603780773</v>
      </c>
      <c r="BB25">
        <v>0.55349003159739596</v>
      </c>
      <c r="BC25">
        <v>0.49896114140241199</v>
      </c>
      <c r="BD25">
        <v>0.57721984835517903</v>
      </c>
      <c r="BE25">
        <v>0.53066555242878399</v>
      </c>
      <c r="BF25">
        <v>0.77491837838616695</v>
      </c>
      <c r="BG25">
        <v>-4.5057672675498199E-2</v>
      </c>
      <c r="BH25">
        <v>-0.56721660098250104</v>
      </c>
      <c r="BI25">
        <v>0.61462364756514698</v>
      </c>
      <c r="BJ25">
        <v>0.66410093138787096</v>
      </c>
      <c r="BK25">
        <v>0.80300467725876001</v>
      </c>
      <c r="BL25">
        <v>0.68699638457216605</v>
      </c>
      <c r="BM25">
        <v>1.5903235270444099E-2</v>
      </c>
      <c r="BN25">
        <v>0.61171202608988895</v>
      </c>
      <c r="BO25">
        <v>0.67633767789891797</v>
      </c>
      <c r="BP25">
        <v>0.72371543786247805</v>
      </c>
      <c r="BQ25">
        <v>0.90873497795568003</v>
      </c>
      <c r="BR25">
        <v>0.56193698123159996</v>
      </c>
      <c r="BS25">
        <v>0.62340665663827199</v>
      </c>
      <c r="BT25">
        <v>0.49961143899688998</v>
      </c>
      <c r="BU25">
        <v>0.45303893567569797</v>
      </c>
      <c r="BV25">
        <v>0.76645399163844097</v>
      </c>
      <c r="BW25">
        <v>0.772715326784287</v>
      </c>
      <c r="BX25">
        <v>0.549545816497924</v>
      </c>
      <c r="BY25">
        <v>0.520248913673512</v>
      </c>
      <c r="BZ25">
        <v>0.59947633839279701</v>
      </c>
      <c r="CA25">
        <v>0.60655275861642</v>
      </c>
      <c r="CB25">
        <v>-0.38755001696466901</v>
      </c>
      <c r="CC25">
        <v>0.65090241068653398</v>
      </c>
      <c r="CD25">
        <v>0.66306785874078999</v>
      </c>
      <c r="CE25">
        <v>0.73690440947762803</v>
      </c>
      <c r="CF25">
        <v>0.62101839610613796</v>
      </c>
      <c r="CG25">
        <v>0.58841372426926697</v>
      </c>
      <c r="CH25">
        <v>0.55534591512213805</v>
      </c>
      <c r="CI25">
        <v>0.68425925870124804</v>
      </c>
      <c r="CJ25">
        <v>0.59904088638516195</v>
      </c>
      <c r="CK25">
        <v>0.717394068487609</v>
      </c>
      <c r="CL25">
        <v>0.73635430365079801</v>
      </c>
      <c r="CM25">
        <v>0.61195734063884899</v>
      </c>
      <c r="CN25">
        <v>0.55365931802901802</v>
      </c>
      <c r="CO25">
        <v>0.314462223178756</v>
      </c>
      <c r="CP25">
        <v>0.64634856285811104</v>
      </c>
      <c r="CQ25">
        <v>-0.51522285902654197</v>
      </c>
      <c r="CR25">
        <v>-0.51627119532107202</v>
      </c>
      <c r="CS25">
        <v>-0.53364511447080898</v>
      </c>
      <c r="CT25">
        <v>-0.65282940298192005</v>
      </c>
      <c r="CU25">
        <v>-0.62327608779451205</v>
      </c>
      <c r="CV25">
        <v>0.38325903402716799</v>
      </c>
      <c r="CW25">
        <v>-0.429090226665227</v>
      </c>
      <c r="CX25">
        <v>-0.249017417304052</v>
      </c>
      <c r="CY25">
        <v>-0.525131003569272</v>
      </c>
      <c r="CZ25">
        <v>-0.80543431916981201</v>
      </c>
      <c r="DA25">
        <v>-0.55907369362035497</v>
      </c>
      <c r="DB25">
        <v>0.69072110660907504</v>
      </c>
      <c r="DC25">
        <v>0.43477940084764999</v>
      </c>
      <c r="DD25">
        <v>-0.70082083121748395</v>
      </c>
      <c r="DE25">
        <v>-0.56186749898816202</v>
      </c>
      <c r="DF25">
        <v>-0.73517874413844997</v>
      </c>
      <c r="DG25">
        <v>-0.40679828298912701</v>
      </c>
      <c r="DH25">
        <v>-0.65623265051070001</v>
      </c>
      <c r="DI25">
        <v>-0.71353910458365799</v>
      </c>
      <c r="DJ25">
        <v>-0.54562917478067396</v>
      </c>
      <c r="DK25">
        <v>-0.56061509907252804</v>
      </c>
      <c r="DL25">
        <v>0.64929751374866196</v>
      </c>
      <c r="DM25">
        <v>0.48451381617348399</v>
      </c>
      <c r="DN25">
        <v>-0.70708699615320003</v>
      </c>
      <c r="DO25">
        <v>-0.32835250268720201</v>
      </c>
      <c r="DP25">
        <v>0.49846229995100999</v>
      </c>
      <c r="DQ25">
        <v>-0.55933135350798002</v>
      </c>
      <c r="DR25">
        <v>-0.148427050025251</v>
      </c>
      <c r="DS25">
        <v>0.45029600797422198</v>
      </c>
      <c r="DT25">
        <v>-0.273533987492387</v>
      </c>
      <c r="DU25">
        <v>-0.35031885711987298</v>
      </c>
      <c r="DV25">
        <v>-0.106501458524157</v>
      </c>
      <c r="DW25">
        <v>0.23853913667292101</v>
      </c>
      <c r="DX25">
        <v>-0.67692046262491201</v>
      </c>
      <c r="DY25">
        <v>-0.15156225867680201</v>
      </c>
      <c r="DZ25">
        <v>-0.50112643008598801</v>
      </c>
      <c r="EA25">
        <v>-0.448986429675507</v>
      </c>
      <c r="EB25">
        <v>-0.377063892397204</v>
      </c>
      <c r="EC25">
        <v>-0.48805648087516801</v>
      </c>
      <c r="ED25">
        <v>-0.47317812077195798</v>
      </c>
      <c r="EE25">
        <v>-0.29412090111344902</v>
      </c>
      <c r="EF25">
        <v>-0.31479868438476899</v>
      </c>
      <c r="EG25">
        <v>0.15672008551758401</v>
      </c>
      <c r="EH25">
        <v>0.35435586117798601</v>
      </c>
      <c r="EI25">
        <v>0.32642439300185999</v>
      </c>
      <c r="EJ25">
        <v>0.33151926090060801</v>
      </c>
      <c r="EK25">
        <v>0.28254351689317297</v>
      </c>
      <c r="EL25">
        <v>0.180328127443108</v>
      </c>
      <c r="EM25">
        <v>0.49067934781635503</v>
      </c>
      <c r="EN25">
        <v>0.54509599877537496</v>
      </c>
      <c r="EO25">
        <v>0.47631360755902202</v>
      </c>
      <c r="EP25">
        <v>0.39428901096596403</v>
      </c>
      <c r="EQ25">
        <v>0.20776058642484699</v>
      </c>
      <c r="ER25">
        <v>0.66066799269159304</v>
      </c>
      <c r="ES25">
        <v>0.64441564421053199</v>
      </c>
      <c r="ET25">
        <v>0.62891656298144205</v>
      </c>
      <c r="EU25">
        <v>0.57146326472067699</v>
      </c>
      <c r="EV25">
        <v>0.60270376449117202</v>
      </c>
      <c r="EW25">
        <v>0.56559622349795902</v>
      </c>
      <c r="EX25">
        <v>0.52154394873666599</v>
      </c>
      <c r="EY25">
        <v>0.68421280474295398</v>
      </c>
      <c r="EZ25">
        <v>0.66848999590320801</v>
      </c>
      <c r="FA25">
        <v>0.61548997526008298</v>
      </c>
      <c r="FB25">
        <v>0.60374647984632901</v>
      </c>
      <c r="FC25">
        <v>-0.54707965710233897</v>
      </c>
      <c r="FD25">
        <v>-0.58325399035539804</v>
      </c>
      <c r="FE25">
        <v>0.38071986790309598</v>
      </c>
      <c r="FF25">
        <v>-0.63942919291060996</v>
      </c>
      <c r="FG25">
        <v>-0.688565626141038</v>
      </c>
      <c r="FH25">
        <v>0.86919172770671504</v>
      </c>
      <c r="FI25">
        <v>0.48541178079832797</v>
      </c>
      <c r="FJ25">
        <v>0.90358989458474803</v>
      </c>
      <c r="FK25">
        <v>-0.22431280749625301</v>
      </c>
    </row>
    <row r="26" spans="1:167" x14ac:dyDescent="0.25">
      <c r="A26" t="s">
        <v>41</v>
      </c>
      <c r="B26">
        <v>0.62055567093295405</v>
      </c>
      <c r="C26">
        <v>0.87419828013110701</v>
      </c>
      <c r="D26">
        <v>-0.56395073414755703</v>
      </c>
      <c r="E26">
        <v>-0.64029603617590503</v>
      </c>
      <c r="F26">
        <v>-0.57516448443836399</v>
      </c>
      <c r="G26">
        <v>-0.62555248946300701</v>
      </c>
      <c r="H26">
        <v>-0.74442556848126495</v>
      </c>
      <c r="I26">
        <v>-0.62172552664671299</v>
      </c>
      <c r="J26">
        <v>-0.30872956401351398</v>
      </c>
      <c r="K26">
        <v>-0.63181303650159104</v>
      </c>
      <c r="L26">
        <v>-0.54820742165534497</v>
      </c>
      <c r="M26">
        <v>-0.64533723482834804</v>
      </c>
      <c r="N26">
        <v>-0.70308101642255805</v>
      </c>
      <c r="O26">
        <v>-0.622124115613644</v>
      </c>
      <c r="P26">
        <v>-0.50590459956182199</v>
      </c>
      <c r="Q26">
        <v>-0.700017309969313</v>
      </c>
      <c r="R26">
        <v>-0.49982464251730302</v>
      </c>
      <c r="S26">
        <v>-0.53305533230903601</v>
      </c>
      <c r="T26">
        <v>-0.63871633589993704</v>
      </c>
      <c r="U26">
        <v>-0.618722934983436</v>
      </c>
      <c r="V26">
        <v>-0.65008674581752202</v>
      </c>
      <c r="W26">
        <v>-0.63306240674566905</v>
      </c>
      <c r="X26">
        <v>-0.66339468595351303</v>
      </c>
      <c r="Y26">
        <v>-0.60333476340930803</v>
      </c>
      <c r="Z26">
        <v>-0.60231851843363104</v>
      </c>
      <c r="AA26">
        <v>-0.62305656898442696</v>
      </c>
      <c r="AB26">
        <v>-0.58633824902905995</v>
      </c>
      <c r="AC26">
        <v>-0.66410776719665499</v>
      </c>
      <c r="AD26">
        <v>-0.67906883694846398</v>
      </c>
      <c r="AE26">
        <v>-0.61325814263645895</v>
      </c>
      <c r="AF26">
        <v>-0.66023613346891097</v>
      </c>
      <c r="AG26">
        <v>-0.89231705395310801</v>
      </c>
      <c r="AH26">
        <v>-0.64950337163299798</v>
      </c>
      <c r="AI26">
        <v>0.208996887552689</v>
      </c>
      <c r="AJ26">
        <v>-0.68898690629556802</v>
      </c>
      <c r="AK26">
        <v>0.94030002081997999</v>
      </c>
      <c r="AL26">
        <v>0.86186339516799304</v>
      </c>
      <c r="AM26">
        <v>-0.71867958408010602</v>
      </c>
      <c r="AN26">
        <v>-0.40333376534795501</v>
      </c>
      <c r="AO26">
        <v>0.92004655890157305</v>
      </c>
      <c r="AP26">
        <v>0.68268630638720196</v>
      </c>
      <c r="AQ26">
        <v>0.68358739082690601</v>
      </c>
      <c r="AR26">
        <v>0.65789931747739805</v>
      </c>
      <c r="AS26">
        <v>-0.55913284329585</v>
      </c>
      <c r="AT26">
        <v>-0.85079073102366698</v>
      </c>
      <c r="AU26">
        <v>-0.365168487634985</v>
      </c>
      <c r="AV26">
        <v>0.55547717669168595</v>
      </c>
      <c r="AW26">
        <v>0.28722384259617401</v>
      </c>
      <c r="AX26">
        <v>0.28168440776552001</v>
      </c>
      <c r="AY26">
        <v>0.24924790897009999</v>
      </c>
      <c r="AZ26">
        <v>0.40875350568936197</v>
      </c>
      <c r="BA26">
        <v>0.27118310514715199</v>
      </c>
      <c r="BB26">
        <v>0.58407084502018303</v>
      </c>
      <c r="BC26">
        <v>0.53518447749928499</v>
      </c>
      <c r="BD26">
        <v>0.59480045161240702</v>
      </c>
      <c r="BE26">
        <v>0.55570893047089298</v>
      </c>
      <c r="BF26">
        <v>0.79611848705334598</v>
      </c>
      <c r="BG26">
        <v>-0.108674737706993</v>
      </c>
      <c r="BH26">
        <v>-0.58599728542942597</v>
      </c>
      <c r="BI26">
        <v>0.65182616022580897</v>
      </c>
      <c r="BJ26">
        <v>0.69709720479549797</v>
      </c>
      <c r="BK26">
        <v>0.79398709618459895</v>
      </c>
      <c r="BL26">
        <v>0.720494367672872</v>
      </c>
      <c r="BM26">
        <v>-3.8290820523043299E-2</v>
      </c>
      <c r="BN26">
        <v>0.62312359800677497</v>
      </c>
      <c r="BO26">
        <v>0.71106690390731397</v>
      </c>
      <c r="BP26">
        <v>0.77751609516824305</v>
      </c>
      <c r="BQ26">
        <v>0.91335167594586997</v>
      </c>
      <c r="BR26">
        <v>0.63333903389098101</v>
      </c>
      <c r="BS26">
        <v>0.683447425466852</v>
      </c>
      <c r="BT26">
        <v>0.56063677938219003</v>
      </c>
      <c r="BU26">
        <v>0.52081066488690597</v>
      </c>
      <c r="BV26">
        <v>0.78828618335941103</v>
      </c>
      <c r="BW26">
        <v>0.79100985457559703</v>
      </c>
      <c r="BX26">
        <v>0.544518354480232</v>
      </c>
      <c r="BY26">
        <v>0.53451131525580498</v>
      </c>
      <c r="BZ26">
        <v>0.64119574447670102</v>
      </c>
      <c r="CA26">
        <v>0.63717375057342596</v>
      </c>
      <c r="CB26">
        <v>-0.42570072085865901</v>
      </c>
      <c r="CC26">
        <v>0.69296571308074895</v>
      </c>
      <c r="CD26">
        <v>0.69956997652764696</v>
      </c>
      <c r="CE26">
        <v>0.75023396846286605</v>
      </c>
      <c r="CF26">
        <v>0.65868232210433297</v>
      </c>
      <c r="CG26">
        <v>0.609930554078568</v>
      </c>
      <c r="CH26">
        <v>0.60170530030110003</v>
      </c>
      <c r="CI26">
        <v>0.72699651311057301</v>
      </c>
      <c r="CJ26">
        <v>0.64396639207287298</v>
      </c>
      <c r="CK26">
        <v>0.77490112691815605</v>
      </c>
      <c r="CL26">
        <v>0.78307309832941996</v>
      </c>
      <c r="CM26">
        <v>0.71254724051047003</v>
      </c>
      <c r="CN26">
        <v>0.65349816844630404</v>
      </c>
      <c r="CO26">
        <v>0.40760644689424003</v>
      </c>
      <c r="CP26">
        <v>0.68531100779557796</v>
      </c>
      <c r="CQ26">
        <v>-0.58968448231590198</v>
      </c>
      <c r="CR26">
        <v>-0.57319276865812896</v>
      </c>
      <c r="CS26">
        <v>-0.63201915768497996</v>
      </c>
      <c r="CT26">
        <v>-0.69664308056054103</v>
      </c>
      <c r="CU26">
        <v>-0.693733944800765</v>
      </c>
      <c r="CV26">
        <v>0.39444957908609601</v>
      </c>
      <c r="CW26">
        <v>-0.51383476387967297</v>
      </c>
      <c r="CX26">
        <v>-0.34569627239082401</v>
      </c>
      <c r="CY26">
        <v>-0.63149267388536301</v>
      </c>
      <c r="CZ26">
        <v>-0.85224552550509403</v>
      </c>
      <c r="DA26">
        <v>-0.66436155314122303</v>
      </c>
      <c r="DB26">
        <v>0.77102473020891404</v>
      </c>
      <c r="DC26">
        <v>0.46092944069019798</v>
      </c>
      <c r="DD26">
        <v>-0.78957956884990599</v>
      </c>
      <c r="DE26">
        <v>-0.62767131213745697</v>
      </c>
      <c r="DF26">
        <v>-0.78117035022264303</v>
      </c>
      <c r="DG26">
        <v>-0.45718418940261202</v>
      </c>
      <c r="DH26">
        <v>-0.65936279292506605</v>
      </c>
      <c r="DI26">
        <v>-0.74768987604391202</v>
      </c>
      <c r="DJ26">
        <v>-0.589010034280395</v>
      </c>
      <c r="DK26">
        <v>-0.60007705123034705</v>
      </c>
      <c r="DL26">
        <v>0.77580154671675305</v>
      </c>
      <c r="DM26">
        <v>0.64683466199447204</v>
      </c>
      <c r="DN26">
        <v>-0.75318144905434903</v>
      </c>
      <c r="DO26">
        <v>-0.34702194759170502</v>
      </c>
      <c r="DP26">
        <v>0.54969479663917398</v>
      </c>
      <c r="DQ26">
        <v>-0.62470541662564805</v>
      </c>
      <c r="DR26">
        <v>-0.202738316961035</v>
      </c>
      <c r="DS26">
        <v>0.42227224675546399</v>
      </c>
      <c r="DT26">
        <v>-0.30040769955569402</v>
      </c>
      <c r="DU26">
        <v>-0.385004162662202</v>
      </c>
      <c r="DV26">
        <v>-0.128685851510531</v>
      </c>
      <c r="DW26">
        <v>0.23705683730148799</v>
      </c>
      <c r="DX26">
        <v>-0.74160428205734996</v>
      </c>
      <c r="DY26">
        <v>-0.20461666555497501</v>
      </c>
      <c r="DZ26">
        <v>-0.53040129352187304</v>
      </c>
      <c r="EA26">
        <v>-0.44969522968567399</v>
      </c>
      <c r="EB26">
        <v>-0.40788812042170802</v>
      </c>
      <c r="EC26">
        <v>-0.53861874564418899</v>
      </c>
      <c r="ED26">
        <v>-0.48169749079023999</v>
      </c>
      <c r="EE26">
        <v>-0.31082522137463803</v>
      </c>
      <c r="EF26">
        <v>-0.37004885680953897</v>
      </c>
      <c r="EG26">
        <v>0.1947311049322</v>
      </c>
      <c r="EH26">
        <v>0.39260956131275498</v>
      </c>
      <c r="EI26">
        <v>0.36506527553133999</v>
      </c>
      <c r="EJ26">
        <v>0.37831225719402001</v>
      </c>
      <c r="EK26">
        <v>0.34806480228935699</v>
      </c>
      <c r="EL26">
        <v>0.21457376380837401</v>
      </c>
      <c r="EM26">
        <v>0.49156963494654399</v>
      </c>
      <c r="EN26">
        <v>0.58904970562085102</v>
      </c>
      <c r="EO26">
        <v>0.53061993332987401</v>
      </c>
      <c r="EP26">
        <v>0.45446615818176</v>
      </c>
      <c r="EQ26">
        <v>0.26770752779409102</v>
      </c>
      <c r="ER26">
        <v>0.70427054949600298</v>
      </c>
      <c r="ES26">
        <v>0.69445593079801304</v>
      </c>
      <c r="ET26">
        <v>0.68359251310926705</v>
      </c>
      <c r="EU26">
        <v>0.63019127179335799</v>
      </c>
      <c r="EV26">
        <v>0.65345285661431696</v>
      </c>
      <c r="EW26">
        <v>0.61833077601200803</v>
      </c>
      <c r="EX26">
        <v>0.57726477609081905</v>
      </c>
      <c r="EY26">
        <v>0.73524645978950898</v>
      </c>
      <c r="EZ26">
        <v>0.72492605795351495</v>
      </c>
      <c r="FA26">
        <v>0.66925746011902199</v>
      </c>
      <c r="FB26">
        <v>0.65493240073467596</v>
      </c>
      <c r="FC26">
        <v>-0.61233702610076501</v>
      </c>
      <c r="FD26">
        <v>-0.59943048584454905</v>
      </c>
      <c r="FE26">
        <v>0.28400871745232797</v>
      </c>
      <c r="FF26">
        <v>-0.67654533811098905</v>
      </c>
      <c r="FG26">
        <v>-0.74278142688253601</v>
      </c>
      <c r="FH26">
        <v>0.79373419284972102</v>
      </c>
      <c r="FI26">
        <v>0.53558585247449797</v>
      </c>
      <c r="FJ26">
        <v>0.83030485986649705</v>
      </c>
      <c r="FK26">
        <v>-0.28888923454557103</v>
      </c>
    </row>
    <row r="27" spans="1:167" x14ac:dyDescent="0.25">
      <c r="A27" t="s">
        <v>43</v>
      </c>
      <c r="B27">
        <v>0.91153567464402097</v>
      </c>
      <c r="C27">
        <v>0.75101929615587404</v>
      </c>
      <c r="D27">
        <v>-0.50563198964744405</v>
      </c>
      <c r="E27">
        <v>-0.820986054523546</v>
      </c>
      <c r="F27">
        <v>-0.81284161324577497</v>
      </c>
      <c r="G27">
        <v>-0.90813245786250896</v>
      </c>
      <c r="H27">
        <v>-0.94451331506737901</v>
      </c>
      <c r="I27">
        <v>-0.90368128458532204</v>
      </c>
      <c r="J27">
        <v>-0.29343855975849098</v>
      </c>
      <c r="K27">
        <v>-0.907214690590321</v>
      </c>
      <c r="L27">
        <v>-0.865976723762379</v>
      </c>
      <c r="M27">
        <v>-0.89971412740901402</v>
      </c>
      <c r="N27">
        <v>-0.96300458379091003</v>
      </c>
      <c r="O27">
        <v>-0.73238078915781701</v>
      </c>
      <c r="P27">
        <v>-0.63999139379771997</v>
      </c>
      <c r="Q27">
        <v>-0.91127622712896605</v>
      </c>
      <c r="R27">
        <v>-0.61241325108003597</v>
      </c>
      <c r="S27">
        <v>-0.719025582861198</v>
      </c>
      <c r="T27">
        <v>-0.89883674339279696</v>
      </c>
      <c r="U27">
        <v>-0.91042250060140195</v>
      </c>
      <c r="V27">
        <v>-0.94320736702136898</v>
      </c>
      <c r="W27">
        <v>-0.93260597241179599</v>
      </c>
      <c r="X27">
        <v>-0.90700934804633004</v>
      </c>
      <c r="Y27">
        <v>-0.917294435185949</v>
      </c>
      <c r="Z27">
        <v>-0.92294920538858904</v>
      </c>
      <c r="AA27">
        <v>-0.92909216789606397</v>
      </c>
      <c r="AB27">
        <v>-0.89895042492664901</v>
      </c>
      <c r="AC27">
        <v>-0.95256431737265701</v>
      </c>
      <c r="AD27">
        <v>-0.90070122119229801</v>
      </c>
      <c r="AE27">
        <v>-0.68514014921197397</v>
      </c>
      <c r="AF27">
        <v>-0.91783529981836398</v>
      </c>
      <c r="AG27">
        <v>-0.99198164337781503</v>
      </c>
      <c r="AH27">
        <v>-0.93447047029396502</v>
      </c>
      <c r="AI27">
        <v>-0.20677343082187399</v>
      </c>
      <c r="AJ27">
        <v>-0.93986342371936304</v>
      </c>
      <c r="AK27">
        <v>0.94504979996820004</v>
      </c>
      <c r="AL27">
        <v>0.79702686083727803</v>
      </c>
      <c r="AM27">
        <v>-0.96010756424655597</v>
      </c>
      <c r="AN27">
        <v>-0.73008062938926299</v>
      </c>
      <c r="AO27">
        <v>0.95040208299211304</v>
      </c>
      <c r="AP27">
        <v>0.89550534571074403</v>
      </c>
      <c r="AQ27">
        <v>0.61356361054747799</v>
      </c>
      <c r="AR27">
        <v>0.79424818104374295</v>
      </c>
      <c r="AS27">
        <v>-0.88620974228459604</v>
      </c>
      <c r="AT27">
        <v>-0.99321365054774302</v>
      </c>
      <c r="AU27">
        <v>-0.27588162817866702</v>
      </c>
      <c r="AV27">
        <v>0.83455154329654102</v>
      </c>
      <c r="AW27">
        <v>0.68106511215261001</v>
      </c>
      <c r="AX27">
        <v>0.67871906065120202</v>
      </c>
      <c r="AY27">
        <v>0.60661073082082395</v>
      </c>
      <c r="AZ27">
        <v>0.79278696842666196</v>
      </c>
      <c r="BA27">
        <v>0.66512828823818104</v>
      </c>
      <c r="BB27">
        <v>0.81618782685712299</v>
      </c>
      <c r="BC27">
        <v>0.83842549208496298</v>
      </c>
      <c r="BD27">
        <v>0.82821257452143804</v>
      </c>
      <c r="BE27">
        <v>0.81756347336628199</v>
      </c>
      <c r="BF27">
        <v>0.93086642359834204</v>
      </c>
      <c r="BG27">
        <v>-0.56556172821379302</v>
      </c>
      <c r="BH27">
        <v>-0.83348067398474202</v>
      </c>
      <c r="BI27">
        <v>0.90947752310848495</v>
      </c>
      <c r="BJ27">
        <v>0.91424398025188203</v>
      </c>
      <c r="BK27">
        <v>0.64356009139576498</v>
      </c>
      <c r="BL27">
        <v>0.65484793495670002</v>
      </c>
      <c r="BM27">
        <v>-0.40331821079799701</v>
      </c>
      <c r="BN27">
        <v>0.90353731411919902</v>
      </c>
      <c r="BO27">
        <v>0.89274104700962498</v>
      </c>
      <c r="BP27">
        <v>0.91561292175296605</v>
      </c>
      <c r="BQ27">
        <v>0.79993470078698004</v>
      </c>
      <c r="BR27">
        <v>0.88216587674509095</v>
      </c>
      <c r="BS27">
        <v>0.86415189604855203</v>
      </c>
      <c r="BT27">
        <v>0.81744687157130902</v>
      </c>
      <c r="BU27">
        <v>0.72363808250901995</v>
      </c>
      <c r="BV27">
        <v>0.90446255587444502</v>
      </c>
      <c r="BW27">
        <v>0.92115353021322799</v>
      </c>
      <c r="BX27">
        <v>0.62950899763569401</v>
      </c>
      <c r="BY27">
        <v>0.80608321100509295</v>
      </c>
      <c r="BZ27">
        <v>0.89377474652007105</v>
      </c>
      <c r="CA27">
        <v>0.876454593857382</v>
      </c>
      <c r="CB27">
        <v>-0.63197778939022398</v>
      </c>
      <c r="CC27">
        <v>0.92749820535302796</v>
      </c>
      <c r="CD27">
        <v>0.92466088198695695</v>
      </c>
      <c r="CE27">
        <v>0.84172332367109903</v>
      </c>
      <c r="CF27">
        <v>0.91096383610702503</v>
      </c>
      <c r="CG27">
        <v>0.87355040696953701</v>
      </c>
      <c r="CH27">
        <v>0.853374382865426</v>
      </c>
      <c r="CI27">
        <v>0.91463115223768998</v>
      </c>
      <c r="CJ27">
        <v>0.81939051961862197</v>
      </c>
      <c r="CK27">
        <v>0.92720666654117501</v>
      </c>
      <c r="CL27">
        <v>0.92550422077987204</v>
      </c>
      <c r="CM27">
        <v>0.85182522718838305</v>
      </c>
      <c r="CN27">
        <v>0.82274019684605804</v>
      </c>
      <c r="CO27">
        <v>0.62242351488219005</v>
      </c>
      <c r="CP27">
        <v>0.90942827390401204</v>
      </c>
      <c r="CQ27">
        <v>-0.68802705924226304</v>
      </c>
      <c r="CR27">
        <v>-0.80734342742523302</v>
      </c>
      <c r="CS27">
        <v>-0.84368183498527205</v>
      </c>
      <c r="CT27">
        <v>-0.68081393932412604</v>
      </c>
      <c r="CU27">
        <v>-0.95188085016569002</v>
      </c>
      <c r="CV27">
        <v>0.711544143376315</v>
      </c>
      <c r="CW27">
        <v>-0.70819439549916996</v>
      </c>
      <c r="CX27">
        <v>7.2938763913982796E-3</v>
      </c>
      <c r="CY27">
        <v>-0.42766730132035102</v>
      </c>
      <c r="CZ27">
        <v>-0.92406820877068996</v>
      </c>
      <c r="DA27">
        <v>-0.83593196907456302</v>
      </c>
      <c r="DB27">
        <v>0.947679718080356</v>
      </c>
      <c r="DC27">
        <v>0.77557092274498196</v>
      </c>
      <c r="DD27">
        <v>-0.77579418402241296</v>
      </c>
      <c r="DE27">
        <v>-0.90394555969215695</v>
      </c>
      <c r="DF27">
        <v>-0.65160961751879098</v>
      </c>
      <c r="DG27">
        <v>-0.81807801879172204</v>
      </c>
      <c r="DH27">
        <v>-0.85726490882680195</v>
      </c>
      <c r="DI27">
        <v>-0.81151981205382795</v>
      </c>
      <c r="DJ27">
        <v>-0.47165952964123598</v>
      </c>
      <c r="DK27">
        <v>-0.70668229870636401</v>
      </c>
      <c r="DL27">
        <v>0.75369252145704702</v>
      </c>
      <c r="DM27">
        <v>0.56264269286290702</v>
      </c>
      <c r="DN27">
        <v>-0.83827262725238505</v>
      </c>
      <c r="DO27">
        <v>-0.419601964943974</v>
      </c>
      <c r="DP27">
        <v>0.83992440653571498</v>
      </c>
      <c r="DQ27">
        <v>-0.86671419734265798</v>
      </c>
      <c r="DR27">
        <v>7.5882282714148597E-2</v>
      </c>
      <c r="DS27">
        <v>0.76033777233760802</v>
      </c>
      <c r="DT27">
        <v>-0.28241834269487598</v>
      </c>
      <c r="DU27">
        <v>-0.33412497758072002</v>
      </c>
      <c r="DV27">
        <v>-0.50040887506966603</v>
      </c>
      <c r="DW27">
        <v>0.55978905772249898</v>
      </c>
      <c r="DX27">
        <v>-0.88023493489493698</v>
      </c>
      <c r="DY27">
        <v>-0.144488777596565</v>
      </c>
      <c r="DZ27">
        <v>-0.43004423433942002</v>
      </c>
      <c r="EA27">
        <v>-0.58949148965946496</v>
      </c>
      <c r="EB27">
        <v>-0.58113756350898804</v>
      </c>
      <c r="EC27">
        <v>-0.69577673690211395</v>
      </c>
      <c r="ED27">
        <v>-0.24523484184236799</v>
      </c>
      <c r="EE27">
        <v>-0.25300189865169997</v>
      </c>
      <c r="EF27">
        <v>-0.42089898752384602</v>
      </c>
      <c r="EG27">
        <v>0.60780056483437805</v>
      </c>
      <c r="EH27">
        <v>0.789795279906221</v>
      </c>
      <c r="EI27">
        <v>0.75259634533530895</v>
      </c>
      <c r="EJ27">
        <v>0.72695549276133997</v>
      </c>
      <c r="EK27">
        <v>0.6379622802196</v>
      </c>
      <c r="EL27">
        <v>0.58720171914490005</v>
      </c>
      <c r="EM27">
        <v>0.79177514747695099</v>
      </c>
      <c r="EN27">
        <v>0.88460998796109402</v>
      </c>
      <c r="EO27">
        <v>0.87341950448353101</v>
      </c>
      <c r="EP27">
        <v>0.82808519869312402</v>
      </c>
      <c r="EQ27">
        <v>0.70810642105159705</v>
      </c>
      <c r="ER27">
        <v>0.95535792104992501</v>
      </c>
      <c r="ES27">
        <v>0.94965669502236705</v>
      </c>
      <c r="ET27">
        <v>0.94092258763828196</v>
      </c>
      <c r="EU27">
        <v>0.91818165196135604</v>
      </c>
      <c r="EV27">
        <v>0.93372848676131204</v>
      </c>
      <c r="EW27">
        <v>0.90844705123967895</v>
      </c>
      <c r="EX27">
        <v>0.89290546678243798</v>
      </c>
      <c r="EY27">
        <v>0.94796445719226596</v>
      </c>
      <c r="EZ27">
        <v>0.94045019012619602</v>
      </c>
      <c r="FA27">
        <v>0.92897018956649602</v>
      </c>
      <c r="FB27">
        <v>0.93291995496341895</v>
      </c>
      <c r="FC27">
        <v>-0.84206077626904097</v>
      </c>
      <c r="FD27">
        <v>-0.55601858787162495</v>
      </c>
      <c r="FE27">
        <v>0.54920379678359499</v>
      </c>
      <c r="FF27">
        <v>-0.91372633699318095</v>
      </c>
      <c r="FG27">
        <v>-0.70781619931995199</v>
      </c>
      <c r="FH27">
        <v>0.58627876123035005</v>
      </c>
      <c r="FI27">
        <v>0.26922909021987901</v>
      </c>
      <c r="FJ27">
        <v>0.54421084297790501</v>
      </c>
      <c r="FK27">
        <v>-0.42448505627945898</v>
      </c>
    </row>
    <row r="28" spans="1:167" x14ac:dyDescent="0.25">
      <c r="A28" t="s">
        <v>46</v>
      </c>
      <c r="B28">
        <v>0.85342262586607198</v>
      </c>
      <c r="C28">
        <v>0.74340781260984701</v>
      </c>
      <c r="D28">
        <v>-0.37063281244993301</v>
      </c>
      <c r="E28">
        <v>-0.69780096340389897</v>
      </c>
      <c r="F28">
        <v>-0.69869929065597902</v>
      </c>
      <c r="G28">
        <v>-0.79698670380018999</v>
      </c>
      <c r="H28">
        <v>-0.86074433331984901</v>
      </c>
      <c r="I28">
        <v>-0.84419407150310299</v>
      </c>
      <c r="J28">
        <v>-0.13217991609455099</v>
      </c>
      <c r="K28">
        <v>-0.80834259105187301</v>
      </c>
      <c r="L28">
        <v>-0.74023104482344504</v>
      </c>
      <c r="M28">
        <v>-0.78813872131525198</v>
      </c>
      <c r="N28">
        <v>-0.90256867825285403</v>
      </c>
      <c r="O28">
        <v>-0.56251072250243705</v>
      </c>
      <c r="P28">
        <v>-0.446048024091171</v>
      </c>
      <c r="Q28">
        <v>-0.80561812043175596</v>
      </c>
      <c r="R28">
        <v>-0.448013053926194</v>
      </c>
      <c r="S28">
        <v>-0.53547669662434905</v>
      </c>
      <c r="T28">
        <v>-0.78277977006973698</v>
      </c>
      <c r="U28">
        <v>-0.81552892253945797</v>
      </c>
      <c r="V28">
        <v>-0.86990835488791296</v>
      </c>
      <c r="W28">
        <v>-0.88605538156989905</v>
      </c>
      <c r="X28">
        <v>-0.78945629008749296</v>
      </c>
      <c r="Y28">
        <v>-0.83333231014805298</v>
      </c>
      <c r="Z28">
        <v>-0.85383258469364098</v>
      </c>
      <c r="AA28">
        <v>-0.85774137030835096</v>
      </c>
      <c r="AB28">
        <v>-0.82910720995549203</v>
      </c>
      <c r="AC28">
        <v>-0.85825371862656796</v>
      </c>
      <c r="AD28">
        <v>-0.77682468647020697</v>
      </c>
      <c r="AE28">
        <v>-0.62081296283051102</v>
      </c>
      <c r="AF28">
        <v>-0.80550268094197097</v>
      </c>
      <c r="AG28">
        <v>-0.96079171753444303</v>
      </c>
      <c r="AH28">
        <v>-0.85441774609557997</v>
      </c>
      <c r="AI28">
        <v>-0.133486850484937</v>
      </c>
      <c r="AJ28">
        <v>-0.851193196715752</v>
      </c>
      <c r="AK28">
        <v>0.93280899080263402</v>
      </c>
      <c r="AL28">
        <v>0.82197445495826504</v>
      </c>
      <c r="AM28">
        <v>-0.92687079612795298</v>
      </c>
      <c r="AN28">
        <v>-0.70288508045720299</v>
      </c>
      <c r="AO28">
        <v>0.95984225522813904</v>
      </c>
      <c r="AP28">
        <v>0.86770886557929805</v>
      </c>
      <c r="AQ28">
        <v>0.61679379498588904</v>
      </c>
      <c r="AR28">
        <v>0.84891045081243299</v>
      </c>
      <c r="AS28">
        <v>-0.77362993949394399</v>
      </c>
      <c r="AT28">
        <v>-0.94681181751607701</v>
      </c>
      <c r="AU28">
        <v>-0.12871371580793101</v>
      </c>
      <c r="AV28">
        <v>0.80317381338664096</v>
      </c>
      <c r="AW28">
        <v>0.63135224515080501</v>
      </c>
      <c r="AX28">
        <v>0.64567354805934096</v>
      </c>
      <c r="AY28">
        <v>0.62853867644142802</v>
      </c>
      <c r="AZ28">
        <v>0.745731756098856</v>
      </c>
      <c r="BA28">
        <v>0.64943200854785699</v>
      </c>
      <c r="BB28">
        <v>0.78600148123499003</v>
      </c>
      <c r="BC28">
        <v>0.79807451504560101</v>
      </c>
      <c r="BD28">
        <v>0.82693270326888102</v>
      </c>
      <c r="BE28">
        <v>0.79489314066397099</v>
      </c>
      <c r="BF28">
        <v>0.93867261015764203</v>
      </c>
      <c r="BG28">
        <v>-0.439734075072574</v>
      </c>
      <c r="BH28">
        <v>-0.81033854942257</v>
      </c>
      <c r="BI28">
        <v>0.86551685109596899</v>
      </c>
      <c r="BJ28">
        <v>0.88331481296635195</v>
      </c>
      <c r="BK28">
        <v>0.67023473064987205</v>
      </c>
      <c r="BL28">
        <v>0.60943997914659698</v>
      </c>
      <c r="BM28">
        <v>-0.34218453085579698</v>
      </c>
      <c r="BN28">
        <v>0.86841191749754998</v>
      </c>
      <c r="BO28">
        <v>0.862565322092404</v>
      </c>
      <c r="BP28">
        <v>0.87850185627613997</v>
      </c>
      <c r="BQ28">
        <v>0.821650723080662</v>
      </c>
      <c r="BR28">
        <v>0.84042248117960805</v>
      </c>
      <c r="BS28">
        <v>0.835015544284189</v>
      </c>
      <c r="BT28">
        <v>0.778135538558128</v>
      </c>
      <c r="BU28">
        <v>0.70482481428953303</v>
      </c>
      <c r="BV28">
        <v>0.89838083808136304</v>
      </c>
      <c r="BW28">
        <v>0.93946838441959402</v>
      </c>
      <c r="BX28">
        <v>0.61054284966902195</v>
      </c>
      <c r="BY28">
        <v>0.786572662439318</v>
      </c>
      <c r="BZ28">
        <v>0.84304047602750398</v>
      </c>
      <c r="CA28">
        <v>0.82903329222343802</v>
      </c>
      <c r="CB28">
        <v>-0.63983916301978905</v>
      </c>
      <c r="CC28">
        <v>0.88218712429686097</v>
      </c>
      <c r="CD28">
        <v>0.88560809250383099</v>
      </c>
      <c r="CE28">
        <v>0.84457791231874602</v>
      </c>
      <c r="CF28">
        <v>0.86118185932246705</v>
      </c>
      <c r="CG28">
        <v>0.83192456905170897</v>
      </c>
      <c r="CH28">
        <v>0.80723892424504395</v>
      </c>
      <c r="CI28">
        <v>0.87758936814871602</v>
      </c>
      <c r="CJ28">
        <v>0.75213043506770605</v>
      </c>
      <c r="CK28">
        <v>0.89935848399200802</v>
      </c>
      <c r="CL28">
        <v>0.90842081306800204</v>
      </c>
      <c r="CM28">
        <v>0.81398055268165204</v>
      </c>
      <c r="CN28">
        <v>0.77736796994046298</v>
      </c>
      <c r="CO28">
        <v>0.58798528732896205</v>
      </c>
      <c r="CP28">
        <v>0.86852839449650499</v>
      </c>
      <c r="CQ28">
        <v>-0.51715236612091098</v>
      </c>
      <c r="CR28">
        <v>-0.65086725289178604</v>
      </c>
      <c r="CS28">
        <v>-0.67653977417826305</v>
      </c>
      <c r="CT28">
        <v>-0.55664578557012501</v>
      </c>
      <c r="CU28">
        <v>-0.87318437199992904</v>
      </c>
      <c r="CV28">
        <v>0.70811721165846397</v>
      </c>
      <c r="CW28">
        <v>-0.53210822974997696</v>
      </c>
      <c r="CX28">
        <v>2.4481249333898399E-2</v>
      </c>
      <c r="CY28">
        <v>-0.41304860387526698</v>
      </c>
      <c r="CZ28">
        <v>-0.86741091721758201</v>
      </c>
      <c r="DA28">
        <v>-0.71240370455345603</v>
      </c>
      <c r="DB28">
        <v>0.93019563463845401</v>
      </c>
      <c r="DC28">
        <v>0.72521481434268498</v>
      </c>
      <c r="DD28">
        <v>-0.68426357836920504</v>
      </c>
      <c r="DE28">
        <v>-0.864714260626812</v>
      </c>
      <c r="DF28">
        <v>-0.556764238709889</v>
      </c>
      <c r="DG28">
        <v>-0.75381759545849902</v>
      </c>
      <c r="DH28">
        <v>-0.842520608046749</v>
      </c>
      <c r="DI28">
        <v>-0.72842812147698899</v>
      </c>
      <c r="DJ28">
        <v>-0.405682522427744</v>
      </c>
      <c r="DK28">
        <v>-0.61686848832010099</v>
      </c>
      <c r="DL28">
        <v>0.69575939653962604</v>
      </c>
      <c r="DM28">
        <v>0.499445083327758</v>
      </c>
      <c r="DN28">
        <v>-0.73213487175207403</v>
      </c>
      <c r="DO28">
        <v>-0.24181990188424499</v>
      </c>
      <c r="DP28">
        <v>0.85347804179634601</v>
      </c>
      <c r="DQ28">
        <v>-0.73111059474116502</v>
      </c>
      <c r="DR28">
        <v>0.13049640154898301</v>
      </c>
      <c r="DS28">
        <v>0.73370915414943405</v>
      </c>
      <c r="DT28">
        <v>-9.5643211551539195E-2</v>
      </c>
      <c r="DU28">
        <v>-0.16130575606206701</v>
      </c>
      <c r="DV28">
        <v>-0.448855936001399</v>
      </c>
      <c r="DW28">
        <v>0.60709024082553897</v>
      </c>
      <c r="DX28">
        <v>-0.83252635883676995</v>
      </c>
      <c r="DY28">
        <v>3.06659644707813E-2</v>
      </c>
      <c r="DZ28">
        <v>-0.31913015338679301</v>
      </c>
      <c r="EA28">
        <v>-0.487402411721366</v>
      </c>
      <c r="EB28">
        <v>-0.39814628155640402</v>
      </c>
      <c r="EC28">
        <v>-0.55443634819022403</v>
      </c>
      <c r="ED28">
        <v>-0.16223491774939899</v>
      </c>
      <c r="EE28">
        <v>-8.7604348626260695E-2</v>
      </c>
      <c r="EF28">
        <v>-0.23173985406005199</v>
      </c>
      <c r="EG28">
        <v>0.47317791570428103</v>
      </c>
      <c r="EH28">
        <v>0.69397553278975799</v>
      </c>
      <c r="EI28">
        <v>0.65840537080972705</v>
      </c>
      <c r="EJ28">
        <v>0.62593915127751898</v>
      </c>
      <c r="EK28">
        <v>0.51728080118339603</v>
      </c>
      <c r="EL28">
        <v>0.43943805416932402</v>
      </c>
      <c r="EM28">
        <v>0.70031071432650804</v>
      </c>
      <c r="EN28">
        <v>0.78822459435663905</v>
      </c>
      <c r="EO28">
        <v>0.78267590075573301</v>
      </c>
      <c r="EP28">
        <v>0.73005363417451596</v>
      </c>
      <c r="EQ28">
        <v>0.58657342159247905</v>
      </c>
      <c r="ER28">
        <v>0.89039389975879701</v>
      </c>
      <c r="ES28">
        <v>0.88410983414644995</v>
      </c>
      <c r="ET28">
        <v>0.87268101578755097</v>
      </c>
      <c r="EU28">
        <v>0.83958481442487498</v>
      </c>
      <c r="EV28">
        <v>0.86040289221266097</v>
      </c>
      <c r="EW28">
        <v>0.82081605917475498</v>
      </c>
      <c r="EX28">
        <v>0.80407923385645097</v>
      </c>
      <c r="EY28">
        <v>0.88473609208666604</v>
      </c>
      <c r="EZ28">
        <v>0.86838571550815302</v>
      </c>
      <c r="FA28">
        <v>0.85307506516972198</v>
      </c>
      <c r="FB28">
        <v>0.858863855746267</v>
      </c>
      <c r="FC28">
        <v>-0.69925928249643599</v>
      </c>
      <c r="FD28">
        <v>-0.61507458482181798</v>
      </c>
      <c r="FE28">
        <v>0.51182734014387699</v>
      </c>
      <c r="FF28">
        <v>-0.79422644376867202</v>
      </c>
      <c r="FG28">
        <v>-0.79556735892698205</v>
      </c>
      <c r="FH28">
        <v>0.67312792381336095</v>
      </c>
      <c r="FI28">
        <v>0.209823884436068</v>
      </c>
      <c r="FJ28">
        <v>0.68179664249434402</v>
      </c>
      <c r="FK28">
        <v>-0.200722235734036</v>
      </c>
    </row>
    <row r="29" spans="1:167" x14ac:dyDescent="0.25">
      <c r="A29" t="s">
        <v>48</v>
      </c>
      <c r="B29">
        <v>0.67177139941691899</v>
      </c>
      <c r="C29">
        <v>0.849963447310356</v>
      </c>
      <c r="D29">
        <v>-0.58394868852785597</v>
      </c>
      <c r="E29">
        <v>-0.69340832223520399</v>
      </c>
      <c r="F29">
        <v>-0.63487911918817597</v>
      </c>
      <c r="G29">
        <v>-0.69412762712016995</v>
      </c>
      <c r="H29">
        <v>-0.79653720315183796</v>
      </c>
      <c r="I29">
        <v>-0.67686976031051405</v>
      </c>
      <c r="J29">
        <v>-0.35511693950126799</v>
      </c>
      <c r="K29">
        <v>-0.691634845360802</v>
      </c>
      <c r="L29">
        <v>-0.62124674235177801</v>
      </c>
      <c r="M29">
        <v>-0.70981225803518899</v>
      </c>
      <c r="N29">
        <v>-0.76846334509692105</v>
      </c>
      <c r="O29">
        <v>-0.674012348378764</v>
      </c>
      <c r="P29">
        <v>-0.58471978411242298</v>
      </c>
      <c r="Q29">
        <v>-0.75737345129834599</v>
      </c>
      <c r="R29">
        <v>-0.56275183684184704</v>
      </c>
      <c r="S29">
        <v>-0.59736460707596895</v>
      </c>
      <c r="T29">
        <v>-0.69761952572707397</v>
      </c>
      <c r="U29">
        <v>-0.67998444705695005</v>
      </c>
      <c r="V29">
        <v>-0.71252208020295804</v>
      </c>
      <c r="W29">
        <v>-0.70182843140899598</v>
      </c>
      <c r="X29">
        <v>-0.73105579890998196</v>
      </c>
      <c r="Y29">
        <v>-0.665298549695439</v>
      </c>
      <c r="Z29">
        <v>-0.66640191747094002</v>
      </c>
      <c r="AA29">
        <v>-0.68810943215189202</v>
      </c>
      <c r="AB29">
        <v>-0.65070501922185198</v>
      </c>
      <c r="AC29">
        <v>-0.73954014794383804</v>
      </c>
      <c r="AD29">
        <v>-0.74123620836398796</v>
      </c>
      <c r="AE29">
        <v>-0.67619385333724702</v>
      </c>
      <c r="AF29">
        <v>-0.72762251865897198</v>
      </c>
      <c r="AG29">
        <v>-0.92751674309139398</v>
      </c>
      <c r="AH29">
        <v>-0.70672747915027601</v>
      </c>
      <c r="AI29">
        <v>0.17299339749565401</v>
      </c>
      <c r="AJ29">
        <v>-0.74794495951352102</v>
      </c>
      <c r="AK29">
        <v>0.95998274063776601</v>
      </c>
      <c r="AL29">
        <v>0.84232698581390197</v>
      </c>
      <c r="AM29">
        <v>-0.76697845850681301</v>
      </c>
      <c r="AN29">
        <v>-0.45486015124129903</v>
      </c>
      <c r="AO29">
        <v>0.94023327553858904</v>
      </c>
      <c r="AP29">
        <v>0.71233691872296001</v>
      </c>
      <c r="AQ29">
        <v>0.64583616760724605</v>
      </c>
      <c r="AR29">
        <v>0.66395103138461797</v>
      </c>
      <c r="AS29">
        <v>-0.63053105171128199</v>
      </c>
      <c r="AT29">
        <v>-0.89318978502256197</v>
      </c>
      <c r="AU29">
        <v>-0.36634442157140101</v>
      </c>
      <c r="AV29">
        <v>0.58596289441217997</v>
      </c>
      <c r="AW29">
        <v>0.34320034372971298</v>
      </c>
      <c r="AX29">
        <v>0.32878050887259602</v>
      </c>
      <c r="AY29">
        <v>0.281592052560456</v>
      </c>
      <c r="AZ29">
        <v>0.47258455265138599</v>
      </c>
      <c r="BA29">
        <v>0.31658673869513998</v>
      </c>
      <c r="BB29">
        <v>0.604827908010386</v>
      </c>
      <c r="BC29">
        <v>0.573164315946326</v>
      </c>
      <c r="BD29">
        <v>0.61199237367402004</v>
      </c>
      <c r="BE29">
        <v>0.58012657763031295</v>
      </c>
      <c r="BF29">
        <v>0.81116823102983504</v>
      </c>
      <c r="BG29">
        <v>-0.20376558868361999</v>
      </c>
      <c r="BH29">
        <v>-0.63759703762792996</v>
      </c>
      <c r="BI29">
        <v>0.69119911783281196</v>
      </c>
      <c r="BJ29">
        <v>0.72572615911826299</v>
      </c>
      <c r="BK29">
        <v>0.74926360776353895</v>
      </c>
      <c r="BL29">
        <v>0.72331577928145496</v>
      </c>
      <c r="BM29">
        <v>-0.111931477902179</v>
      </c>
      <c r="BN29">
        <v>0.67277113178203896</v>
      </c>
      <c r="BO29">
        <v>0.729186786892836</v>
      </c>
      <c r="BP29">
        <v>0.79372022210587301</v>
      </c>
      <c r="BQ29">
        <v>0.90221969070476604</v>
      </c>
      <c r="BR29">
        <v>0.66437303433039296</v>
      </c>
      <c r="BS29">
        <v>0.69575042685958699</v>
      </c>
      <c r="BT29">
        <v>0.58304536158938702</v>
      </c>
      <c r="BU29">
        <v>0.51860118667717203</v>
      </c>
      <c r="BV29">
        <v>0.79621930124556095</v>
      </c>
      <c r="BW29">
        <v>0.80735801430491505</v>
      </c>
      <c r="BX29">
        <v>0.52871984588969201</v>
      </c>
      <c r="BY29">
        <v>0.56255989344305701</v>
      </c>
      <c r="BZ29">
        <v>0.67693291762093</v>
      </c>
      <c r="CA29">
        <v>0.66748276104809001</v>
      </c>
      <c r="CB29">
        <v>-0.43435114979504402</v>
      </c>
      <c r="CC29">
        <v>0.72996596095333599</v>
      </c>
      <c r="CD29">
        <v>0.73288313858004295</v>
      </c>
      <c r="CE29">
        <v>0.75562158877011298</v>
      </c>
      <c r="CF29">
        <v>0.70362267624435604</v>
      </c>
      <c r="CG29">
        <v>0.646277141185576</v>
      </c>
      <c r="CH29">
        <v>0.62851266845008902</v>
      </c>
      <c r="CI29">
        <v>0.75045137966598296</v>
      </c>
      <c r="CJ29">
        <v>0.66392687810056294</v>
      </c>
      <c r="CK29">
        <v>0.79241710171086599</v>
      </c>
      <c r="CL29">
        <v>0.79774771279466905</v>
      </c>
      <c r="CM29">
        <v>0.71857781491600603</v>
      </c>
      <c r="CN29">
        <v>0.66170770539079404</v>
      </c>
      <c r="CO29">
        <v>0.408914449001608</v>
      </c>
      <c r="CP29">
        <v>0.71548152435479095</v>
      </c>
      <c r="CQ29">
        <v>-0.62510328055639597</v>
      </c>
      <c r="CR29">
        <v>-0.63554234983907099</v>
      </c>
      <c r="CS29">
        <v>-0.70156116365018595</v>
      </c>
      <c r="CT29">
        <v>-0.73026184559328999</v>
      </c>
      <c r="CU29">
        <v>-0.76058670571457898</v>
      </c>
      <c r="CV29">
        <v>0.41966020058840298</v>
      </c>
      <c r="CW29">
        <v>-0.59089798136869198</v>
      </c>
      <c r="CX29">
        <v>-0.31778397970333</v>
      </c>
      <c r="CY29">
        <v>-0.62419744801325705</v>
      </c>
      <c r="CZ29">
        <v>-0.86952331809671102</v>
      </c>
      <c r="DA29">
        <v>-0.70894637014583795</v>
      </c>
      <c r="DB29">
        <v>0.81514938035536399</v>
      </c>
      <c r="DC29">
        <v>0.49588426374854899</v>
      </c>
      <c r="DD29">
        <v>-0.80339292044279098</v>
      </c>
      <c r="DE29">
        <v>-0.69084812840592102</v>
      </c>
      <c r="DF29">
        <v>-0.80730009280251502</v>
      </c>
      <c r="DG29">
        <v>-0.55099673703345997</v>
      </c>
      <c r="DH29">
        <v>-0.73497450939305697</v>
      </c>
      <c r="DI29">
        <v>-0.78087836115431397</v>
      </c>
      <c r="DJ29">
        <v>-0.63694934874131204</v>
      </c>
      <c r="DK29">
        <v>-0.62907219284707605</v>
      </c>
      <c r="DL29">
        <v>0.78527071969617102</v>
      </c>
      <c r="DM29">
        <v>0.64616403946126899</v>
      </c>
      <c r="DN29">
        <v>-0.80453012057366002</v>
      </c>
      <c r="DO29">
        <v>-0.37425713742099598</v>
      </c>
      <c r="DP29">
        <v>0.59788095136178199</v>
      </c>
      <c r="DQ29">
        <v>-0.69739911344958005</v>
      </c>
      <c r="DR29">
        <v>-0.17325852007843401</v>
      </c>
      <c r="DS29">
        <v>0.47403194641062102</v>
      </c>
      <c r="DT29">
        <v>-0.35300700541141999</v>
      </c>
      <c r="DU29">
        <v>-0.417507311598321</v>
      </c>
      <c r="DV29">
        <v>-0.167494244263104</v>
      </c>
      <c r="DW29">
        <v>0.26409708345187199</v>
      </c>
      <c r="DX29">
        <v>-0.76000291199435899</v>
      </c>
      <c r="DY29">
        <v>-0.23548592590408701</v>
      </c>
      <c r="DZ29">
        <v>-0.54050897760287397</v>
      </c>
      <c r="EA29">
        <v>-0.51445476886362596</v>
      </c>
      <c r="EB29">
        <v>-0.46244266653703903</v>
      </c>
      <c r="EC29">
        <v>-0.58526324781376804</v>
      </c>
      <c r="ED29">
        <v>-0.48027114622980299</v>
      </c>
      <c r="EE29">
        <v>-0.34399122539057603</v>
      </c>
      <c r="EF29">
        <v>-0.39925896455069199</v>
      </c>
      <c r="EG29">
        <v>0.27579379757717298</v>
      </c>
      <c r="EH29">
        <v>0.467194405905074</v>
      </c>
      <c r="EI29">
        <v>0.43109672455638798</v>
      </c>
      <c r="EJ29">
        <v>0.43279041290341402</v>
      </c>
      <c r="EK29">
        <v>0.39803872123621697</v>
      </c>
      <c r="EL29">
        <v>0.30439541851487401</v>
      </c>
      <c r="EM29">
        <v>0.55324978634841004</v>
      </c>
      <c r="EN29">
        <v>0.65462890925612105</v>
      </c>
      <c r="EO29">
        <v>0.60205596717350196</v>
      </c>
      <c r="EP29">
        <v>0.52559122552369097</v>
      </c>
      <c r="EQ29">
        <v>0.35245852371182201</v>
      </c>
      <c r="ER29">
        <v>0.76479022523332396</v>
      </c>
      <c r="ES29">
        <v>0.74950050080775898</v>
      </c>
      <c r="ET29">
        <v>0.73619588933279001</v>
      </c>
      <c r="EU29">
        <v>0.68887630248341503</v>
      </c>
      <c r="EV29">
        <v>0.71419938078912504</v>
      </c>
      <c r="EW29">
        <v>0.68152014894173496</v>
      </c>
      <c r="EX29">
        <v>0.64247006880940105</v>
      </c>
      <c r="EY29">
        <v>0.77997806605206199</v>
      </c>
      <c r="EZ29">
        <v>0.77250190504699301</v>
      </c>
      <c r="FA29">
        <v>0.72368942295099803</v>
      </c>
      <c r="FB29">
        <v>0.71494778310007201</v>
      </c>
      <c r="FC29">
        <v>-0.68549710648481599</v>
      </c>
      <c r="FD29">
        <v>-0.62092912047306703</v>
      </c>
      <c r="FE29">
        <v>0.33225159847457297</v>
      </c>
      <c r="FF29">
        <v>-0.74221966079664303</v>
      </c>
      <c r="FG29">
        <v>-0.73221274716462204</v>
      </c>
      <c r="FH29">
        <v>0.784054317422192</v>
      </c>
      <c r="FI29">
        <v>0.512181763082456</v>
      </c>
      <c r="FJ29">
        <v>0.79297769783840599</v>
      </c>
      <c r="FK29">
        <v>-0.34079174608461998</v>
      </c>
    </row>
    <row r="30" spans="1:167" x14ac:dyDescent="0.25">
      <c r="A30" t="s">
        <v>49</v>
      </c>
      <c r="B30">
        <v>0.64389307523084904</v>
      </c>
      <c r="C30">
        <v>0.91822160264933095</v>
      </c>
      <c r="D30">
        <v>-0.63903310553501902</v>
      </c>
      <c r="E30">
        <v>-0.67359368718133195</v>
      </c>
      <c r="F30">
        <v>-0.60637827061291105</v>
      </c>
      <c r="G30">
        <v>-0.66500807656642302</v>
      </c>
      <c r="H30">
        <v>-0.79075986119517205</v>
      </c>
      <c r="I30">
        <v>-0.68054227142175105</v>
      </c>
      <c r="J30">
        <v>-0.36153892362903101</v>
      </c>
      <c r="K30">
        <v>-0.66838784634663495</v>
      </c>
      <c r="L30">
        <v>-0.59833692766004798</v>
      </c>
      <c r="M30">
        <v>-0.68319937114222495</v>
      </c>
      <c r="N30">
        <v>-0.75631638473554696</v>
      </c>
      <c r="O30">
        <v>-0.72115355566744499</v>
      </c>
      <c r="P30">
        <v>-0.60812665807544297</v>
      </c>
      <c r="Q30">
        <v>-0.73119760613943297</v>
      </c>
      <c r="R30">
        <v>-0.55581223918973399</v>
      </c>
      <c r="S30">
        <v>-0.58095260710340801</v>
      </c>
      <c r="T30">
        <v>-0.68556621174076504</v>
      </c>
      <c r="U30">
        <v>-0.65215481695246103</v>
      </c>
      <c r="V30">
        <v>-0.68383625733662801</v>
      </c>
      <c r="W30">
        <v>-0.66852164028963601</v>
      </c>
      <c r="X30">
        <v>-0.71245515409716198</v>
      </c>
      <c r="Y30">
        <v>-0.64264955310882899</v>
      </c>
      <c r="Z30">
        <v>-0.63955369237297599</v>
      </c>
      <c r="AA30">
        <v>-0.66783288690056097</v>
      </c>
      <c r="AB30">
        <v>-0.65466527118344597</v>
      </c>
      <c r="AC30">
        <v>-0.72053079074231396</v>
      </c>
      <c r="AD30">
        <v>-0.74400529984070896</v>
      </c>
      <c r="AE30">
        <v>-0.71683713772927404</v>
      </c>
      <c r="AF30">
        <v>-0.70799920292440899</v>
      </c>
      <c r="AG30">
        <v>-0.90429627025215198</v>
      </c>
      <c r="AH30">
        <v>-0.68258972496390802</v>
      </c>
      <c r="AI30">
        <v>0.11086998429572099</v>
      </c>
      <c r="AJ30">
        <v>-0.71679970887716904</v>
      </c>
      <c r="AK30">
        <v>0.92187525555832195</v>
      </c>
      <c r="AL30">
        <v>0.80141822397657103</v>
      </c>
      <c r="AM30">
        <v>-0.75360631512755505</v>
      </c>
      <c r="AN30">
        <v>-0.48617487774373402</v>
      </c>
      <c r="AO30">
        <v>0.892280971242434</v>
      </c>
      <c r="AP30">
        <v>0.66827246472263802</v>
      </c>
      <c r="AQ30">
        <v>0.62959753214457204</v>
      </c>
      <c r="AR30">
        <v>0.63050800140136498</v>
      </c>
      <c r="AS30">
        <v>-0.60635123822873804</v>
      </c>
      <c r="AT30">
        <v>-0.86932519195013203</v>
      </c>
      <c r="AU30">
        <v>-0.37350955558028398</v>
      </c>
      <c r="AV30">
        <v>0.57294575221830701</v>
      </c>
      <c r="AW30">
        <v>0.28123324521248899</v>
      </c>
      <c r="AX30">
        <v>0.30373611266126699</v>
      </c>
      <c r="AY30">
        <v>0.26993795607432203</v>
      </c>
      <c r="AZ30">
        <v>0.45117710578720599</v>
      </c>
      <c r="BA30">
        <v>0.28385383079177801</v>
      </c>
      <c r="BB30">
        <v>0.580188423466651</v>
      </c>
      <c r="BC30">
        <v>0.54716153506613396</v>
      </c>
      <c r="BD30">
        <v>0.58187465010869399</v>
      </c>
      <c r="BE30">
        <v>0.55131474018063797</v>
      </c>
      <c r="BF30">
        <v>0.78290608224305602</v>
      </c>
      <c r="BG30">
        <v>-0.184559046442797</v>
      </c>
      <c r="BH30">
        <v>-0.60409899914726195</v>
      </c>
      <c r="BI30">
        <v>0.66448259585946901</v>
      </c>
      <c r="BJ30">
        <v>0.70142790742615502</v>
      </c>
      <c r="BK30">
        <v>0.73499021991158298</v>
      </c>
      <c r="BL30">
        <v>0.71889907518854002</v>
      </c>
      <c r="BM30">
        <v>-0.108792488630592</v>
      </c>
      <c r="BN30">
        <v>0.62198385534545297</v>
      </c>
      <c r="BO30">
        <v>0.71072254563771997</v>
      </c>
      <c r="BP30">
        <v>0.79027791419156201</v>
      </c>
      <c r="BQ30">
        <v>0.87607113179827401</v>
      </c>
      <c r="BR30">
        <v>0.66759430440439604</v>
      </c>
      <c r="BS30">
        <v>0.69899994436361701</v>
      </c>
      <c r="BT30">
        <v>0.582883673870909</v>
      </c>
      <c r="BU30">
        <v>0.53892798749030801</v>
      </c>
      <c r="BV30">
        <v>0.77236490831367199</v>
      </c>
      <c r="BW30">
        <v>0.77524869415345399</v>
      </c>
      <c r="BX30">
        <v>0.50706513915807505</v>
      </c>
      <c r="BY30">
        <v>0.52363637613804603</v>
      </c>
      <c r="BZ30">
        <v>0.65514128015711104</v>
      </c>
      <c r="CA30">
        <v>0.64203362515623896</v>
      </c>
      <c r="CB30">
        <v>-0.43909129684544501</v>
      </c>
      <c r="CC30">
        <v>0.70752238145777802</v>
      </c>
      <c r="CD30">
        <v>0.70885224950210601</v>
      </c>
      <c r="CE30">
        <v>0.73607374934684899</v>
      </c>
      <c r="CF30">
        <v>0.67300769043645203</v>
      </c>
      <c r="CG30">
        <v>0.60965203020833503</v>
      </c>
      <c r="CH30">
        <v>0.61595178428644104</v>
      </c>
      <c r="CI30">
        <v>0.734854678453842</v>
      </c>
      <c r="CJ30">
        <v>0.65048740062299404</v>
      </c>
      <c r="CK30">
        <v>0.78983506366332001</v>
      </c>
      <c r="CL30">
        <v>0.78989654101398898</v>
      </c>
      <c r="CM30">
        <v>0.75702672400601001</v>
      </c>
      <c r="CN30">
        <v>0.69859101323746997</v>
      </c>
      <c r="CO30">
        <v>0.45340181404146102</v>
      </c>
      <c r="CP30">
        <v>0.69503379198164805</v>
      </c>
      <c r="CQ30">
        <v>-0.64012850285539202</v>
      </c>
      <c r="CR30">
        <v>-0.61980904272911697</v>
      </c>
      <c r="CS30">
        <v>-0.71418319432301802</v>
      </c>
      <c r="CT30">
        <v>-0.71898028368884404</v>
      </c>
      <c r="CU30">
        <v>-0.75307600958094301</v>
      </c>
      <c r="CV30">
        <v>0.38359324529566602</v>
      </c>
      <c r="CW30">
        <v>-0.59149084147635</v>
      </c>
      <c r="CX30">
        <v>-0.40576509022775797</v>
      </c>
      <c r="CY30">
        <v>-0.69237883386417098</v>
      </c>
      <c r="CZ30">
        <v>-0.862734757701484</v>
      </c>
      <c r="DA30">
        <v>-0.73240194582538798</v>
      </c>
      <c r="DB30">
        <v>0.82337569717292702</v>
      </c>
      <c r="DC30">
        <v>0.46776923110917501</v>
      </c>
      <c r="DD30">
        <v>-0.83283888621670499</v>
      </c>
      <c r="DE30">
        <v>-0.68322463113816001</v>
      </c>
      <c r="DF30">
        <v>-0.81751896818988801</v>
      </c>
      <c r="DG30">
        <v>-0.51953808870721097</v>
      </c>
      <c r="DH30">
        <v>-0.68173450823091697</v>
      </c>
      <c r="DI30">
        <v>-0.75712154809700805</v>
      </c>
      <c r="DJ30">
        <v>-0.64399410271980495</v>
      </c>
      <c r="DK30">
        <v>-0.61177489442157995</v>
      </c>
      <c r="DL30">
        <v>0.84793429881911897</v>
      </c>
      <c r="DM30">
        <v>0.75276573104673405</v>
      </c>
      <c r="DN30">
        <v>-0.78347610817073399</v>
      </c>
      <c r="DO30">
        <v>-0.36476587132175498</v>
      </c>
      <c r="DP30">
        <v>0.580379607070035</v>
      </c>
      <c r="DQ30">
        <v>-0.68054710799457097</v>
      </c>
      <c r="DR30">
        <v>-0.21994402784689901</v>
      </c>
      <c r="DS30">
        <v>0.397093438437291</v>
      </c>
      <c r="DT30">
        <v>-0.33942969069684198</v>
      </c>
      <c r="DU30">
        <v>-0.41710477284355102</v>
      </c>
      <c r="DV30">
        <v>-0.136519119241125</v>
      </c>
      <c r="DW30">
        <v>0.23059469438322999</v>
      </c>
      <c r="DX30">
        <v>-0.76434915874529896</v>
      </c>
      <c r="DY30">
        <v>-0.250952499331208</v>
      </c>
      <c r="DZ30">
        <v>-0.53412110301855098</v>
      </c>
      <c r="EA30">
        <v>-0.45633961338407802</v>
      </c>
      <c r="EB30">
        <v>-0.43581004370989002</v>
      </c>
      <c r="EC30">
        <v>-0.56938470396168706</v>
      </c>
      <c r="ED30">
        <v>-0.475530988710755</v>
      </c>
      <c r="EE30">
        <v>-0.330009631636898</v>
      </c>
      <c r="EF30">
        <v>-0.40989913856150001</v>
      </c>
      <c r="EG30">
        <v>0.23856913216008999</v>
      </c>
      <c r="EH30">
        <v>0.430060065402811</v>
      </c>
      <c r="EI30">
        <v>0.398058330635154</v>
      </c>
      <c r="EJ30">
        <v>0.41064539819487</v>
      </c>
      <c r="EK30">
        <v>0.39306976310973502</v>
      </c>
      <c r="EL30">
        <v>0.26408926071016398</v>
      </c>
      <c r="EM30">
        <v>0.49101452194327699</v>
      </c>
      <c r="EN30">
        <v>0.62164164961589696</v>
      </c>
      <c r="EO30">
        <v>0.57569892778507203</v>
      </c>
      <c r="EP30">
        <v>0.50472600217628505</v>
      </c>
      <c r="EQ30">
        <v>0.32990508839367999</v>
      </c>
      <c r="ER30">
        <v>0.73396864684597396</v>
      </c>
      <c r="ES30">
        <v>0.72536843658346195</v>
      </c>
      <c r="ET30">
        <v>0.71640741229610705</v>
      </c>
      <c r="EU30">
        <v>0.66999546390984899</v>
      </c>
      <c r="EV30">
        <v>0.68848803731420805</v>
      </c>
      <c r="EW30">
        <v>0.65594573429775405</v>
      </c>
      <c r="EX30">
        <v>0.61877054784152796</v>
      </c>
      <c r="EY30">
        <v>0.76001999848791202</v>
      </c>
      <c r="EZ30">
        <v>0.75547004801715101</v>
      </c>
      <c r="FA30">
        <v>0.70205543938877102</v>
      </c>
      <c r="FB30">
        <v>0.68973982400838896</v>
      </c>
      <c r="FC30">
        <v>-0.66911933339859397</v>
      </c>
      <c r="FD30">
        <v>-0.61465277696443399</v>
      </c>
      <c r="FE30">
        <v>0.21240226542842</v>
      </c>
      <c r="FF30">
        <v>-0.70759470818599401</v>
      </c>
      <c r="FG30">
        <v>-0.74396267219219903</v>
      </c>
      <c r="FH30">
        <v>0.72020780091450298</v>
      </c>
      <c r="FI30">
        <v>0.54299185556605201</v>
      </c>
      <c r="FJ30">
        <v>0.73930690275894195</v>
      </c>
      <c r="FK30">
        <v>-0.34839650672436001</v>
      </c>
    </row>
    <row r="31" spans="1:167" x14ac:dyDescent="0.25">
      <c r="A31" t="s">
        <v>51</v>
      </c>
      <c r="B31">
        <v>0.64708195333406204</v>
      </c>
      <c r="C31">
        <v>0.87171685987206304</v>
      </c>
      <c r="D31">
        <v>-0.61100830675822904</v>
      </c>
      <c r="E31">
        <v>-0.69256766466875896</v>
      </c>
      <c r="F31">
        <v>-0.62759232063314496</v>
      </c>
      <c r="G31">
        <v>-0.67906898501982105</v>
      </c>
      <c r="H31">
        <v>-0.79582185108459202</v>
      </c>
      <c r="I31">
        <v>-0.66335196691735698</v>
      </c>
      <c r="J31">
        <v>-0.39047851195098598</v>
      </c>
      <c r="K31">
        <v>-0.67326321959350599</v>
      </c>
      <c r="L31">
        <v>-0.60811655147589105</v>
      </c>
      <c r="M31">
        <v>-0.69977632152834102</v>
      </c>
      <c r="N31">
        <v>-0.753477219003168</v>
      </c>
      <c r="O31">
        <v>-0.67651331011379601</v>
      </c>
      <c r="P31">
        <v>-0.61116424240520695</v>
      </c>
      <c r="Q31">
        <v>-0.73774890477031396</v>
      </c>
      <c r="R31">
        <v>-0.58169145608896899</v>
      </c>
      <c r="S31">
        <v>-0.59182999776470102</v>
      </c>
      <c r="T31">
        <v>-0.686817273259692</v>
      </c>
      <c r="U31">
        <v>-0.65984797314220001</v>
      </c>
      <c r="V31">
        <v>-0.68917958794588696</v>
      </c>
      <c r="W31">
        <v>-0.67780173949530498</v>
      </c>
      <c r="X31">
        <v>-0.724286300368576</v>
      </c>
      <c r="Y31">
        <v>-0.640784459657598</v>
      </c>
      <c r="Z31">
        <v>-0.64149004981306401</v>
      </c>
      <c r="AA31">
        <v>-0.66537618659864495</v>
      </c>
      <c r="AB31">
        <v>-0.62688425599782904</v>
      </c>
      <c r="AC31">
        <v>-0.72189238183632298</v>
      </c>
      <c r="AD31">
        <v>-0.72476744085878997</v>
      </c>
      <c r="AE31">
        <v>-0.69647091135491701</v>
      </c>
      <c r="AF31">
        <v>-0.71774883684750801</v>
      </c>
      <c r="AG31">
        <v>-0.91102187211506902</v>
      </c>
      <c r="AH31">
        <v>-0.68100141945277803</v>
      </c>
      <c r="AI31">
        <v>0.181665944019298</v>
      </c>
      <c r="AJ31">
        <v>-0.72942059673944104</v>
      </c>
      <c r="AK31">
        <v>0.94196805593263599</v>
      </c>
      <c r="AL31">
        <v>0.82113954327504501</v>
      </c>
      <c r="AM31">
        <v>-0.74898283259783505</v>
      </c>
      <c r="AN31">
        <v>-0.43518536844498501</v>
      </c>
      <c r="AO31">
        <v>0.91812603696805195</v>
      </c>
      <c r="AP31">
        <v>0.67864551215066504</v>
      </c>
      <c r="AQ31">
        <v>0.63068999688893701</v>
      </c>
      <c r="AR31">
        <v>0.65038112912382795</v>
      </c>
      <c r="AS31">
        <v>-0.61328475899182799</v>
      </c>
      <c r="AT31">
        <v>-0.87622482971715798</v>
      </c>
      <c r="AU31">
        <v>-0.38680504900768897</v>
      </c>
      <c r="AV31">
        <v>0.55611536843121601</v>
      </c>
      <c r="AW31">
        <v>0.302231725162248</v>
      </c>
      <c r="AX31">
        <v>0.29523177541241302</v>
      </c>
      <c r="AY31">
        <v>0.24777386778778701</v>
      </c>
      <c r="AZ31">
        <v>0.45257519498445298</v>
      </c>
      <c r="BA31">
        <v>0.279706734432148</v>
      </c>
      <c r="BB31">
        <v>0.58308413918538604</v>
      </c>
      <c r="BC31">
        <v>0.54442364818996003</v>
      </c>
      <c r="BD31">
        <v>0.57785633804473802</v>
      </c>
      <c r="BE31">
        <v>0.55050104137855604</v>
      </c>
      <c r="BF31">
        <v>0.78693073615597597</v>
      </c>
      <c r="BG31">
        <v>-0.19786601580701399</v>
      </c>
      <c r="BH31">
        <v>-0.60065291366847395</v>
      </c>
      <c r="BI31">
        <v>0.66589628289923397</v>
      </c>
      <c r="BJ31">
        <v>0.69702612658654695</v>
      </c>
      <c r="BK31">
        <v>0.73260964028612996</v>
      </c>
      <c r="BL31">
        <v>0.72908607236385603</v>
      </c>
      <c r="BM31">
        <v>-9.9970229636050706E-2</v>
      </c>
      <c r="BN31">
        <v>0.64144903956997201</v>
      </c>
      <c r="BO31">
        <v>0.70345136797222196</v>
      </c>
      <c r="BP31">
        <v>0.775786453381065</v>
      </c>
      <c r="BQ31">
        <v>0.90309194597796205</v>
      </c>
      <c r="BR31">
        <v>0.64954941905811803</v>
      </c>
      <c r="BS31">
        <v>0.679475988228054</v>
      </c>
      <c r="BT31">
        <v>0.56411777566922605</v>
      </c>
      <c r="BU31">
        <v>0.497305207667117</v>
      </c>
      <c r="BV31">
        <v>0.77001241211636196</v>
      </c>
      <c r="BW31">
        <v>0.78818667873224502</v>
      </c>
      <c r="BX31">
        <v>0.491361551194954</v>
      </c>
      <c r="BY31">
        <v>0.53250056920720701</v>
      </c>
      <c r="BZ31">
        <v>0.653061882867636</v>
      </c>
      <c r="CA31">
        <v>0.63568525774450102</v>
      </c>
      <c r="CB31">
        <v>-0.39854078294969902</v>
      </c>
      <c r="CC31">
        <v>0.706807850261298</v>
      </c>
      <c r="CD31">
        <v>0.70614645555028399</v>
      </c>
      <c r="CE31">
        <v>0.71839856907673705</v>
      </c>
      <c r="CF31">
        <v>0.68448797484335</v>
      </c>
      <c r="CG31">
        <v>0.61525247292862195</v>
      </c>
      <c r="CH31">
        <v>0.60141169738542599</v>
      </c>
      <c r="CI31">
        <v>0.72892040469636998</v>
      </c>
      <c r="CJ31">
        <v>0.65490490524753497</v>
      </c>
      <c r="CK31">
        <v>0.77823563418553099</v>
      </c>
      <c r="CL31">
        <v>0.77812586514279003</v>
      </c>
      <c r="CM31">
        <v>0.71530630580446497</v>
      </c>
      <c r="CN31">
        <v>0.65809205608947396</v>
      </c>
      <c r="CO31">
        <v>0.39512610197766301</v>
      </c>
      <c r="CP31">
        <v>0.68884257891327005</v>
      </c>
      <c r="CQ31">
        <v>-0.62720442442580504</v>
      </c>
      <c r="CR31">
        <v>-0.62481165813361805</v>
      </c>
      <c r="CS31">
        <v>-0.70936647042982404</v>
      </c>
      <c r="CT31">
        <v>-0.75515625038030199</v>
      </c>
      <c r="CU31">
        <v>-0.74354260225869895</v>
      </c>
      <c r="CV31">
        <v>0.38162521735294702</v>
      </c>
      <c r="CW31">
        <v>-0.61281506130989805</v>
      </c>
      <c r="CX31">
        <v>-0.385737962995646</v>
      </c>
      <c r="CY31">
        <v>-0.68068249681541604</v>
      </c>
      <c r="CZ31">
        <v>-0.85792583857270199</v>
      </c>
      <c r="DA31">
        <v>-0.72601911713658496</v>
      </c>
      <c r="DB31">
        <v>0.80592858128223099</v>
      </c>
      <c r="DC31">
        <v>0.45787931322320402</v>
      </c>
      <c r="DD31">
        <v>-0.82025514389076903</v>
      </c>
      <c r="DE31">
        <v>-0.67032097196093299</v>
      </c>
      <c r="DF31">
        <v>-0.81743371332264103</v>
      </c>
      <c r="DG31">
        <v>-0.53418549832976003</v>
      </c>
      <c r="DH31">
        <v>-0.70411016668864801</v>
      </c>
      <c r="DI31">
        <v>-0.78256014222592496</v>
      </c>
      <c r="DJ31">
        <v>-0.65104990735075396</v>
      </c>
      <c r="DK31">
        <v>-0.63134742574505098</v>
      </c>
      <c r="DL31">
        <v>0.80979760493275699</v>
      </c>
      <c r="DM31">
        <v>0.68093768917936504</v>
      </c>
      <c r="DN31">
        <v>-0.81081000637773804</v>
      </c>
      <c r="DO31">
        <v>-0.35778171000815701</v>
      </c>
      <c r="DP31">
        <v>0.57983082287630705</v>
      </c>
      <c r="DQ31">
        <v>-0.69500099533079296</v>
      </c>
      <c r="DR31">
        <v>-0.24357720307498901</v>
      </c>
      <c r="DS31">
        <v>0.426226061927646</v>
      </c>
      <c r="DT31">
        <v>-0.37963407710774799</v>
      </c>
      <c r="DU31">
        <v>-0.43663709695277902</v>
      </c>
      <c r="DV31">
        <v>-0.150094111628258</v>
      </c>
      <c r="DW31">
        <v>0.214410173026302</v>
      </c>
      <c r="DX31">
        <v>-0.75525881468035505</v>
      </c>
      <c r="DY31">
        <v>-0.28192618437994099</v>
      </c>
      <c r="DZ31">
        <v>-0.57352873356508205</v>
      </c>
      <c r="EA31">
        <v>-0.52692677843409597</v>
      </c>
      <c r="EB31">
        <v>-0.46184392117474299</v>
      </c>
      <c r="EC31">
        <v>-0.59421388137415299</v>
      </c>
      <c r="ED31">
        <v>-0.51407795955433599</v>
      </c>
      <c r="EE31">
        <v>-0.36826730218216802</v>
      </c>
      <c r="EF31">
        <v>-0.41042394785477998</v>
      </c>
      <c r="EG31">
        <v>0.26013711158265002</v>
      </c>
      <c r="EH31">
        <v>0.43842760800881703</v>
      </c>
      <c r="EI31">
        <v>0.40247010574612901</v>
      </c>
      <c r="EJ31">
        <v>0.40928761911408301</v>
      </c>
      <c r="EK31">
        <v>0.39279565558858598</v>
      </c>
      <c r="EL31">
        <v>0.29040756094995701</v>
      </c>
      <c r="EM31">
        <v>0.52843065417855695</v>
      </c>
      <c r="EN31">
        <v>0.63924912365664599</v>
      </c>
      <c r="EO31">
        <v>0.58323214452316896</v>
      </c>
      <c r="EP31">
        <v>0.506268539721068</v>
      </c>
      <c r="EQ31">
        <v>0.33181717037207498</v>
      </c>
      <c r="ER31">
        <v>0.74589117672865601</v>
      </c>
      <c r="ES31">
        <v>0.73117549571164597</v>
      </c>
      <c r="ET31">
        <v>0.71913665755301703</v>
      </c>
      <c r="EU31">
        <v>0.672197001104057</v>
      </c>
      <c r="EV31">
        <v>0.69564152060537898</v>
      </c>
      <c r="EW31">
        <v>0.66672390936118897</v>
      </c>
      <c r="EX31">
        <v>0.62611117901799695</v>
      </c>
      <c r="EY31">
        <v>0.766355656153902</v>
      </c>
      <c r="EZ31">
        <v>0.76175441842162805</v>
      </c>
      <c r="FA31">
        <v>0.70905179750793002</v>
      </c>
      <c r="FB31">
        <v>0.69694923636732997</v>
      </c>
      <c r="FC31">
        <v>-0.68597952426605602</v>
      </c>
      <c r="FD31">
        <v>-0.599116363325496</v>
      </c>
      <c r="FE31">
        <v>0.28069162993316399</v>
      </c>
      <c r="FF31">
        <v>-0.72519035099806395</v>
      </c>
      <c r="FG31">
        <v>-0.74734630418936299</v>
      </c>
      <c r="FH31">
        <v>0.75391804407316698</v>
      </c>
      <c r="FI31">
        <v>0.56440290111101499</v>
      </c>
      <c r="FJ31">
        <v>0.77378336429440397</v>
      </c>
      <c r="FK31">
        <v>-0.35556391399652099</v>
      </c>
    </row>
    <row r="32" spans="1:167" x14ac:dyDescent="0.25">
      <c r="A32" t="s">
        <v>52</v>
      </c>
      <c r="B32">
        <v>0.77402803796297803</v>
      </c>
      <c r="C32">
        <v>0.81009087536095803</v>
      </c>
      <c r="D32">
        <v>-0.42908291436219198</v>
      </c>
      <c r="E32">
        <v>-0.68872976542176301</v>
      </c>
      <c r="F32">
        <v>-0.65812498270030695</v>
      </c>
      <c r="G32">
        <v>-0.74310348647924995</v>
      </c>
      <c r="H32">
        <v>-0.829552076016975</v>
      </c>
      <c r="I32">
        <v>-0.76300375912000595</v>
      </c>
      <c r="J32">
        <v>-0.19293990497803501</v>
      </c>
      <c r="K32">
        <v>-0.74878417835375499</v>
      </c>
      <c r="L32">
        <v>-0.67244822039006702</v>
      </c>
      <c r="M32">
        <v>-0.74603925609854405</v>
      </c>
      <c r="N32">
        <v>-0.824636818266965</v>
      </c>
      <c r="O32">
        <v>-0.58559393766546797</v>
      </c>
      <c r="P32">
        <v>-0.45694182935765298</v>
      </c>
      <c r="Q32">
        <v>-0.77621902661290798</v>
      </c>
      <c r="R32">
        <v>-0.46754161046725501</v>
      </c>
      <c r="S32">
        <v>-0.55199510135746999</v>
      </c>
      <c r="T32">
        <v>-0.73735179072717005</v>
      </c>
      <c r="U32">
        <v>-0.75268394636272695</v>
      </c>
      <c r="V32">
        <v>-0.79712117266306604</v>
      </c>
      <c r="W32">
        <v>-0.79643408342704802</v>
      </c>
      <c r="X32">
        <v>-0.74703331355306002</v>
      </c>
      <c r="Y32">
        <v>-0.75278319799150695</v>
      </c>
      <c r="Z32">
        <v>-0.76462445965110404</v>
      </c>
      <c r="AA32">
        <v>-0.77733511771087105</v>
      </c>
      <c r="AB32">
        <v>-0.72518306072736904</v>
      </c>
      <c r="AC32">
        <v>-0.78521671737424503</v>
      </c>
      <c r="AD32">
        <v>-0.73706715068391704</v>
      </c>
      <c r="AE32">
        <v>-0.583923171025028</v>
      </c>
      <c r="AF32">
        <v>-0.75611927182643002</v>
      </c>
      <c r="AG32">
        <v>-0.95448748213006895</v>
      </c>
      <c r="AH32">
        <v>-0.78854289853388504</v>
      </c>
      <c r="AI32">
        <v>4.4522864517503903E-2</v>
      </c>
      <c r="AJ32">
        <v>-0.80548558197699105</v>
      </c>
      <c r="AK32">
        <v>0.97068308958597804</v>
      </c>
      <c r="AL32">
        <v>0.88972656576119802</v>
      </c>
      <c r="AM32">
        <v>-0.85325831972939303</v>
      </c>
      <c r="AN32">
        <v>-0.55685351056509202</v>
      </c>
      <c r="AO32">
        <v>0.97786082109886796</v>
      </c>
      <c r="AP32">
        <v>0.82719703614245099</v>
      </c>
      <c r="AQ32">
        <v>0.68591356078588706</v>
      </c>
      <c r="AR32">
        <v>0.79010660905494101</v>
      </c>
      <c r="AS32">
        <v>-0.698312914821967</v>
      </c>
      <c r="AT32">
        <v>-0.92801866619506002</v>
      </c>
      <c r="AU32">
        <v>-0.24704679515179401</v>
      </c>
      <c r="AV32">
        <v>0.72706464103233304</v>
      </c>
      <c r="AW32">
        <v>0.515065460034555</v>
      </c>
      <c r="AX32">
        <v>0.51154924864159601</v>
      </c>
      <c r="AY32">
        <v>0.48090691746000902</v>
      </c>
      <c r="AZ32">
        <v>0.60964746254078095</v>
      </c>
      <c r="BA32">
        <v>0.51039995628909696</v>
      </c>
      <c r="BB32">
        <v>0.73253254139804502</v>
      </c>
      <c r="BC32">
        <v>0.71200638182535103</v>
      </c>
      <c r="BD32">
        <v>0.76353700662644497</v>
      </c>
      <c r="BE32">
        <v>0.72544623070363001</v>
      </c>
      <c r="BF32">
        <v>0.91478909679786402</v>
      </c>
      <c r="BG32">
        <v>-0.30440527831489</v>
      </c>
      <c r="BH32">
        <v>-0.74798548820281197</v>
      </c>
      <c r="BI32">
        <v>0.80428611494441204</v>
      </c>
      <c r="BJ32">
        <v>0.83563776074053198</v>
      </c>
      <c r="BK32">
        <v>0.76330744883795398</v>
      </c>
      <c r="BL32">
        <v>0.65939110437929505</v>
      </c>
      <c r="BM32">
        <v>-0.222941522161752</v>
      </c>
      <c r="BN32">
        <v>0.79400054345121895</v>
      </c>
      <c r="BO32">
        <v>0.83257566280964002</v>
      </c>
      <c r="BP32">
        <v>0.85739342054526202</v>
      </c>
      <c r="BQ32">
        <v>0.89078279726604803</v>
      </c>
      <c r="BR32">
        <v>0.77342980429679598</v>
      </c>
      <c r="BS32">
        <v>0.80136597201524196</v>
      </c>
      <c r="BT32">
        <v>0.71185890173115596</v>
      </c>
      <c r="BU32">
        <v>0.65225478117523905</v>
      </c>
      <c r="BV32">
        <v>0.88689754362746498</v>
      </c>
      <c r="BW32">
        <v>0.91349725390292602</v>
      </c>
      <c r="BX32">
        <v>0.63796791461145297</v>
      </c>
      <c r="BY32">
        <v>0.71447062370455205</v>
      </c>
      <c r="BZ32">
        <v>0.78612493311641196</v>
      </c>
      <c r="CA32">
        <v>0.78040056565446103</v>
      </c>
      <c r="CB32">
        <v>-0.58117707989386902</v>
      </c>
      <c r="CC32">
        <v>0.82842729217307298</v>
      </c>
      <c r="CD32">
        <v>0.83692495046517601</v>
      </c>
      <c r="CE32">
        <v>0.847109130515597</v>
      </c>
      <c r="CF32">
        <v>0.79760441188226106</v>
      </c>
      <c r="CG32">
        <v>0.77112395888832597</v>
      </c>
      <c r="CH32">
        <v>0.74761566225850595</v>
      </c>
      <c r="CI32">
        <v>0.84561599958920397</v>
      </c>
      <c r="CJ32">
        <v>0.74153338651955303</v>
      </c>
      <c r="CK32">
        <v>0.87237968367863306</v>
      </c>
      <c r="CL32">
        <v>0.88746214183128302</v>
      </c>
      <c r="CM32">
        <v>0.78739342762233</v>
      </c>
      <c r="CN32">
        <v>0.74344209253023197</v>
      </c>
      <c r="CO32">
        <v>0.532952856495026</v>
      </c>
      <c r="CP32">
        <v>0.82173196626696099</v>
      </c>
      <c r="CQ32">
        <v>-0.56484296746450102</v>
      </c>
      <c r="CR32">
        <v>-0.63416707837060604</v>
      </c>
      <c r="CS32">
        <v>-0.66340536045350795</v>
      </c>
      <c r="CT32">
        <v>-0.64653532005111303</v>
      </c>
      <c r="CU32">
        <v>-0.80941145927548197</v>
      </c>
      <c r="CV32">
        <v>0.60585014705430296</v>
      </c>
      <c r="CW32">
        <v>-0.52768433234789602</v>
      </c>
      <c r="CX32">
        <v>-0.102337553893283</v>
      </c>
      <c r="CY32">
        <v>-0.50568208267482095</v>
      </c>
      <c r="CZ32">
        <v>-0.89905336278885895</v>
      </c>
      <c r="DA32">
        <v>-0.702019377129663</v>
      </c>
      <c r="DB32">
        <v>0.86297682537811804</v>
      </c>
      <c r="DC32">
        <v>0.64361286013212804</v>
      </c>
      <c r="DD32">
        <v>-0.73189228561764996</v>
      </c>
      <c r="DE32">
        <v>-0.77240969817197702</v>
      </c>
      <c r="DF32">
        <v>-0.67879330284873196</v>
      </c>
      <c r="DG32">
        <v>-0.62716787876849101</v>
      </c>
      <c r="DH32">
        <v>-0.77916292733419001</v>
      </c>
      <c r="DI32">
        <v>-0.75401345950382703</v>
      </c>
      <c r="DJ32">
        <v>-0.45946166723313497</v>
      </c>
      <c r="DK32">
        <v>-0.62053439301945101</v>
      </c>
      <c r="DL32">
        <v>0.70936257448585904</v>
      </c>
      <c r="DM32">
        <v>0.52438320235920099</v>
      </c>
      <c r="DN32">
        <v>-0.75358808056285898</v>
      </c>
      <c r="DO32">
        <v>-0.32116991172800602</v>
      </c>
      <c r="DP32">
        <v>0.72692022060854899</v>
      </c>
      <c r="DQ32">
        <v>-0.69343831347690998</v>
      </c>
      <c r="DR32">
        <v>-1.0548739533168301E-2</v>
      </c>
      <c r="DS32">
        <v>0.63433388987150996</v>
      </c>
      <c r="DT32">
        <v>-0.187676911704306</v>
      </c>
      <c r="DU32">
        <v>-0.26097999187179299</v>
      </c>
      <c r="DV32">
        <v>-0.34341201930692</v>
      </c>
      <c r="DW32">
        <v>0.47396247742881098</v>
      </c>
      <c r="DX32">
        <v>-0.83070233623838696</v>
      </c>
      <c r="DY32">
        <v>-6.9411011914133999E-2</v>
      </c>
      <c r="DZ32">
        <v>-0.430426907934023</v>
      </c>
      <c r="EA32">
        <v>-0.48999378452611497</v>
      </c>
      <c r="EB32">
        <v>-0.42905795166454602</v>
      </c>
      <c r="EC32">
        <v>-0.56709439254230098</v>
      </c>
      <c r="ED32">
        <v>-0.30563315714283701</v>
      </c>
      <c r="EE32">
        <v>-0.191855790480504</v>
      </c>
      <c r="EF32">
        <v>-0.303487462046509</v>
      </c>
      <c r="EG32">
        <v>0.36032408682935602</v>
      </c>
      <c r="EH32">
        <v>0.57494356500910204</v>
      </c>
      <c r="EI32">
        <v>0.54290198455054794</v>
      </c>
      <c r="EJ32">
        <v>0.530097608835568</v>
      </c>
      <c r="EK32">
        <v>0.44269781473756198</v>
      </c>
      <c r="EL32">
        <v>0.33699602053986299</v>
      </c>
      <c r="EM32">
        <v>0.645167446889233</v>
      </c>
      <c r="EN32">
        <v>0.72120002717498499</v>
      </c>
      <c r="EO32">
        <v>0.68320814318053003</v>
      </c>
      <c r="EP32">
        <v>0.61936165643780405</v>
      </c>
      <c r="EQ32">
        <v>0.44916694099570498</v>
      </c>
      <c r="ER32">
        <v>0.824856215481515</v>
      </c>
      <c r="ES32">
        <v>0.81908770998828995</v>
      </c>
      <c r="ET32">
        <v>0.80818410692159504</v>
      </c>
      <c r="EU32">
        <v>0.762343923146791</v>
      </c>
      <c r="EV32">
        <v>0.78551037321387596</v>
      </c>
      <c r="EW32">
        <v>0.74921632191766396</v>
      </c>
      <c r="EX32">
        <v>0.72008699712779201</v>
      </c>
      <c r="EY32">
        <v>0.84232739376894405</v>
      </c>
      <c r="EZ32">
        <v>0.82521799234655002</v>
      </c>
      <c r="FA32">
        <v>0.79207836605737703</v>
      </c>
      <c r="FB32">
        <v>0.78578390070540105</v>
      </c>
      <c r="FC32">
        <v>-0.66903438877730603</v>
      </c>
      <c r="FD32">
        <v>-0.57759997851074596</v>
      </c>
      <c r="FE32">
        <v>0.47281198257959201</v>
      </c>
      <c r="FF32">
        <v>-0.77606986557974</v>
      </c>
      <c r="FG32">
        <v>-0.76967389507727701</v>
      </c>
      <c r="FH32">
        <v>0.76964397052175004</v>
      </c>
      <c r="FI32">
        <v>0.35555608491620899</v>
      </c>
      <c r="FJ32">
        <v>0.78762417378514105</v>
      </c>
      <c r="FK32">
        <v>-0.25400847239600899</v>
      </c>
    </row>
    <row r="33" spans="1:167" x14ac:dyDescent="0.25">
      <c r="A33" t="s">
        <v>55</v>
      </c>
      <c r="B33">
        <v>0.50475929251653295</v>
      </c>
      <c r="C33">
        <v>0.75349888422324796</v>
      </c>
      <c r="D33">
        <v>-0.454907282303738</v>
      </c>
      <c r="E33">
        <v>-0.52927057805041899</v>
      </c>
      <c r="F33">
        <v>-0.46294887361772102</v>
      </c>
      <c r="G33">
        <v>-0.516735290135796</v>
      </c>
      <c r="H33">
        <v>-0.62274466509434701</v>
      </c>
      <c r="I33">
        <v>-0.49721737840564501</v>
      </c>
      <c r="J33">
        <v>-0.25219076153162301</v>
      </c>
      <c r="K33">
        <v>-0.51400454198344703</v>
      </c>
      <c r="L33">
        <v>-0.42589003689168398</v>
      </c>
      <c r="M33">
        <v>-0.53431919245042503</v>
      </c>
      <c r="N33">
        <v>-0.59839715578691099</v>
      </c>
      <c r="O33">
        <v>-0.51281423162403705</v>
      </c>
      <c r="P33">
        <v>-0.40297170812062499</v>
      </c>
      <c r="Q33">
        <v>-0.60451191415001504</v>
      </c>
      <c r="R33">
        <v>-0.40957942064835201</v>
      </c>
      <c r="S33">
        <v>-0.44220729545665499</v>
      </c>
      <c r="T33">
        <v>-0.51016920455207204</v>
      </c>
      <c r="U33">
        <v>-0.50478509611389299</v>
      </c>
      <c r="V33">
        <v>-0.54591139785981102</v>
      </c>
      <c r="W33">
        <v>-0.54935643308826898</v>
      </c>
      <c r="X33">
        <v>-0.54956834404954902</v>
      </c>
      <c r="Y33">
        <v>-0.48679023080300599</v>
      </c>
      <c r="Z33">
        <v>-0.49308649851154801</v>
      </c>
      <c r="AA33">
        <v>-0.51897429189759803</v>
      </c>
      <c r="AB33">
        <v>-0.46602677260722303</v>
      </c>
      <c r="AC33">
        <v>-0.56240194260326704</v>
      </c>
      <c r="AD33">
        <v>-0.56665736137905898</v>
      </c>
      <c r="AE33">
        <v>-0.539017134460551</v>
      </c>
      <c r="AF33">
        <v>-0.54536926357136395</v>
      </c>
      <c r="AG33">
        <v>-0.81957594932451405</v>
      </c>
      <c r="AH33">
        <v>-0.54035952633568096</v>
      </c>
      <c r="AI33">
        <v>0.392969574516076</v>
      </c>
      <c r="AJ33">
        <v>-0.58690673251228898</v>
      </c>
      <c r="AK33">
        <v>0.90376457918153097</v>
      </c>
      <c r="AL33">
        <v>0.82660930970729896</v>
      </c>
      <c r="AM33">
        <v>-0.60822629389185401</v>
      </c>
      <c r="AN33">
        <v>-0.26657717622161498</v>
      </c>
      <c r="AO33">
        <v>0.88656554215320105</v>
      </c>
      <c r="AP33">
        <v>0.59903861712373496</v>
      </c>
      <c r="AQ33">
        <v>0.61148161177481097</v>
      </c>
      <c r="AR33">
        <v>0.56245627708158896</v>
      </c>
      <c r="AS33">
        <v>-0.43881948089935302</v>
      </c>
      <c r="AT33">
        <v>-0.76804956484611198</v>
      </c>
      <c r="AU33">
        <v>-0.302899130336929</v>
      </c>
      <c r="AV33">
        <v>0.43687321937392198</v>
      </c>
      <c r="AW33">
        <v>0.20131725644843099</v>
      </c>
      <c r="AX33">
        <v>0.16312823953872699</v>
      </c>
      <c r="AY33">
        <v>0.141863175610351</v>
      </c>
      <c r="AZ33">
        <v>0.28036977223405601</v>
      </c>
      <c r="BA33">
        <v>0.164539858113181</v>
      </c>
      <c r="BB33">
        <v>0.46115165917482898</v>
      </c>
      <c r="BC33">
        <v>0.413390056048835</v>
      </c>
      <c r="BD33">
        <v>0.492605315818821</v>
      </c>
      <c r="BE33">
        <v>0.44046735813413901</v>
      </c>
      <c r="BF33">
        <v>0.71101767395130699</v>
      </c>
      <c r="BG33">
        <v>7.0556999924727398E-3</v>
      </c>
      <c r="BH33">
        <v>-0.54233408982006304</v>
      </c>
      <c r="BI33">
        <v>0.54121026075190004</v>
      </c>
      <c r="BJ33">
        <v>0.59261775935779404</v>
      </c>
      <c r="BK33">
        <v>0.74988338458110804</v>
      </c>
      <c r="BL33">
        <v>0.64593474792600203</v>
      </c>
      <c r="BM33">
        <v>2.3492208044701202E-2</v>
      </c>
      <c r="BN33">
        <v>0.53696184026315497</v>
      </c>
      <c r="BO33">
        <v>0.602015484966408</v>
      </c>
      <c r="BP33">
        <v>0.65647802876559302</v>
      </c>
      <c r="BQ33">
        <v>0.86761180445518205</v>
      </c>
      <c r="BR33">
        <v>0.49126348012721799</v>
      </c>
      <c r="BS33">
        <v>0.55027084660803605</v>
      </c>
      <c r="BT33">
        <v>0.416655098929752</v>
      </c>
      <c r="BU33">
        <v>0.37203998783639403</v>
      </c>
      <c r="BV33">
        <v>0.69635156917103702</v>
      </c>
      <c r="BW33">
        <v>0.70948302884044101</v>
      </c>
      <c r="BX33">
        <v>0.48138824741903902</v>
      </c>
      <c r="BY33">
        <v>0.42851011843902997</v>
      </c>
      <c r="BZ33">
        <v>0.52212237025345598</v>
      </c>
      <c r="CA33">
        <v>0.530653689934104</v>
      </c>
      <c r="CB33">
        <v>-0.346226573699151</v>
      </c>
      <c r="CC33">
        <v>0.57928508118339195</v>
      </c>
      <c r="CD33">
        <v>0.59326019694364696</v>
      </c>
      <c r="CE33">
        <v>0.69691317115419305</v>
      </c>
      <c r="CF33">
        <v>0.54533352258151602</v>
      </c>
      <c r="CG33">
        <v>0.50748441774037201</v>
      </c>
      <c r="CH33">
        <v>0.47468662261719202</v>
      </c>
      <c r="CI33">
        <v>0.613066217263327</v>
      </c>
      <c r="CJ33">
        <v>0.51540438747394801</v>
      </c>
      <c r="CK33">
        <v>0.65053370818867395</v>
      </c>
      <c r="CL33">
        <v>0.674503869327576</v>
      </c>
      <c r="CM33">
        <v>0.55227260909456799</v>
      </c>
      <c r="CN33">
        <v>0.48781730778420801</v>
      </c>
      <c r="CO33">
        <v>0.25410080103627403</v>
      </c>
      <c r="CP33">
        <v>0.57457884436720597</v>
      </c>
      <c r="CQ33">
        <v>-0.47480164450932599</v>
      </c>
      <c r="CR33">
        <v>-0.46101261383869702</v>
      </c>
      <c r="CS33">
        <v>-0.50095576887080495</v>
      </c>
      <c r="CT33">
        <v>-0.62889306847514803</v>
      </c>
      <c r="CU33">
        <v>-0.59506488559063897</v>
      </c>
      <c r="CV33">
        <v>0.288159825256739</v>
      </c>
      <c r="CW33">
        <v>-0.40000057334588202</v>
      </c>
      <c r="CX33">
        <v>-0.31880317117373702</v>
      </c>
      <c r="CY33">
        <v>-0.56581633138645004</v>
      </c>
      <c r="CZ33">
        <v>-0.76009280005877999</v>
      </c>
      <c r="DA33">
        <v>-0.50726327753947098</v>
      </c>
      <c r="DB33">
        <v>0.66345967222104496</v>
      </c>
      <c r="DC33">
        <v>0.34939078890319503</v>
      </c>
      <c r="DD33">
        <v>-0.66529239886362701</v>
      </c>
      <c r="DE33">
        <v>-0.53566132759792595</v>
      </c>
      <c r="DF33">
        <v>-0.77985817518013001</v>
      </c>
      <c r="DG33">
        <v>-0.381188978267329</v>
      </c>
      <c r="DH33">
        <v>-0.66437684923763896</v>
      </c>
      <c r="DI33">
        <v>-0.66213339434777596</v>
      </c>
      <c r="DJ33">
        <v>-0.61371915974894897</v>
      </c>
      <c r="DK33">
        <v>-0.49146566829397398</v>
      </c>
      <c r="DL33">
        <v>0.63033074354501994</v>
      </c>
      <c r="DM33">
        <v>0.50150132060251995</v>
      </c>
      <c r="DN33">
        <v>-0.673239523158494</v>
      </c>
      <c r="DO33">
        <v>-0.30114137239000199</v>
      </c>
      <c r="DP33">
        <v>0.44035873007239301</v>
      </c>
      <c r="DQ33">
        <v>-0.51162939840548105</v>
      </c>
      <c r="DR33">
        <v>-0.15809088695016599</v>
      </c>
      <c r="DS33">
        <v>0.36293361925522699</v>
      </c>
      <c r="DT33">
        <v>-0.27896335482609902</v>
      </c>
      <c r="DU33">
        <v>-0.344170932153465</v>
      </c>
      <c r="DV33">
        <v>-7.88426860697229E-3</v>
      </c>
      <c r="DW33">
        <v>0.18118026391504299</v>
      </c>
      <c r="DX33">
        <v>-0.62032730083013998</v>
      </c>
      <c r="DY33">
        <v>-0.14744279171867899</v>
      </c>
      <c r="DZ33">
        <v>-0.47111854020563099</v>
      </c>
      <c r="EA33">
        <v>-0.405873497750392</v>
      </c>
      <c r="EB33">
        <v>-0.32251313503565399</v>
      </c>
      <c r="EC33">
        <v>-0.424567445852919</v>
      </c>
      <c r="ED33">
        <v>-0.481426118901575</v>
      </c>
      <c r="EE33">
        <v>-0.285588128830988</v>
      </c>
      <c r="EF33">
        <v>-0.27678089280614998</v>
      </c>
      <c r="EG33">
        <v>7.4362943871230797E-2</v>
      </c>
      <c r="EH33">
        <v>0.27695165265051003</v>
      </c>
      <c r="EI33">
        <v>0.241264554054477</v>
      </c>
      <c r="EJ33">
        <v>0.241607243179216</v>
      </c>
      <c r="EK33">
        <v>0.197091068457453</v>
      </c>
      <c r="EL33">
        <v>0.115639605416356</v>
      </c>
      <c r="EM33">
        <v>0.41017399237336</v>
      </c>
      <c r="EN33">
        <v>0.47623342978815603</v>
      </c>
      <c r="EO33">
        <v>0.40842128559639201</v>
      </c>
      <c r="EP33">
        <v>0.32061821396408402</v>
      </c>
      <c r="EQ33">
        <v>0.134322014961504</v>
      </c>
      <c r="ER33">
        <v>0.60437000205047298</v>
      </c>
      <c r="ES33">
        <v>0.58258892067659296</v>
      </c>
      <c r="ET33">
        <v>0.56423259225362998</v>
      </c>
      <c r="EU33">
        <v>0.50487827365355298</v>
      </c>
      <c r="EV33">
        <v>0.53967036013639702</v>
      </c>
      <c r="EW33">
        <v>0.49933027933805202</v>
      </c>
      <c r="EX33">
        <v>0.45298179633213398</v>
      </c>
      <c r="EY33">
        <v>0.62021414250774598</v>
      </c>
      <c r="EZ33">
        <v>0.60541788525028395</v>
      </c>
      <c r="FA33">
        <v>0.54921367165947099</v>
      </c>
      <c r="FB33">
        <v>0.54016193609325003</v>
      </c>
      <c r="FC33">
        <v>-0.50168455172616599</v>
      </c>
      <c r="FD33">
        <v>-0.61498235245477395</v>
      </c>
      <c r="FE33">
        <v>0.30180430539947001</v>
      </c>
      <c r="FF33">
        <v>-0.59201728732829295</v>
      </c>
      <c r="FG33">
        <v>-0.650748934857584</v>
      </c>
      <c r="FH33">
        <v>0.90231437207881204</v>
      </c>
      <c r="FI33">
        <v>0.48207168133141298</v>
      </c>
      <c r="FJ33">
        <v>0.92366873756964296</v>
      </c>
      <c r="FK33">
        <v>-0.18918293275272999</v>
      </c>
    </row>
    <row r="34" spans="1:167" x14ac:dyDescent="0.25">
      <c r="A34" t="s">
        <v>56</v>
      </c>
      <c r="B34">
        <v>0.65831418244862006</v>
      </c>
      <c r="C34">
        <v>0.74833109603773396</v>
      </c>
      <c r="D34">
        <v>-0.51632780997443894</v>
      </c>
      <c r="E34">
        <v>-0.67361701487824499</v>
      </c>
      <c r="F34">
        <v>-0.62850157419192798</v>
      </c>
      <c r="G34">
        <v>-0.67406200292238805</v>
      </c>
      <c r="H34">
        <v>-0.75452724246646896</v>
      </c>
      <c r="I34">
        <v>-0.62332622635382495</v>
      </c>
      <c r="J34">
        <v>-0.33937605660453402</v>
      </c>
      <c r="K34">
        <v>-0.67085059737865205</v>
      </c>
      <c r="L34">
        <v>-0.59602826262899899</v>
      </c>
      <c r="M34">
        <v>-0.68958081176114105</v>
      </c>
      <c r="N34">
        <v>-0.740016251128641</v>
      </c>
      <c r="O34">
        <v>-0.56982247674108299</v>
      </c>
      <c r="P34">
        <v>-0.52380913906344695</v>
      </c>
      <c r="Q34">
        <v>-0.74015581815248599</v>
      </c>
      <c r="R34">
        <v>-0.54173142229886595</v>
      </c>
      <c r="S34">
        <v>-0.55943766732148403</v>
      </c>
      <c r="T34">
        <v>-0.66105605590327399</v>
      </c>
      <c r="U34">
        <v>-0.65920397562196897</v>
      </c>
      <c r="V34">
        <v>-0.69253303392137899</v>
      </c>
      <c r="W34">
        <v>-0.68979489644910297</v>
      </c>
      <c r="X34">
        <v>-0.70594344807604503</v>
      </c>
      <c r="Y34">
        <v>-0.63997495388646697</v>
      </c>
      <c r="Z34">
        <v>-0.64649838887766697</v>
      </c>
      <c r="AA34">
        <v>-0.655863245364949</v>
      </c>
      <c r="AB34">
        <v>-0.60497813513800403</v>
      </c>
      <c r="AC34">
        <v>-0.71122523459268705</v>
      </c>
      <c r="AD34">
        <v>-0.69327831714149901</v>
      </c>
      <c r="AE34">
        <v>-0.62245400389679195</v>
      </c>
      <c r="AF34">
        <v>-0.70238419356514703</v>
      </c>
      <c r="AG34">
        <v>-0.91122190776966805</v>
      </c>
      <c r="AH34">
        <v>-0.68069837502342601</v>
      </c>
      <c r="AI34">
        <v>0.24702395497336799</v>
      </c>
      <c r="AJ34">
        <v>-0.73048606511631198</v>
      </c>
      <c r="AK34">
        <v>0.95946226701245596</v>
      </c>
      <c r="AL34">
        <v>0.84836271174835198</v>
      </c>
      <c r="AM34">
        <v>-0.740411946038119</v>
      </c>
      <c r="AN34">
        <v>-0.39916666219578401</v>
      </c>
      <c r="AO34">
        <v>0.95458149461761299</v>
      </c>
      <c r="AP34">
        <v>0.71069030669720001</v>
      </c>
      <c r="AQ34">
        <v>0.63696948163385803</v>
      </c>
      <c r="AR34">
        <v>0.68627537276411599</v>
      </c>
      <c r="AS34">
        <v>-0.60528690023413001</v>
      </c>
      <c r="AT34">
        <v>-0.87496063177564798</v>
      </c>
      <c r="AU34">
        <v>-0.33113347588633402</v>
      </c>
      <c r="AV34">
        <v>0.54936098605141503</v>
      </c>
      <c r="AW34">
        <v>0.36522059894310699</v>
      </c>
      <c r="AX34">
        <v>0.31324408922410901</v>
      </c>
      <c r="AY34">
        <v>0.26348307473704502</v>
      </c>
      <c r="AZ34">
        <v>0.461154281219886</v>
      </c>
      <c r="BA34">
        <v>0.312131161201818</v>
      </c>
      <c r="BB34">
        <v>0.58940447662248496</v>
      </c>
      <c r="BC34">
        <v>0.55698729036646999</v>
      </c>
      <c r="BD34">
        <v>0.60088046598187705</v>
      </c>
      <c r="BE34">
        <v>0.56773644819782199</v>
      </c>
      <c r="BF34">
        <v>0.79783035574835404</v>
      </c>
      <c r="BG34">
        <v>-0.17655378168696301</v>
      </c>
      <c r="BH34">
        <v>-0.61348557685802996</v>
      </c>
      <c r="BI34">
        <v>0.67049432372684603</v>
      </c>
      <c r="BJ34">
        <v>0.70360575955573401</v>
      </c>
      <c r="BK34">
        <v>0.74015511586676697</v>
      </c>
      <c r="BL34">
        <v>0.72268665829815404</v>
      </c>
      <c r="BM34">
        <v>-6.5636102307348898E-2</v>
      </c>
      <c r="BN34">
        <v>0.68206623734125205</v>
      </c>
      <c r="BO34">
        <v>0.70070126613753903</v>
      </c>
      <c r="BP34">
        <v>0.75907172809271395</v>
      </c>
      <c r="BQ34">
        <v>0.91089687808284303</v>
      </c>
      <c r="BR34">
        <v>0.615659001937088</v>
      </c>
      <c r="BS34">
        <v>0.64451972703951099</v>
      </c>
      <c r="BT34">
        <v>0.53738571936969703</v>
      </c>
      <c r="BU34">
        <v>0.45477202064463101</v>
      </c>
      <c r="BV34">
        <v>0.78000520834056597</v>
      </c>
      <c r="BW34">
        <v>0.80076554856387705</v>
      </c>
      <c r="BX34">
        <v>0.49409285553549198</v>
      </c>
      <c r="BY34">
        <v>0.56065385131106105</v>
      </c>
      <c r="BZ34">
        <v>0.65157818422948699</v>
      </c>
      <c r="CA34">
        <v>0.64331447730223501</v>
      </c>
      <c r="CB34">
        <v>-0.37724032705265198</v>
      </c>
      <c r="CC34">
        <v>0.70749533875118498</v>
      </c>
      <c r="CD34">
        <v>0.70944628456405101</v>
      </c>
      <c r="CE34">
        <v>0.72190422328756099</v>
      </c>
      <c r="CF34">
        <v>0.69573846340583401</v>
      </c>
      <c r="CG34">
        <v>0.63630062914071495</v>
      </c>
      <c r="CH34">
        <v>0.59446888403003195</v>
      </c>
      <c r="CI34">
        <v>0.71852030696510305</v>
      </c>
      <c r="CJ34">
        <v>0.62923521385747505</v>
      </c>
      <c r="CK34">
        <v>0.75289547283672098</v>
      </c>
      <c r="CL34">
        <v>0.75890558563712196</v>
      </c>
      <c r="CM34">
        <v>0.63623379200554697</v>
      </c>
      <c r="CN34">
        <v>0.57828981288566605</v>
      </c>
      <c r="CO34">
        <v>0.31278546749675101</v>
      </c>
      <c r="CP34">
        <v>0.68742578308493696</v>
      </c>
      <c r="CQ34">
        <v>-0.556751056430003</v>
      </c>
      <c r="CR34">
        <v>-0.59973966976397997</v>
      </c>
      <c r="CS34">
        <v>-0.63540962812740398</v>
      </c>
      <c r="CT34">
        <v>-0.694398409170914</v>
      </c>
      <c r="CU34">
        <v>-0.71602241637284803</v>
      </c>
      <c r="CV34">
        <v>0.41897404258273202</v>
      </c>
      <c r="CW34">
        <v>-0.54586346623791804</v>
      </c>
      <c r="CX34">
        <v>-0.24657833047487601</v>
      </c>
      <c r="CY34">
        <v>-0.53591483420802599</v>
      </c>
      <c r="CZ34">
        <v>-0.81989425263868498</v>
      </c>
      <c r="DA34">
        <v>-0.63920481661873496</v>
      </c>
      <c r="DB34">
        <v>0.77662649710267295</v>
      </c>
      <c r="DC34">
        <v>0.47558241423348202</v>
      </c>
      <c r="DD34">
        <v>-0.74698911888939501</v>
      </c>
      <c r="DE34">
        <v>-0.65445275104992495</v>
      </c>
      <c r="DF34">
        <v>-0.74067904250986405</v>
      </c>
      <c r="DG34">
        <v>-0.54693343203970901</v>
      </c>
      <c r="DH34">
        <v>-0.750612144228467</v>
      </c>
      <c r="DI34">
        <v>-0.77575635917324903</v>
      </c>
      <c r="DJ34">
        <v>-0.62564759344182796</v>
      </c>
      <c r="DK34">
        <v>-0.62514574327899997</v>
      </c>
      <c r="DL34">
        <v>0.71134302442497899</v>
      </c>
      <c r="DM34">
        <v>0.53237191992284005</v>
      </c>
      <c r="DN34">
        <v>-0.79173910998525099</v>
      </c>
      <c r="DO34">
        <v>-0.32068272097009498</v>
      </c>
      <c r="DP34">
        <v>0.59565237927126402</v>
      </c>
      <c r="DQ34">
        <v>-0.67160608714810799</v>
      </c>
      <c r="DR34">
        <v>-0.13238000885134199</v>
      </c>
      <c r="DS34">
        <v>0.51527893540200997</v>
      </c>
      <c r="DT34">
        <v>-0.33788305841740401</v>
      </c>
      <c r="DU34">
        <v>-0.391154298764404</v>
      </c>
      <c r="DV34">
        <v>-0.15797977784434999</v>
      </c>
      <c r="DW34">
        <v>0.265379251843613</v>
      </c>
      <c r="DX34">
        <v>-0.69845258921942599</v>
      </c>
      <c r="DY34">
        <v>-0.19977194280055099</v>
      </c>
      <c r="DZ34">
        <v>-0.52219363513665595</v>
      </c>
      <c r="EA34">
        <v>-0.54789744863109102</v>
      </c>
      <c r="EB34">
        <v>-0.43640269938993798</v>
      </c>
      <c r="EC34">
        <v>-0.56028228680224401</v>
      </c>
      <c r="ED34">
        <v>-0.48057039544666702</v>
      </c>
      <c r="EE34">
        <v>-0.33452427638177801</v>
      </c>
      <c r="EF34">
        <v>-0.34698336553964798</v>
      </c>
      <c r="EG34">
        <v>0.27929721382495398</v>
      </c>
      <c r="EH34">
        <v>0.46689838749961599</v>
      </c>
      <c r="EI34">
        <v>0.42907876723031102</v>
      </c>
      <c r="EJ34">
        <v>0.42064466337079698</v>
      </c>
      <c r="EK34">
        <v>0.37985863981125101</v>
      </c>
      <c r="EL34">
        <v>0.321185980377312</v>
      </c>
      <c r="EM34">
        <v>0.56919693258162496</v>
      </c>
      <c r="EN34">
        <v>0.64470080896663995</v>
      </c>
      <c r="EO34">
        <v>0.59062644181088797</v>
      </c>
      <c r="EP34">
        <v>0.507628425902659</v>
      </c>
      <c r="EQ34">
        <v>0.33947657529858699</v>
      </c>
      <c r="ER34">
        <v>0.75823981112105798</v>
      </c>
      <c r="ES34">
        <v>0.73362907997312499</v>
      </c>
      <c r="ET34">
        <v>0.71502652097451602</v>
      </c>
      <c r="EU34">
        <v>0.66814964718417302</v>
      </c>
      <c r="EV34">
        <v>0.70071535084452996</v>
      </c>
      <c r="EW34">
        <v>0.66566708409661102</v>
      </c>
      <c r="EX34">
        <v>0.62508500228393904</v>
      </c>
      <c r="EY34">
        <v>0.75757303424618505</v>
      </c>
      <c r="EZ34">
        <v>0.74850357084563901</v>
      </c>
      <c r="FA34">
        <v>0.70337318780507996</v>
      </c>
      <c r="FB34">
        <v>0.70057248920404303</v>
      </c>
      <c r="FC34">
        <v>-0.66002855302347596</v>
      </c>
      <c r="FD34">
        <v>-0.64849164654742597</v>
      </c>
      <c r="FE34">
        <v>0.40917122133624301</v>
      </c>
      <c r="FF34">
        <v>-0.71500910094699899</v>
      </c>
      <c r="FG34">
        <v>-0.73139829087267405</v>
      </c>
      <c r="FH34">
        <v>0.82304798953005398</v>
      </c>
      <c r="FI34">
        <v>0.47684644235895202</v>
      </c>
      <c r="FJ34">
        <v>0.838831397146372</v>
      </c>
      <c r="FK34">
        <v>-0.278801605431231</v>
      </c>
    </row>
    <row r="35" spans="1:167" x14ac:dyDescent="0.25">
      <c r="A35" t="s">
        <v>57</v>
      </c>
      <c r="B35">
        <v>0.58562535358396095</v>
      </c>
      <c r="C35">
        <v>0.871728245905662</v>
      </c>
      <c r="D35">
        <v>-0.48301063534545702</v>
      </c>
      <c r="E35">
        <v>-0.56734407978316004</v>
      </c>
      <c r="F35">
        <v>-0.49605630754181401</v>
      </c>
      <c r="G35">
        <v>-0.59067906612273202</v>
      </c>
      <c r="H35">
        <v>-0.71462882983224196</v>
      </c>
      <c r="I35">
        <v>-0.63635457136090201</v>
      </c>
      <c r="J35">
        <v>-0.20914953408583101</v>
      </c>
      <c r="K35">
        <v>-0.58809590112652799</v>
      </c>
      <c r="L35">
        <v>-0.50866027155994498</v>
      </c>
      <c r="M35">
        <v>-0.59953662790735796</v>
      </c>
      <c r="N35">
        <v>-0.69129336643255201</v>
      </c>
      <c r="O35">
        <v>-0.65024972523962199</v>
      </c>
      <c r="P35">
        <v>-0.461045686520828</v>
      </c>
      <c r="Q35">
        <v>-0.65745212853553703</v>
      </c>
      <c r="R35">
        <v>-0.41199852402465098</v>
      </c>
      <c r="S35">
        <v>-0.49841399748191001</v>
      </c>
      <c r="T35">
        <v>-0.59848252413810699</v>
      </c>
      <c r="U35">
        <v>-0.58752620853987103</v>
      </c>
      <c r="V35">
        <v>-0.636390842190247</v>
      </c>
      <c r="W35">
        <v>-0.63890934881787997</v>
      </c>
      <c r="X35">
        <v>-0.61442687580440103</v>
      </c>
      <c r="Y35">
        <v>-0.58498235678284005</v>
      </c>
      <c r="Z35">
        <v>-0.59008535467298295</v>
      </c>
      <c r="AA35">
        <v>-0.63320903726054401</v>
      </c>
      <c r="AB35">
        <v>-0.59382275979987298</v>
      </c>
      <c r="AC35">
        <v>-0.65473828627264496</v>
      </c>
      <c r="AD35">
        <v>-0.65912411851570996</v>
      </c>
      <c r="AE35">
        <v>-0.60493398680510402</v>
      </c>
      <c r="AF35">
        <v>-0.61649458148029601</v>
      </c>
      <c r="AG35">
        <v>-0.86968809472691999</v>
      </c>
      <c r="AH35">
        <v>-0.636161577657537</v>
      </c>
      <c r="AI35">
        <v>0.222231838362936</v>
      </c>
      <c r="AJ35">
        <v>-0.65800151073906599</v>
      </c>
      <c r="AK35">
        <v>0.91851462391248195</v>
      </c>
      <c r="AL35">
        <v>0.82821797177367396</v>
      </c>
      <c r="AM35">
        <v>-0.70334878324540195</v>
      </c>
      <c r="AN35">
        <v>-0.415395924338261</v>
      </c>
      <c r="AO35">
        <v>0.89115159886026496</v>
      </c>
      <c r="AP35">
        <v>0.66197141516110103</v>
      </c>
      <c r="AQ35">
        <v>0.61721256214429998</v>
      </c>
      <c r="AR35">
        <v>0.57754358202325196</v>
      </c>
      <c r="AS35">
        <v>-0.52980708091347795</v>
      </c>
      <c r="AT35">
        <v>-0.82650206164461104</v>
      </c>
      <c r="AU35">
        <v>-0.289233178291875</v>
      </c>
      <c r="AV35">
        <v>0.56397422897134397</v>
      </c>
      <c r="AW35">
        <v>0.26353683264945998</v>
      </c>
      <c r="AX35">
        <v>0.28284861477686202</v>
      </c>
      <c r="AY35">
        <v>0.26989635941587697</v>
      </c>
      <c r="AZ35">
        <v>0.37787630793758498</v>
      </c>
      <c r="BA35">
        <v>0.27303208794848999</v>
      </c>
      <c r="BB35">
        <v>0.540089955060016</v>
      </c>
      <c r="BC35">
        <v>0.50851974694075597</v>
      </c>
      <c r="BD35">
        <v>0.57963382318436896</v>
      </c>
      <c r="BE35">
        <v>0.526929958682959</v>
      </c>
      <c r="BF35">
        <v>0.78085845899258099</v>
      </c>
      <c r="BG35">
        <v>-0.111774686800311</v>
      </c>
      <c r="BH35">
        <v>-0.65855881905379399</v>
      </c>
      <c r="BI35">
        <v>0.63410986428000604</v>
      </c>
      <c r="BJ35">
        <v>0.68290442775708604</v>
      </c>
      <c r="BK35">
        <v>0.74636788348030303</v>
      </c>
      <c r="BL35">
        <v>0.60747322111270097</v>
      </c>
      <c r="BM35">
        <v>-0.13201052785842701</v>
      </c>
      <c r="BN35">
        <v>0.59411786977050296</v>
      </c>
      <c r="BO35">
        <v>0.69322328864788696</v>
      </c>
      <c r="BP35">
        <v>0.73610737292743</v>
      </c>
      <c r="BQ35">
        <v>0.83812743520870603</v>
      </c>
      <c r="BR35">
        <v>0.61832923604441503</v>
      </c>
      <c r="BS35">
        <v>0.67211755903235904</v>
      </c>
      <c r="BT35">
        <v>0.54319239426259502</v>
      </c>
      <c r="BU35">
        <v>0.518441082645695</v>
      </c>
      <c r="BV35">
        <v>0.76002807552623197</v>
      </c>
      <c r="BW35">
        <v>0.77015168521272004</v>
      </c>
      <c r="BX35">
        <v>0.57572157948612201</v>
      </c>
      <c r="BY35">
        <v>0.50393666409010696</v>
      </c>
      <c r="BZ35">
        <v>0.617248169646189</v>
      </c>
      <c r="CA35">
        <v>0.625795701934447</v>
      </c>
      <c r="CB35">
        <v>-0.50653132338986595</v>
      </c>
      <c r="CC35">
        <v>0.66658325868985602</v>
      </c>
      <c r="CD35">
        <v>0.68461673740879203</v>
      </c>
      <c r="CE35">
        <v>0.79622260842141102</v>
      </c>
      <c r="CF35">
        <v>0.609816232667304</v>
      </c>
      <c r="CG35">
        <v>0.58832831059386803</v>
      </c>
      <c r="CH35">
        <v>0.58346180702322403</v>
      </c>
      <c r="CI35">
        <v>0.70747393815082504</v>
      </c>
      <c r="CJ35">
        <v>0.59873172671237196</v>
      </c>
      <c r="CK35">
        <v>0.74552953451814497</v>
      </c>
      <c r="CL35">
        <v>0.77485116708953405</v>
      </c>
      <c r="CM35">
        <v>0.69971921981976903</v>
      </c>
      <c r="CN35">
        <v>0.642714005652814</v>
      </c>
      <c r="CO35">
        <v>0.44871658466398001</v>
      </c>
      <c r="CP35">
        <v>0.67212211732277005</v>
      </c>
      <c r="CQ35">
        <v>-0.55549592752454902</v>
      </c>
      <c r="CR35">
        <v>-0.531627102683502</v>
      </c>
      <c r="CS35">
        <v>-0.60324202865566701</v>
      </c>
      <c r="CT35">
        <v>-0.649662049685379</v>
      </c>
      <c r="CU35">
        <v>-0.71233313759024997</v>
      </c>
      <c r="CV35">
        <v>0.37724125579933299</v>
      </c>
      <c r="CW35">
        <v>-0.45952972749263798</v>
      </c>
      <c r="CX35">
        <v>-0.31092254899923599</v>
      </c>
      <c r="CY35">
        <v>-0.63718108212068703</v>
      </c>
      <c r="CZ35">
        <v>-0.85185132191141399</v>
      </c>
      <c r="DA35">
        <v>-0.61316168231378498</v>
      </c>
      <c r="DB35">
        <v>0.75909962766912398</v>
      </c>
      <c r="DC35">
        <v>0.45596895331107901</v>
      </c>
      <c r="DD35">
        <v>-0.71058902963908899</v>
      </c>
      <c r="DE35">
        <v>-0.65553993523073995</v>
      </c>
      <c r="DF35">
        <v>-0.84130685308800601</v>
      </c>
      <c r="DG35">
        <v>-0.46152463054037901</v>
      </c>
      <c r="DH35">
        <v>-0.70472628883391197</v>
      </c>
      <c r="DI35">
        <v>-0.66084975117044698</v>
      </c>
      <c r="DJ35">
        <v>-0.57809471341644103</v>
      </c>
      <c r="DK35">
        <v>-0.49020330586829097</v>
      </c>
      <c r="DL35">
        <v>0.69815511197024804</v>
      </c>
      <c r="DM35">
        <v>0.60755224663116902</v>
      </c>
      <c r="DN35">
        <v>-0.68251863823158898</v>
      </c>
      <c r="DO35">
        <v>-0.36797528573860599</v>
      </c>
      <c r="DP35">
        <v>0.51658477828317995</v>
      </c>
      <c r="DQ35">
        <v>-0.56981101542671897</v>
      </c>
      <c r="DR35">
        <v>-0.117044805975552</v>
      </c>
      <c r="DS35">
        <v>0.39222865551949398</v>
      </c>
      <c r="DT35">
        <v>-0.24163308041880999</v>
      </c>
      <c r="DU35">
        <v>-0.31807059800336501</v>
      </c>
      <c r="DV35">
        <v>-0.105712681093331</v>
      </c>
      <c r="DW35">
        <v>0.29006630167796299</v>
      </c>
      <c r="DX35">
        <v>-0.74578777971497801</v>
      </c>
      <c r="DY35">
        <v>-0.124421695561711</v>
      </c>
      <c r="DZ35">
        <v>-0.438824809135683</v>
      </c>
      <c r="EA35">
        <v>-0.36107606239154899</v>
      </c>
      <c r="EB35">
        <v>-0.35875742052457099</v>
      </c>
      <c r="EC35">
        <v>-0.45850163098338398</v>
      </c>
      <c r="ED35">
        <v>-0.39312938330282499</v>
      </c>
      <c r="EE35">
        <v>-0.23533349104805901</v>
      </c>
      <c r="EF35">
        <v>-0.31188037031965798</v>
      </c>
      <c r="EG35">
        <v>0.128292697074462</v>
      </c>
      <c r="EH35">
        <v>0.34932233377298499</v>
      </c>
      <c r="EI35">
        <v>0.31258488720072602</v>
      </c>
      <c r="EJ35">
        <v>0.314067765597904</v>
      </c>
      <c r="EK35">
        <v>0.24767098076102401</v>
      </c>
      <c r="EL35">
        <v>0.13134055597948399</v>
      </c>
      <c r="EM35">
        <v>0.44597237902979497</v>
      </c>
      <c r="EN35">
        <v>0.53982304765662703</v>
      </c>
      <c r="EO35">
        <v>0.48368262825580599</v>
      </c>
      <c r="EP35">
        <v>0.410082090993106</v>
      </c>
      <c r="EQ35">
        <v>0.22289756563174001</v>
      </c>
      <c r="ER35">
        <v>0.66111549783778201</v>
      </c>
      <c r="ES35">
        <v>0.65423975308584903</v>
      </c>
      <c r="ET35">
        <v>0.64299275975274905</v>
      </c>
      <c r="EU35">
        <v>0.58530537865691701</v>
      </c>
      <c r="EV35">
        <v>0.61048456429547104</v>
      </c>
      <c r="EW35">
        <v>0.57155449304941297</v>
      </c>
      <c r="EX35">
        <v>0.53263859465588503</v>
      </c>
      <c r="EY35">
        <v>0.69286104774255297</v>
      </c>
      <c r="EZ35">
        <v>0.676373287645607</v>
      </c>
      <c r="FA35">
        <v>0.62498120963471504</v>
      </c>
      <c r="FB35">
        <v>0.61157574134460602</v>
      </c>
      <c r="FC35">
        <v>-0.55347397283183497</v>
      </c>
      <c r="FD35">
        <v>-0.57201285927077306</v>
      </c>
      <c r="FE35">
        <v>0.271678504625809</v>
      </c>
      <c r="FF35">
        <v>-0.67278114940686595</v>
      </c>
      <c r="FG35">
        <v>-0.65371987705400303</v>
      </c>
      <c r="FH35">
        <v>0.85206980933105003</v>
      </c>
      <c r="FI35">
        <v>0.43987262888157602</v>
      </c>
      <c r="FJ35">
        <v>0.85011980409755505</v>
      </c>
      <c r="FK35">
        <v>-0.252967840385453</v>
      </c>
    </row>
    <row r="36" spans="1:167" x14ac:dyDescent="0.25">
      <c r="A36" t="s">
        <v>58</v>
      </c>
      <c r="B36">
        <v>0.74116464160167606</v>
      </c>
      <c r="C36">
        <v>0.76279894865412801</v>
      </c>
      <c r="D36">
        <v>-0.566511304855699</v>
      </c>
      <c r="E36">
        <v>-0.73067361347667203</v>
      </c>
      <c r="F36">
        <v>-0.69511226190603104</v>
      </c>
      <c r="G36">
        <v>-0.77352748054268705</v>
      </c>
      <c r="H36">
        <v>-0.84057910658243296</v>
      </c>
      <c r="I36">
        <v>-0.75358398968186802</v>
      </c>
      <c r="J36">
        <v>-0.36726725802255999</v>
      </c>
      <c r="K36">
        <v>-0.76339145859234103</v>
      </c>
      <c r="L36">
        <v>-0.710800628840913</v>
      </c>
      <c r="M36">
        <v>-0.77690334576811404</v>
      </c>
      <c r="N36">
        <v>-0.86115813628640203</v>
      </c>
      <c r="O36">
        <v>-0.716093366014112</v>
      </c>
      <c r="P36">
        <v>-0.65574931020705296</v>
      </c>
      <c r="Q36">
        <v>-0.81933686642599701</v>
      </c>
      <c r="R36">
        <v>-0.60576927963280003</v>
      </c>
      <c r="S36">
        <v>-0.64692355586815398</v>
      </c>
      <c r="T36">
        <v>-0.75883824522719301</v>
      </c>
      <c r="U36">
        <v>-0.75415598030944597</v>
      </c>
      <c r="V36">
        <v>-0.79581460634460399</v>
      </c>
      <c r="W36">
        <v>-0.80513051665746005</v>
      </c>
      <c r="X36">
        <v>-0.80416979478617601</v>
      </c>
      <c r="Y36">
        <v>-0.75098746643228498</v>
      </c>
      <c r="Z36">
        <v>-0.75915054945635896</v>
      </c>
      <c r="AA36">
        <v>-0.77987463244328004</v>
      </c>
      <c r="AB36">
        <v>-0.75863633328213598</v>
      </c>
      <c r="AC36">
        <v>-0.84338713794890696</v>
      </c>
      <c r="AD36">
        <v>-0.81849314759630398</v>
      </c>
      <c r="AE36">
        <v>-0.76394973675414501</v>
      </c>
      <c r="AF36">
        <v>-0.80374256440730496</v>
      </c>
      <c r="AG36">
        <v>-0.95338403677994199</v>
      </c>
      <c r="AH36">
        <v>-0.78121886686012298</v>
      </c>
      <c r="AI36">
        <v>7.2726343158718204E-2</v>
      </c>
      <c r="AJ36">
        <v>-0.81292087244136901</v>
      </c>
      <c r="AK36">
        <v>0.95073294467684</v>
      </c>
      <c r="AL36">
        <v>0.76621044978328401</v>
      </c>
      <c r="AM36">
        <v>-0.83279788675478295</v>
      </c>
      <c r="AN36">
        <v>-0.56791670707930397</v>
      </c>
      <c r="AO36">
        <v>0.93984132770993201</v>
      </c>
      <c r="AP36">
        <v>0.74101530918423997</v>
      </c>
      <c r="AQ36">
        <v>0.54204246735360795</v>
      </c>
      <c r="AR36">
        <v>0.66306516849420805</v>
      </c>
      <c r="AS36">
        <v>-0.72241020238095399</v>
      </c>
      <c r="AT36">
        <v>-0.93140641091786402</v>
      </c>
      <c r="AU36">
        <v>-0.29271713444085801</v>
      </c>
      <c r="AV36">
        <v>0.62909330072060099</v>
      </c>
      <c r="AW36">
        <v>0.43822202372060398</v>
      </c>
      <c r="AX36">
        <v>0.41855775176569099</v>
      </c>
      <c r="AY36">
        <v>0.36503990911648498</v>
      </c>
      <c r="AZ36">
        <v>0.58091053585055696</v>
      </c>
      <c r="BA36">
        <v>0.408475564567294</v>
      </c>
      <c r="BB36">
        <v>0.61777232737293897</v>
      </c>
      <c r="BC36">
        <v>0.62693303450730398</v>
      </c>
      <c r="BD36">
        <v>0.63293384485827797</v>
      </c>
      <c r="BE36">
        <v>0.60892034050021704</v>
      </c>
      <c r="BF36">
        <v>0.81293433103934398</v>
      </c>
      <c r="BG36">
        <v>-0.35102285088301799</v>
      </c>
      <c r="BH36">
        <v>-0.71909150097784802</v>
      </c>
      <c r="BI36">
        <v>0.736692476183054</v>
      </c>
      <c r="BJ36">
        <v>0.75474856711162197</v>
      </c>
      <c r="BK36">
        <v>0.63473355197281001</v>
      </c>
      <c r="BL36">
        <v>0.683695482063293</v>
      </c>
      <c r="BM36">
        <v>-0.242911344463143</v>
      </c>
      <c r="BN36">
        <v>0.74037946593680204</v>
      </c>
      <c r="BO36">
        <v>0.73532196933949001</v>
      </c>
      <c r="BP36">
        <v>0.79413176296519605</v>
      </c>
      <c r="BQ36">
        <v>0.83281841608319696</v>
      </c>
      <c r="BR36">
        <v>0.69768011501166405</v>
      </c>
      <c r="BS36">
        <v>0.69122050399164103</v>
      </c>
      <c r="BT36">
        <v>0.60403876739076601</v>
      </c>
      <c r="BU36">
        <v>0.50646670488537204</v>
      </c>
      <c r="BV36">
        <v>0.784429643548473</v>
      </c>
      <c r="BW36">
        <v>0.80912752499635698</v>
      </c>
      <c r="BX36">
        <v>0.47774558790342903</v>
      </c>
      <c r="BY36">
        <v>0.59659283056268297</v>
      </c>
      <c r="BZ36">
        <v>0.71453319277532001</v>
      </c>
      <c r="CA36">
        <v>0.699515265953642</v>
      </c>
      <c r="CB36">
        <v>-0.45740552776219301</v>
      </c>
      <c r="CC36">
        <v>0.76937676933954102</v>
      </c>
      <c r="CD36">
        <v>0.76748372412171395</v>
      </c>
      <c r="CE36">
        <v>0.74852473415717802</v>
      </c>
      <c r="CF36">
        <v>0.75496601862254398</v>
      </c>
      <c r="CG36">
        <v>0.68901629800116704</v>
      </c>
      <c r="CH36">
        <v>0.65743959093716797</v>
      </c>
      <c r="CI36">
        <v>0.76252983110816597</v>
      </c>
      <c r="CJ36">
        <v>0.65319780360287005</v>
      </c>
      <c r="CK36">
        <v>0.79325897336195295</v>
      </c>
      <c r="CL36">
        <v>0.79585724124360901</v>
      </c>
      <c r="CM36">
        <v>0.70219174276724905</v>
      </c>
      <c r="CN36">
        <v>0.64903535857283601</v>
      </c>
      <c r="CO36">
        <v>0.40443784172623198</v>
      </c>
      <c r="CP36">
        <v>0.74469947948846504</v>
      </c>
      <c r="CQ36">
        <v>-0.62196446697054997</v>
      </c>
      <c r="CR36">
        <v>-0.69320294750120603</v>
      </c>
      <c r="CS36">
        <v>-0.76322472003231201</v>
      </c>
      <c r="CT36">
        <v>-0.69882747540744605</v>
      </c>
      <c r="CU36">
        <v>-0.85156675202463195</v>
      </c>
      <c r="CV36">
        <v>0.46747475898138802</v>
      </c>
      <c r="CW36">
        <v>-0.65478186241145897</v>
      </c>
      <c r="CX36">
        <v>-0.22043112743884499</v>
      </c>
      <c r="CY36">
        <v>-0.54977896130304504</v>
      </c>
      <c r="CZ36">
        <v>-0.84916731923117705</v>
      </c>
      <c r="DA36">
        <v>-0.72692395626860995</v>
      </c>
      <c r="DB36">
        <v>0.87840121018746697</v>
      </c>
      <c r="DC36">
        <v>0.54900900750784898</v>
      </c>
      <c r="DD36">
        <v>-0.76930411380205999</v>
      </c>
      <c r="DE36">
        <v>-0.79262691132084495</v>
      </c>
      <c r="DF36">
        <v>-0.782325681625337</v>
      </c>
      <c r="DG36">
        <v>-0.70637855815274497</v>
      </c>
      <c r="DH36">
        <v>-0.85833882162855701</v>
      </c>
      <c r="DI36">
        <v>-0.78158334307462896</v>
      </c>
      <c r="DJ36">
        <v>-0.686207414791554</v>
      </c>
      <c r="DK36">
        <v>-0.63052621175741197</v>
      </c>
      <c r="DL36">
        <v>0.76412337405670105</v>
      </c>
      <c r="DM36">
        <v>0.617415665114326</v>
      </c>
      <c r="DN36">
        <v>-0.83205131894441697</v>
      </c>
      <c r="DO36">
        <v>-0.36332391395150399</v>
      </c>
      <c r="DP36">
        <v>0.68742911301872101</v>
      </c>
      <c r="DQ36">
        <v>-0.77492190879700096</v>
      </c>
      <c r="DR36">
        <v>-4.51782425338332E-2</v>
      </c>
      <c r="DS36">
        <v>0.56211628676567005</v>
      </c>
      <c r="DT36">
        <v>-0.36380111860224301</v>
      </c>
      <c r="DU36">
        <v>-0.40053695961864999</v>
      </c>
      <c r="DV36">
        <v>-0.222904330168264</v>
      </c>
      <c r="DW36">
        <v>0.346991318654508</v>
      </c>
      <c r="DX36">
        <v>-0.74690106552886804</v>
      </c>
      <c r="DY36">
        <v>-0.20438822431158499</v>
      </c>
      <c r="DZ36">
        <v>-0.47177276859955503</v>
      </c>
      <c r="EA36">
        <v>-0.56333007738324103</v>
      </c>
      <c r="EB36">
        <v>-0.487714464245524</v>
      </c>
      <c r="EC36">
        <v>-0.59999640677786703</v>
      </c>
      <c r="ED36">
        <v>-0.40217361977513499</v>
      </c>
      <c r="EE36">
        <v>-0.32313948990163099</v>
      </c>
      <c r="EF36">
        <v>-0.37998401825879302</v>
      </c>
      <c r="EG36">
        <v>0.395047990621536</v>
      </c>
      <c r="EH36">
        <v>0.58631814825900597</v>
      </c>
      <c r="EI36">
        <v>0.53642227189584801</v>
      </c>
      <c r="EJ36">
        <v>0.51194618334722697</v>
      </c>
      <c r="EK36">
        <v>0.45818217449434101</v>
      </c>
      <c r="EL36">
        <v>0.43843995319123402</v>
      </c>
      <c r="EM36">
        <v>0.62390702796061404</v>
      </c>
      <c r="EN36">
        <v>0.73396101671979197</v>
      </c>
      <c r="EO36">
        <v>0.70563137586607005</v>
      </c>
      <c r="EP36">
        <v>0.63226536424547797</v>
      </c>
      <c r="EQ36">
        <v>0.49068077311530101</v>
      </c>
      <c r="ER36">
        <v>0.84311619234357704</v>
      </c>
      <c r="ES36">
        <v>0.81813936860972003</v>
      </c>
      <c r="ET36">
        <v>0.79989034817399995</v>
      </c>
      <c r="EU36">
        <v>0.76545152911411696</v>
      </c>
      <c r="EV36">
        <v>0.79432569907391104</v>
      </c>
      <c r="EW36">
        <v>0.76022386320569202</v>
      </c>
      <c r="EX36">
        <v>0.72922451928016996</v>
      </c>
      <c r="EY36">
        <v>0.822403058736493</v>
      </c>
      <c r="EZ36">
        <v>0.81816684809895401</v>
      </c>
      <c r="FA36">
        <v>0.78636410640801402</v>
      </c>
      <c r="FB36">
        <v>0.79285056245258601</v>
      </c>
      <c r="FC36">
        <v>-0.76031733358454701</v>
      </c>
      <c r="FD36">
        <v>-0.68462702257970098</v>
      </c>
      <c r="FE36">
        <v>0.39607554282205498</v>
      </c>
      <c r="FF36">
        <v>-0.80562359095346403</v>
      </c>
      <c r="FG36">
        <v>-0.70110804534239202</v>
      </c>
      <c r="FH36">
        <v>0.74548116865746294</v>
      </c>
      <c r="FI36">
        <v>0.39037346915021998</v>
      </c>
      <c r="FJ36">
        <v>0.70824196691404995</v>
      </c>
      <c r="FK36">
        <v>-0.35408795053584402</v>
      </c>
    </row>
    <row r="37" spans="1:167" x14ac:dyDescent="0.25">
      <c r="A37" t="s">
        <v>59</v>
      </c>
      <c r="B37">
        <v>0.61112126881824402</v>
      </c>
      <c r="C37">
        <v>0.83486222217602102</v>
      </c>
      <c r="D37">
        <v>-0.54956521432304495</v>
      </c>
      <c r="E37">
        <v>-0.63954601607134798</v>
      </c>
      <c r="F37">
        <v>-0.57596070208193395</v>
      </c>
      <c r="G37">
        <v>-0.62596440919749297</v>
      </c>
      <c r="H37">
        <v>-0.73568799679526498</v>
      </c>
      <c r="I37">
        <v>-0.60569336859165901</v>
      </c>
      <c r="J37">
        <v>-0.32398435691412403</v>
      </c>
      <c r="K37">
        <v>-0.62632960381291403</v>
      </c>
      <c r="L37">
        <v>-0.54598739143820596</v>
      </c>
      <c r="M37">
        <v>-0.64529392796598495</v>
      </c>
      <c r="N37">
        <v>-0.699540100556864</v>
      </c>
      <c r="O37">
        <v>-0.60778503316866295</v>
      </c>
      <c r="P37">
        <v>-0.51286397701574904</v>
      </c>
      <c r="Q37">
        <v>-0.70048475016826695</v>
      </c>
      <c r="R37">
        <v>-0.51026740508093305</v>
      </c>
      <c r="S37">
        <v>-0.53788385596539001</v>
      </c>
      <c r="T37">
        <v>-0.63001702265413695</v>
      </c>
      <c r="U37">
        <v>-0.61397031342403996</v>
      </c>
      <c r="V37">
        <v>-0.64650526777650097</v>
      </c>
      <c r="W37">
        <v>-0.63544110756444605</v>
      </c>
      <c r="X37">
        <v>-0.66355162011698299</v>
      </c>
      <c r="Y37">
        <v>-0.59558066476556304</v>
      </c>
      <c r="Z37">
        <v>-0.59691916424639202</v>
      </c>
      <c r="AA37">
        <v>-0.61752619653507101</v>
      </c>
      <c r="AB37">
        <v>-0.57305468262232695</v>
      </c>
      <c r="AC37">
        <v>-0.66505180894235905</v>
      </c>
      <c r="AD37">
        <v>-0.67207859056757802</v>
      </c>
      <c r="AE37">
        <v>-0.61585562390053195</v>
      </c>
      <c r="AF37">
        <v>-0.65917599330739196</v>
      </c>
      <c r="AG37">
        <v>-0.89080012459006797</v>
      </c>
      <c r="AH37">
        <v>-0.64217910337293305</v>
      </c>
      <c r="AI37">
        <v>0.25601252742819702</v>
      </c>
      <c r="AJ37">
        <v>-0.68771201251908598</v>
      </c>
      <c r="AK37">
        <v>0.94537787091224101</v>
      </c>
      <c r="AL37">
        <v>0.85493702300872099</v>
      </c>
      <c r="AM37">
        <v>-0.70790423477188802</v>
      </c>
      <c r="AN37">
        <v>-0.37685479383249598</v>
      </c>
      <c r="AO37">
        <v>0.92659315346234306</v>
      </c>
      <c r="AP37">
        <v>0.67482807644034803</v>
      </c>
      <c r="AQ37">
        <v>0.66075265884867596</v>
      </c>
      <c r="AR37">
        <v>0.64403910992577595</v>
      </c>
      <c r="AS37">
        <v>-0.55556919517368697</v>
      </c>
      <c r="AT37">
        <v>-0.84887636575953396</v>
      </c>
      <c r="AU37">
        <v>-0.361212210000182</v>
      </c>
      <c r="AV37">
        <v>0.53251874298743296</v>
      </c>
      <c r="AW37">
        <v>0.28591507952612799</v>
      </c>
      <c r="AX37">
        <v>0.26348840759011699</v>
      </c>
      <c r="AY37">
        <v>0.22541155896929899</v>
      </c>
      <c r="AZ37">
        <v>0.39788933747765598</v>
      </c>
      <c r="BA37">
        <v>0.25567244406456502</v>
      </c>
      <c r="BB37">
        <v>0.56346283145049503</v>
      </c>
      <c r="BC37">
        <v>0.51783120021977402</v>
      </c>
      <c r="BD37">
        <v>0.57497388894061097</v>
      </c>
      <c r="BE37">
        <v>0.53617995503055704</v>
      </c>
      <c r="BF37">
        <v>0.78269415546240695</v>
      </c>
      <c r="BG37">
        <v>-0.109988451681803</v>
      </c>
      <c r="BH37">
        <v>-0.586733204879888</v>
      </c>
      <c r="BI37">
        <v>0.63871825412902505</v>
      </c>
      <c r="BJ37">
        <v>0.68137748758365602</v>
      </c>
      <c r="BK37">
        <v>0.77512712273942397</v>
      </c>
      <c r="BL37">
        <v>0.71551666117577395</v>
      </c>
      <c r="BM37">
        <v>-3.7015613592069903E-2</v>
      </c>
      <c r="BN37">
        <v>0.62214216387774401</v>
      </c>
      <c r="BO37">
        <v>0.69102804187648303</v>
      </c>
      <c r="BP37">
        <v>0.75524564648515402</v>
      </c>
      <c r="BQ37">
        <v>0.91108768180835098</v>
      </c>
      <c r="BR37">
        <v>0.60688441617762801</v>
      </c>
      <c r="BS37">
        <v>0.65334351964853299</v>
      </c>
      <c r="BT37">
        <v>0.53050113059162796</v>
      </c>
      <c r="BU37">
        <v>0.47745230480697998</v>
      </c>
      <c r="BV37">
        <v>0.77113940772763301</v>
      </c>
      <c r="BW37">
        <v>0.78036636178672303</v>
      </c>
      <c r="BX37">
        <v>0.52069177288400303</v>
      </c>
      <c r="BY37">
        <v>0.51966913811994098</v>
      </c>
      <c r="BZ37">
        <v>0.624823521601238</v>
      </c>
      <c r="CA37">
        <v>0.62081126266667397</v>
      </c>
      <c r="CB37">
        <v>-0.39721170398627198</v>
      </c>
      <c r="CC37">
        <v>0.67901275338620704</v>
      </c>
      <c r="CD37">
        <v>0.68526479580086896</v>
      </c>
      <c r="CE37">
        <v>0.73503588382617902</v>
      </c>
      <c r="CF37">
        <v>0.65026449992073698</v>
      </c>
      <c r="CG37">
        <v>0.59838800089139998</v>
      </c>
      <c r="CH37">
        <v>0.57814249896885195</v>
      </c>
      <c r="CI37">
        <v>0.70790197371367403</v>
      </c>
      <c r="CJ37">
        <v>0.62341039181476998</v>
      </c>
      <c r="CK37">
        <v>0.75157737355540899</v>
      </c>
      <c r="CL37">
        <v>0.76134211499207205</v>
      </c>
      <c r="CM37">
        <v>0.67146964146866295</v>
      </c>
      <c r="CN37">
        <v>0.61138131945934204</v>
      </c>
      <c r="CO37">
        <v>0.35891907598780398</v>
      </c>
      <c r="CP37">
        <v>0.66826765882448302</v>
      </c>
      <c r="CQ37">
        <v>-0.57677576708895995</v>
      </c>
      <c r="CR37">
        <v>-0.57091724902152297</v>
      </c>
      <c r="CS37">
        <v>-0.62598094336407895</v>
      </c>
      <c r="CT37">
        <v>-0.70341277664949697</v>
      </c>
      <c r="CU37">
        <v>-0.68957985345455897</v>
      </c>
      <c r="CV37">
        <v>0.37499363874424102</v>
      </c>
      <c r="CW37">
        <v>-0.51965626420510402</v>
      </c>
      <c r="CX37">
        <v>-0.335023696483853</v>
      </c>
      <c r="CY37">
        <v>-0.61586437999487698</v>
      </c>
      <c r="CZ37">
        <v>-0.83754564910359097</v>
      </c>
      <c r="DA37">
        <v>-0.64478888453734695</v>
      </c>
      <c r="DB37">
        <v>0.75836938213372496</v>
      </c>
      <c r="DC37">
        <v>0.442485372585327</v>
      </c>
      <c r="DD37">
        <v>-0.77100535121666203</v>
      </c>
      <c r="DE37">
        <v>-0.62189103269705703</v>
      </c>
      <c r="DF37">
        <v>-0.79141183007563498</v>
      </c>
      <c r="DG37">
        <v>-0.469521831374617</v>
      </c>
      <c r="DH37">
        <v>-0.68609805911908095</v>
      </c>
      <c r="DI37">
        <v>-0.74959072292057805</v>
      </c>
      <c r="DJ37">
        <v>-0.61716238889272401</v>
      </c>
      <c r="DK37">
        <v>-0.59459197679902798</v>
      </c>
      <c r="DL37">
        <v>0.74657664578166205</v>
      </c>
      <c r="DM37">
        <v>0.60763239747580799</v>
      </c>
      <c r="DN37">
        <v>-0.76184262435592598</v>
      </c>
      <c r="DO37">
        <v>-0.34528661775045999</v>
      </c>
      <c r="DP37">
        <v>0.53899660105813496</v>
      </c>
      <c r="DQ37">
        <v>-0.62759074456230901</v>
      </c>
      <c r="DR37">
        <v>-0.1954345569847</v>
      </c>
      <c r="DS37">
        <v>0.42845507903597102</v>
      </c>
      <c r="DT37">
        <v>-0.32570902307940103</v>
      </c>
      <c r="DU37">
        <v>-0.39701667447254102</v>
      </c>
      <c r="DV37">
        <v>-0.11174248721497999</v>
      </c>
      <c r="DW37">
        <v>0.222956052805491</v>
      </c>
      <c r="DX37">
        <v>-0.71789887770199101</v>
      </c>
      <c r="DY37">
        <v>-0.21397971739428401</v>
      </c>
      <c r="DZ37">
        <v>-0.53493666342922097</v>
      </c>
      <c r="EA37">
        <v>-0.47698252401648999</v>
      </c>
      <c r="EB37">
        <v>-0.41350557721536402</v>
      </c>
      <c r="EC37">
        <v>-0.53640227401275997</v>
      </c>
      <c r="ED37">
        <v>-0.49774082500767902</v>
      </c>
      <c r="EE37">
        <v>-0.32972541090693902</v>
      </c>
      <c r="EF37">
        <v>-0.36380948974250898</v>
      </c>
      <c r="EG37">
        <v>0.196678493137108</v>
      </c>
      <c r="EH37">
        <v>0.39064846595654201</v>
      </c>
      <c r="EI37">
        <v>0.35828094892991402</v>
      </c>
      <c r="EJ37">
        <v>0.365064910555983</v>
      </c>
      <c r="EK37">
        <v>0.333112586796527</v>
      </c>
      <c r="EL37">
        <v>0.22717787791956701</v>
      </c>
      <c r="EM37">
        <v>0.499344483880521</v>
      </c>
      <c r="EN37">
        <v>0.58837317245905296</v>
      </c>
      <c r="EO37">
        <v>0.52719937761427105</v>
      </c>
      <c r="EP37">
        <v>0.44654546990479299</v>
      </c>
      <c r="EQ37">
        <v>0.26336940504557899</v>
      </c>
      <c r="ER37">
        <v>0.70444859248960201</v>
      </c>
      <c r="ES37">
        <v>0.68876116274239596</v>
      </c>
      <c r="ET37">
        <v>0.67481350037327803</v>
      </c>
      <c r="EU37">
        <v>0.62174923266814497</v>
      </c>
      <c r="EV37">
        <v>0.64919971316884295</v>
      </c>
      <c r="EW37">
        <v>0.61429523547309905</v>
      </c>
      <c r="EX37">
        <v>0.57155277335917398</v>
      </c>
      <c r="EY37">
        <v>0.72617555587211402</v>
      </c>
      <c r="EZ37">
        <v>0.71613336646119596</v>
      </c>
      <c r="FA37">
        <v>0.66176078936953797</v>
      </c>
      <c r="FB37">
        <v>0.65026752855345904</v>
      </c>
      <c r="FC37">
        <v>-0.61676123310045095</v>
      </c>
      <c r="FD37">
        <v>-0.61185029433664695</v>
      </c>
      <c r="FE37">
        <v>0.312823123874516</v>
      </c>
      <c r="FF37">
        <v>-0.68135423419553798</v>
      </c>
      <c r="FG37">
        <v>-0.724472961836512</v>
      </c>
      <c r="FH37">
        <v>0.82233457659748499</v>
      </c>
      <c r="FI37">
        <v>0.52952419660865302</v>
      </c>
      <c r="FJ37">
        <v>0.84886169745664797</v>
      </c>
      <c r="FK37">
        <v>-0.28729303408766199</v>
      </c>
    </row>
    <row r="38" spans="1:167" x14ac:dyDescent="0.25">
      <c r="A38" t="s">
        <v>60</v>
      </c>
      <c r="B38">
        <v>0.67391661495049404</v>
      </c>
      <c r="C38">
        <v>0.66436986356222405</v>
      </c>
      <c r="D38">
        <v>-0.55223851909184196</v>
      </c>
      <c r="E38">
        <v>-0.71678484852922397</v>
      </c>
      <c r="F38">
        <v>-0.68430868632611996</v>
      </c>
      <c r="G38">
        <v>-0.707739289235086</v>
      </c>
      <c r="H38">
        <v>-0.75976081906121695</v>
      </c>
      <c r="I38">
        <v>-0.60892112216610705</v>
      </c>
      <c r="J38">
        <v>-0.42525739530179102</v>
      </c>
      <c r="K38">
        <v>-0.70164298471173703</v>
      </c>
      <c r="L38">
        <v>-0.63724277048266098</v>
      </c>
      <c r="M38">
        <v>-0.72462016720184197</v>
      </c>
      <c r="N38">
        <v>-0.75706404747925204</v>
      </c>
      <c r="O38">
        <v>-0.56147519501513998</v>
      </c>
      <c r="P38">
        <v>-0.58827413490059699</v>
      </c>
      <c r="Q38">
        <v>-0.77391702065087897</v>
      </c>
      <c r="R38">
        <v>-0.61799511117561401</v>
      </c>
      <c r="S38">
        <v>-0.60170992548990199</v>
      </c>
      <c r="T38">
        <v>-0.68517577951044295</v>
      </c>
      <c r="U38">
        <v>-0.68255316486744599</v>
      </c>
      <c r="V38">
        <v>-0.70698699874422699</v>
      </c>
      <c r="W38">
        <v>-0.70253019679954398</v>
      </c>
      <c r="X38">
        <v>-0.74720810829483697</v>
      </c>
      <c r="Y38">
        <v>-0.65728392022674598</v>
      </c>
      <c r="Z38">
        <v>-0.662415216202899</v>
      </c>
      <c r="AA38">
        <v>-0.658581590654709</v>
      </c>
      <c r="AB38">
        <v>-0.61408215486765405</v>
      </c>
      <c r="AC38">
        <v>-0.73899998906579301</v>
      </c>
      <c r="AD38">
        <v>-0.71936245014401701</v>
      </c>
      <c r="AE38">
        <v>-0.65604893620955995</v>
      </c>
      <c r="AF38">
        <v>-0.73975471818286498</v>
      </c>
      <c r="AG38">
        <v>-0.90638544767687201</v>
      </c>
      <c r="AH38">
        <v>-0.69032375530288603</v>
      </c>
      <c r="AI38">
        <v>0.23534867238146701</v>
      </c>
      <c r="AJ38">
        <v>-0.75152948528949604</v>
      </c>
      <c r="AK38">
        <v>0.94455200140963702</v>
      </c>
      <c r="AL38">
        <v>0.80255796444362004</v>
      </c>
      <c r="AM38">
        <v>-0.73892314948789695</v>
      </c>
      <c r="AN38">
        <v>-0.3983505360622</v>
      </c>
      <c r="AO38">
        <v>0.94486937022339301</v>
      </c>
      <c r="AP38">
        <v>0.69954879405205905</v>
      </c>
      <c r="AQ38">
        <v>0.59573394391385703</v>
      </c>
      <c r="AR38">
        <v>0.68543384587297895</v>
      </c>
      <c r="AS38">
        <v>-0.63815770064666899</v>
      </c>
      <c r="AT38">
        <v>-0.87677944333108304</v>
      </c>
      <c r="AU38">
        <v>-0.35183733098530001</v>
      </c>
      <c r="AV38">
        <v>0.51722439086916705</v>
      </c>
      <c r="AW38">
        <v>0.39327721222538897</v>
      </c>
      <c r="AX38">
        <v>0.31049528703541002</v>
      </c>
      <c r="AY38">
        <v>0.23943356416124101</v>
      </c>
      <c r="AZ38">
        <v>0.48926614781049799</v>
      </c>
      <c r="BA38">
        <v>0.310121345457398</v>
      </c>
      <c r="BB38">
        <v>0.57658575811653101</v>
      </c>
      <c r="BC38">
        <v>0.55418102321887097</v>
      </c>
      <c r="BD38">
        <v>0.57237639421210795</v>
      </c>
      <c r="BE38">
        <v>0.55268174462849795</v>
      </c>
      <c r="BF38">
        <v>0.76370755486392405</v>
      </c>
      <c r="BG38">
        <v>-0.22364682441588901</v>
      </c>
      <c r="BH38">
        <v>-0.57857067486327796</v>
      </c>
      <c r="BI38">
        <v>0.66128026893068703</v>
      </c>
      <c r="BJ38">
        <v>0.68323693899285198</v>
      </c>
      <c r="BK38">
        <v>0.68556436696799805</v>
      </c>
      <c r="BL38">
        <v>0.75663717821491705</v>
      </c>
      <c r="BM38">
        <v>-5.0872143737321199E-2</v>
      </c>
      <c r="BN38">
        <v>0.69633609926007101</v>
      </c>
      <c r="BO38">
        <v>0.670527284878073</v>
      </c>
      <c r="BP38">
        <v>0.74110535317248305</v>
      </c>
      <c r="BQ38">
        <v>0.89712406164857805</v>
      </c>
      <c r="BR38">
        <v>0.590580841971026</v>
      </c>
      <c r="BS38">
        <v>0.59862641861340304</v>
      </c>
      <c r="BT38">
        <v>0.50679708611889096</v>
      </c>
      <c r="BU38">
        <v>0.39405960063733497</v>
      </c>
      <c r="BV38">
        <v>0.74885261010315296</v>
      </c>
      <c r="BW38">
        <v>0.76993361827836304</v>
      </c>
      <c r="BX38">
        <v>0.41675366367887801</v>
      </c>
      <c r="BY38">
        <v>0.55135681562705696</v>
      </c>
      <c r="BZ38">
        <v>0.64173208444775598</v>
      </c>
      <c r="CA38">
        <v>0.62500828160914501</v>
      </c>
      <c r="CB38">
        <v>-0.29427124385141501</v>
      </c>
      <c r="CC38">
        <v>0.70074404898184905</v>
      </c>
      <c r="CD38">
        <v>0.69335979225995004</v>
      </c>
      <c r="CE38">
        <v>0.65358308425781297</v>
      </c>
      <c r="CF38">
        <v>0.711372153008764</v>
      </c>
      <c r="CG38">
        <v>0.62996593114940302</v>
      </c>
      <c r="CH38">
        <v>0.57363997400647004</v>
      </c>
      <c r="CI38">
        <v>0.692400017221528</v>
      </c>
      <c r="CJ38">
        <v>0.61218822333768796</v>
      </c>
      <c r="CK38">
        <v>0.72406010030545997</v>
      </c>
      <c r="CL38">
        <v>0.71666032352112796</v>
      </c>
      <c r="CM38">
        <v>0.58162526281315496</v>
      </c>
      <c r="CN38">
        <v>0.52382217163881095</v>
      </c>
      <c r="CO38">
        <v>0.230687445399757</v>
      </c>
      <c r="CP38">
        <v>0.666678654510096</v>
      </c>
      <c r="CQ38">
        <v>-0.56488651084895602</v>
      </c>
      <c r="CR38">
        <v>-0.63705620025962295</v>
      </c>
      <c r="CS38">
        <v>-0.66457725092184605</v>
      </c>
      <c r="CT38">
        <v>-0.70424193972907201</v>
      </c>
      <c r="CU38">
        <v>-0.71699510750619899</v>
      </c>
      <c r="CV38">
        <v>0.40491862720434402</v>
      </c>
      <c r="CW38">
        <v>-0.60307495731549499</v>
      </c>
      <c r="CX38">
        <v>-0.227868446733858</v>
      </c>
      <c r="CY38">
        <v>-0.47926441806500902</v>
      </c>
      <c r="CZ38">
        <v>-0.77677958233356403</v>
      </c>
      <c r="DA38">
        <v>-0.64623715695313</v>
      </c>
      <c r="DB38">
        <v>0.77211344964219997</v>
      </c>
      <c r="DC38">
        <v>0.46269575720879602</v>
      </c>
      <c r="DD38">
        <v>-0.75370268351313197</v>
      </c>
      <c r="DE38">
        <v>-0.64957258038901899</v>
      </c>
      <c r="DF38">
        <v>-0.69811684054503997</v>
      </c>
      <c r="DG38">
        <v>-0.59495807319042104</v>
      </c>
      <c r="DH38">
        <v>-0.76967281941906296</v>
      </c>
      <c r="DI38">
        <v>-0.81142909721813605</v>
      </c>
      <c r="DJ38">
        <v>-0.67562047150058002</v>
      </c>
      <c r="DK38">
        <v>-0.67216961554615196</v>
      </c>
      <c r="DL38">
        <v>0.71351675982635898</v>
      </c>
      <c r="DM38">
        <v>0.51165181314359198</v>
      </c>
      <c r="DN38">
        <v>-0.83626277223369605</v>
      </c>
      <c r="DO38">
        <v>-0.31153688590914103</v>
      </c>
      <c r="DP38">
        <v>0.61101786087774701</v>
      </c>
      <c r="DQ38">
        <v>-0.72379036168992505</v>
      </c>
      <c r="DR38">
        <v>-0.13181843715125099</v>
      </c>
      <c r="DS38">
        <v>0.54656794310576895</v>
      </c>
      <c r="DT38">
        <v>-0.40959080402122899</v>
      </c>
      <c r="DU38">
        <v>-0.445149277845929</v>
      </c>
      <c r="DV38">
        <v>-0.15997153744874101</v>
      </c>
      <c r="DW38">
        <v>0.22930892290551499</v>
      </c>
      <c r="DX38">
        <v>-0.64583559810931002</v>
      </c>
      <c r="DY38">
        <v>-0.255933549870206</v>
      </c>
      <c r="DZ38">
        <v>-0.54845579587048998</v>
      </c>
      <c r="EA38">
        <v>-0.62755003351235095</v>
      </c>
      <c r="EB38">
        <v>-0.47929511651315898</v>
      </c>
      <c r="EC38">
        <v>-0.60183508406823705</v>
      </c>
      <c r="ED38">
        <v>-0.51764011987134595</v>
      </c>
      <c r="EE38">
        <v>-0.39665699622433298</v>
      </c>
      <c r="EF38">
        <v>-0.37788044016383598</v>
      </c>
      <c r="EG38">
        <v>0.35799855988667301</v>
      </c>
      <c r="EH38">
        <v>0.52083708832042197</v>
      </c>
      <c r="EI38">
        <v>0.48006500138934899</v>
      </c>
      <c r="EJ38">
        <v>0.46496040475885497</v>
      </c>
      <c r="EK38">
        <v>0.44218286481383701</v>
      </c>
      <c r="EL38">
        <v>0.42910507803252501</v>
      </c>
      <c r="EM38">
        <v>0.60956133577294003</v>
      </c>
      <c r="EN38">
        <v>0.68404530395343099</v>
      </c>
      <c r="EO38">
        <v>0.63671052068879197</v>
      </c>
      <c r="EP38">
        <v>0.55173211742817696</v>
      </c>
      <c r="EQ38">
        <v>0.40547738273161599</v>
      </c>
      <c r="ER38">
        <v>0.79060243707953404</v>
      </c>
      <c r="ES38">
        <v>0.75565642379230602</v>
      </c>
      <c r="ET38">
        <v>0.73326886298879101</v>
      </c>
      <c r="EU38">
        <v>0.69609911678355696</v>
      </c>
      <c r="EV38">
        <v>0.73127517784680696</v>
      </c>
      <c r="EW38">
        <v>0.69958566607996497</v>
      </c>
      <c r="EX38">
        <v>0.66016808549635297</v>
      </c>
      <c r="EY38">
        <v>0.76704289504029599</v>
      </c>
      <c r="EZ38">
        <v>0.76453612426550699</v>
      </c>
      <c r="FA38">
        <v>0.725006946158962</v>
      </c>
      <c r="FB38">
        <v>0.730163868583658</v>
      </c>
      <c r="FC38">
        <v>-0.71633223990904304</v>
      </c>
      <c r="FD38">
        <v>-0.68582855108174601</v>
      </c>
      <c r="FE38">
        <v>0.44330864712346102</v>
      </c>
      <c r="FF38">
        <v>-0.72838193176501398</v>
      </c>
      <c r="FG38">
        <v>-0.72314747818932001</v>
      </c>
      <c r="FH38">
        <v>0.77057915129564902</v>
      </c>
      <c r="FI38">
        <v>0.47780416991360097</v>
      </c>
      <c r="FJ38">
        <v>0.77706092480662303</v>
      </c>
      <c r="FK38">
        <v>-0.314882576305961</v>
      </c>
    </row>
    <row r="39" spans="1:167" x14ac:dyDescent="0.25">
      <c r="A39" t="s">
        <v>61</v>
      </c>
      <c r="B39">
        <v>0.634233742359119</v>
      </c>
      <c r="C39">
        <v>0.82808163592194595</v>
      </c>
      <c r="D39">
        <v>-0.52123655776241695</v>
      </c>
      <c r="E39">
        <v>-0.64107870452689497</v>
      </c>
      <c r="F39">
        <v>-0.58240139892482001</v>
      </c>
      <c r="G39">
        <v>-0.63071795397503705</v>
      </c>
      <c r="H39">
        <v>-0.73107403528302495</v>
      </c>
      <c r="I39">
        <v>-0.607124439617032</v>
      </c>
      <c r="J39">
        <v>-0.28116390926034501</v>
      </c>
      <c r="K39">
        <v>-0.63921030958111502</v>
      </c>
      <c r="L39">
        <v>-0.55028617824845605</v>
      </c>
      <c r="M39">
        <v>-0.64821921661927795</v>
      </c>
      <c r="N39">
        <v>-0.692372666701489</v>
      </c>
      <c r="O39">
        <v>-0.58241150400136998</v>
      </c>
      <c r="P39">
        <v>-0.46015220363338</v>
      </c>
      <c r="Q39">
        <v>-0.70885883588221599</v>
      </c>
      <c r="R39">
        <v>-0.48180146481292302</v>
      </c>
      <c r="S39">
        <v>-0.53388273923824103</v>
      </c>
      <c r="T39">
        <v>-0.63759064228734097</v>
      </c>
      <c r="U39">
        <v>-0.62830022619945003</v>
      </c>
      <c r="V39">
        <v>-0.65760346523694602</v>
      </c>
      <c r="W39">
        <v>-0.63628352375110697</v>
      </c>
      <c r="X39">
        <v>-0.65872768655233704</v>
      </c>
      <c r="Y39">
        <v>-0.61102540701591401</v>
      </c>
      <c r="Z39">
        <v>-0.60960037537425804</v>
      </c>
      <c r="AA39">
        <v>-0.62334752698982898</v>
      </c>
      <c r="AB39">
        <v>-0.57492840668828504</v>
      </c>
      <c r="AC39">
        <v>-0.65795638885199004</v>
      </c>
      <c r="AD39">
        <v>-0.66909906117752904</v>
      </c>
      <c r="AE39">
        <v>-0.55067711555793697</v>
      </c>
      <c r="AF39">
        <v>-0.65758239106349403</v>
      </c>
      <c r="AG39">
        <v>-0.89515340477177996</v>
      </c>
      <c r="AH39">
        <v>-0.65912345361095903</v>
      </c>
      <c r="AI39">
        <v>0.23260403725162301</v>
      </c>
      <c r="AJ39">
        <v>-0.69803633696681799</v>
      </c>
      <c r="AK39">
        <v>0.95466869178254798</v>
      </c>
      <c r="AL39">
        <v>0.89579423852680395</v>
      </c>
      <c r="AM39">
        <v>-0.71606109924245598</v>
      </c>
      <c r="AN39">
        <v>-0.37897959032147299</v>
      </c>
      <c r="AO39">
        <v>0.94077084590506299</v>
      </c>
      <c r="AP39">
        <v>0.71438401157261799</v>
      </c>
      <c r="AQ39">
        <v>0.71647239098509397</v>
      </c>
      <c r="AR39">
        <v>0.67788118605913605</v>
      </c>
      <c r="AS39">
        <v>-0.56320623450496299</v>
      </c>
      <c r="AT39">
        <v>-0.85390633500416202</v>
      </c>
      <c r="AU39">
        <v>-0.364021933319576</v>
      </c>
      <c r="AV39">
        <v>0.56993534559193404</v>
      </c>
      <c r="AW39">
        <v>0.33039136636157102</v>
      </c>
      <c r="AX39">
        <v>0.30261025904841399</v>
      </c>
      <c r="AY39">
        <v>0.26284580641222899</v>
      </c>
      <c r="AZ39">
        <v>0.41311286592284402</v>
      </c>
      <c r="BA39">
        <v>0.29702521626652101</v>
      </c>
      <c r="BB39">
        <v>0.60683342405761498</v>
      </c>
      <c r="BC39">
        <v>0.55601219380830103</v>
      </c>
      <c r="BD39">
        <v>0.62423898478902795</v>
      </c>
      <c r="BE39">
        <v>0.58252864824655903</v>
      </c>
      <c r="BF39">
        <v>0.81425542760394898</v>
      </c>
      <c r="BG39">
        <v>-9.8967709856831398E-2</v>
      </c>
      <c r="BH39">
        <v>-0.59781947175224204</v>
      </c>
      <c r="BI39">
        <v>0.66773066485300903</v>
      </c>
      <c r="BJ39">
        <v>0.71595229142918804</v>
      </c>
      <c r="BK39">
        <v>0.82300442157548703</v>
      </c>
      <c r="BL39">
        <v>0.72132777704250395</v>
      </c>
      <c r="BM39">
        <v>-1.9913033534234299E-2</v>
      </c>
      <c r="BN39">
        <v>0.65039327980497297</v>
      </c>
      <c r="BO39">
        <v>0.729698733645888</v>
      </c>
      <c r="BP39">
        <v>0.78486993433830998</v>
      </c>
      <c r="BQ39">
        <v>0.92343289895801395</v>
      </c>
      <c r="BR39">
        <v>0.63140701651096298</v>
      </c>
      <c r="BS39">
        <v>0.68814028719587905</v>
      </c>
      <c r="BT39">
        <v>0.56824476656078404</v>
      </c>
      <c r="BU39">
        <v>0.52738199642216399</v>
      </c>
      <c r="BV39">
        <v>0.81066693424333702</v>
      </c>
      <c r="BW39">
        <v>0.80686506486411902</v>
      </c>
      <c r="BX39">
        <v>0.58367828848175896</v>
      </c>
      <c r="BY39">
        <v>0.56534187615725695</v>
      </c>
      <c r="BZ39">
        <v>0.65666945167433899</v>
      </c>
      <c r="CA39">
        <v>0.66032835232801801</v>
      </c>
      <c r="CB39">
        <v>-0.43575105596845098</v>
      </c>
      <c r="CC39">
        <v>0.70618294255081504</v>
      </c>
      <c r="CD39">
        <v>0.71585548894306195</v>
      </c>
      <c r="CE39">
        <v>0.77177206383845498</v>
      </c>
      <c r="CF39">
        <v>0.67252169192737199</v>
      </c>
      <c r="CG39">
        <v>0.63646776991782406</v>
      </c>
      <c r="CH39">
        <v>0.61826160897686899</v>
      </c>
      <c r="CI39">
        <v>0.73982214999740203</v>
      </c>
      <c r="CJ39">
        <v>0.65593266974777698</v>
      </c>
      <c r="CK39">
        <v>0.77788786011397604</v>
      </c>
      <c r="CL39">
        <v>0.79057905293543296</v>
      </c>
      <c r="CM39">
        <v>0.69394201942428901</v>
      </c>
      <c r="CN39">
        <v>0.63700398678911496</v>
      </c>
      <c r="CO39">
        <v>0.39572127006697999</v>
      </c>
      <c r="CP39">
        <v>0.701513365787934</v>
      </c>
      <c r="CQ39">
        <v>-0.58022866774946102</v>
      </c>
      <c r="CR39">
        <v>-0.57628816283784501</v>
      </c>
      <c r="CS39">
        <v>-0.60500698168149503</v>
      </c>
      <c r="CT39">
        <v>-0.68096370292182895</v>
      </c>
      <c r="CU39">
        <v>-0.68108868113779597</v>
      </c>
      <c r="CV39">
        <v>0.42979998942976</v>
      </c>
      <c r="CW39">
        <v>-0.48452040926724499</v>
      </c>
      <c r="CX39">
        <v>-0.26539824379128801</v>
      </c>
      <c r="CY39">
        <v>-0.55705765972440102</v>
      </c>
      <c r="CZ39">
        <v>-0.85428635497226502</v>
      </c>
      <c r="DA39">
        <v>-0.63502892262570698</v>
      </c>
      <c r="DB39">
        <v>0.74960339585261004</v>
      </c>
      <c r="DC39">
        <v>0.490403536299027</v>
      </c>
      <c r="DD39">
        <v>-0.76444467312381903</v>
      </c>
      <c r="DE39">
        <v>-0.61528930950452798</v>
      </c>
      <c r="DF39">
        <v>-0.75169443304431804</v>
      </c>
      <c r="DG39">
        <v>-0.44746302812030098</v>
      </c>
      <c r="DH39">
        <v>-0.663706884061251</v>
      </c>
      <c r="DI39">
        <v>-0.75155146369735004</v>
      </c>
      <c r="DJ39">
        <v>-0.55004670866794902</v>
      </c>
      <c r="DK39">
        <v>-0.60722953780331601</v>
      </c>
      <c r="DL39">
        <v>0.72694321970676101</v>
      </c>
      <c r="DM39">
        <v>0.57146304067928</v>
      </c>
      <c r="DN39">
        <v>-0.74545525707785698</v>
      </c>
      <c r="DO39">
        <v>-0.36404619527267701</v>
      </c>
      <c r="DP39">
        <v>0.54842336427902105</v>
      </c>
      <c r="DQ39">
        <v>-0.61658116784987305</v>
      </c>
      <c r="DR39">
        <v>-0.155379423003765</v>
      </c>
      <c r="DS39">
        <v>0.47424767533537598</v>
      </c>
      <c r="DT39">
        <v>-0.28541951603441601</v>
      </c>
      <c r="DU39">
        <v>-0.37495253209260498</v>
      </c>
      <c r="DV39">
        <v>-0.15259202637694999</v>
      </c>
      <c r="DW39">
        <v>0.26814593646447299</v>
      </c>
      <c r="DX39">
        <v>-0.73537957410406396</v>
      </c>
      <c r="DY39">
        <v>-0.17447614046197299</v>
      </c>
      <c r="DZ39">
        <v>-0.52013459064295897</v>
      </c>
      <c r="EA39">
        <v>-0.45651698844591299</v>
      </c>
      <c r="EB39">
        <v>-0.418376010892826</v>
      </c>
      <c r="EC39">
        <v>-0.53802739184283699</v>
      </c>
      <c r="ED39">
        <v>-0.468777698979084</v>
      </c>
      <c r="EE39">
        <v>-0.30509781102842998</v>
      </c>
      <c r="EF39">
        <v>-0.36509714324874398</v>
      </c>
      <c r="EG39">
        <v>0.21039219732255801</v>
      </c>
      <c r="EH39">
        <v>0.41095413208357001</v>
      </c>
      <c r="EI39">
        <v>0.38604666271861099</v>
      </c>
      <c r="EJ39">
        <v>0.39692386995958701</v>
      </c>
      <c r="EK39">
        <v>0.352469345269806</v>
      </c>
      <c r="EL39">
        <v>0.22699684846816601</v>
      </c>
      <c r="EM39">
        <v>0.52393918769821002</v>
      </c>
      <c r="EN39">
        <v>0.59809817392206499</v>
      </c>
      <c r="EO39">
        <v>0.53609195362265405</v>
      </c>
      <c r="EP39">
        <v>0.45978151857330601</v>
      </c>
      <c r="EQ39">
        <v>0.27370037021336202</v>
      </c>
      <c r="ER39">
        <v>0.71044285831544096</v>
      </c>
      <c r="ES39">
        <v>0.69982334452317696</v>
      </c>
      <c r="ET39">
        <v>0.68775230870825699</v>
      </c>
      <c r="EU39">
        <v>0.63323141868078203</v>
      </c>
      <c r="EV39">
        <v>0.65891496444439102</v>
      </c>
      <c r="EW39">
        <v>0.62280766697177203</v>
      </c>
      <c r="EX39">
        <v>0.581707066256685</v>
      </c>
      <c r="EY39">
        <v>0.73952851873336101</v>
      </c>
      <c r="EZ39">
        <v>0.72602983319165604</v>
      </c>
      <c r="FA39">
        <v>0.673382137800832</v>
      </c>
      <c r="FB39">
        <v>0.66023392721001095</v>
      </c>
      <c r="FC39">
        <v>-0.60284858200567504</v>
      </c>
      <c r="FD39">
        <v>-0.59110981663817097</v>
      </c>
      <c r="FE39">
        <v>0.36200513081976099</v>
      </c>
      <c r="FF39">
        <v>-0.68445889526257697</v>
      </c>
      <c r="FG39">
        <v>-0.72207042101545904</v>
      </c>
      <c r="FH39">
        <v>0.82291925182271897</v>
      </c>
      <c r="FI39">
        <v>0.50190520404447403</v>
      </c>
      <c r="FJ39">
        <v>0.85683880769853704</v>
      </c>
      <c r="FK39">
        <v>-0.27742023400152199</v>
      </c>
    </row>
    <row r="40" spans="1:167" x14ac:dyDescent="0.25">
      <c r="A40" t="s">
        <v>62</v>
      </c>
      <c r="B40">
        <v>0.92164027256060799</v>
      </c>
      <c r="C40">
        <v>0.76365471127360396</v>
      </c>
      <c r="D40">
        <v>-0.47737751231877301</v>
      </c>
      <c r="E40">
        <v>-0.80314697411795699</v>
      </c>
      <c r="F40">
        <v>-0.80259338811515601</v>
      </c>
      <c r="G40">
        <v>-0.90025238910171201</v>
      </c>
      <c r="H40">
        <v>-0.94966848877370702</v>
      </c>
      <c r="I40">
        <v>-0.92636819945417004</v>
      </c>
      <c r="J40">
        <v>-0.25359582676735698</v>
      </c>
      <c r="K40">
        <v>-0.90307770490908201</v>
      </c>
      <c r="L40">
        <v>-0.86223515737445</v>
      </c>
      <c r="M40">
        <v>-0.89112518674543695</v>
      </c>
      <c r="N40">
        <v>-0.97505474067324005</v>
      </c>
      <c r="O40">
        <v>-0.69808421436836798</v>
      </c>
      <c r="P40">
        <v>-0.61186988792682395</v>
      </c>
      <c r="Q40">
        <v>-0.88943270487678905</v>
      </c>
      <c r="R40">
        <v>-0.58087436803634795</v>
      </c>
      <c r="S40">
        <v>-0.67239529954544397</v>
      </c>
      <c r="T40">
        <v>-0.89348332914053497</v>
      </c>
      <c r="U40">
        <v>-0.90816802087082105</v>
      </c>
      <c r="V40">
        <v>-0.94658669883281299</v>
      </c>
      <c r="W40">
        <v>-0.94477586016199799</v>
      </c>
      <c r="X40">
        <v>-0.89815266461619603</v>
      </c>
      <c r="Y40">
        <v>-0.92159500413360396</v>
      </c>
      <c r="Z40">
        <v>-0.93271553359199599</v>
      </c>
      <c r="AA40">
        <v>-0.93754984608328096</v>
      </c>
      <c r="AB40">
        <v>-0.91499547928175495</v>
      </c>
      <c r="AC40">
        <v>-0.95181478394374996</v>
      </c>
      <c r="AD40">
        <v>-0.88255578372041499</v>
      </c>
      <c r="AE40">
        <v>-0.69642754688243802</v>
      </c>
      <c r="AF40">
        <v>-0.91124067412142695</v>
      </c>
      <c r="AG40">
        <v>-0.98211419197059102</v>
      </c>
      <c r="AH40">
        <v>-0.93340513044972195</v>
      </c>
      <c r="AI40">
        <v>-0.27170225375219798</v>
      </c>
      <c r="AJ40">
        <v>-0.93227383309088196</v>
      </c>
      <c r="AK40">
        <v>0.91933998948440598</v>
      </c>
      <c r="AL40">
        <v>0.77302450976231696</v>
      </c>
      <c r="AM40">
        <v>-0.97873439650550897</v>
      </c>
      <c r="AN40">
        <v>-0.77736557283029395</v>
      </c>
      <c r="AO40">
        <v>0.933109003288628</v>
      </c>
      <c r="AP40">
        <v>0.89216332820438504</v>
      </c>
      <c r="AQ40">
        <v>0.59361122573192404</v>
      </c>
      <c r="AR40">
        <v>0.83059169686284495</v>
      </c>
      <c r="AS40">
        <v>-0.88612022701352</v>
      </c>
      <c r="AT40">
        <v>-0.98489679817611997</v>
      </c>
      <c r="AU40">
        <v>-0.219666547793713</v>
      </c>
      <c r="AV40">
        <v>0.853734698368389</v>
      </c>
      <c r="AW40">
        <v>0.69249676689385598</v>
      </c>
      <c r="AX40">
        <v>0.71343637719981501</v>
      </c>
      <c r="AY40">
        <v>0.65919424501949098</v>
      </c>
      <c r="AZ40">
        <v>0.830028185894647</v>
      </c>
      <c r="BA40">
        <v>0.70160465066718503</v>
      </c>
      <c r="BB40">
        <v>0.83196745910414704</v>
      </c>
      <c r="BC40">
        <v>0.85667428460123596</v>
      </c>
      <c r="BD40">
        <v>0.84428605643684396</v>
      </c>
      <c r="BE40">
        <v>0.834418611015872</v>
      </c>
      <c r="BF40">
        <v>0.938692291580838</v>
      </c>
      <c r="BG40">
        <v>-0.59229451824286705</v>
      </c>
      <c r="BH40">
        <v>-0.83359529038918301</v>
      </c>
      <c r="BI40">
        <v>0.91902211137396295</v>
      </c>
      <c r="BJ40">
        <v>0.91972274861931502</v>
      </c>
      <c r="BK40">
        <v>0.615778136494604</v>
      </c>
      <c r="BL40">
        <v>0.63223269247379799</v>
      </c>
      <c r="BM40">
        <v>-0.43525323403295701</v>
      </c>
      <c r="BN40">
        <v>0.90930804710555402</v>
      </c>
      <c r="BO40">
        <v>0.89627416133315796</v>
      </c>
      <c r="BP40">
        <v>0.91832053031481897</v>
      </c>
      <c r="BQ40">
        <v>0.78571911224476298</v>
      </c>
      <c r="BR40">
        <v>0.90773266491331905</v>
      </c>
      <c r="BS40">
        <v>0.88147439522995397</v>
      </c>
      <c r="BT40">
        <v>0.84247304301407</v>
      </c>
      <c r="BU40">
        <v>0.75133008331540596</v>
      </c>
      <c r="BV40">
        <v>0.90366091214185595</v>
      </c>
      <c r="BW40">
        <v>0.93509571411855197</v>
      </c>
      <c r="BX40">
        <v>0.60890200903991798</v>
      </c>
      <c r="BY40">
        <v>0.82276445151163102</v>
      </c>
      <c r="BZ40">
        <v>0.90256484144042304</v>
      </c>
      <c r="CA40">
        <v>0.87683623148640699</v>
      </c>
      <c r="CB40">
        <v>-0.65119581639797897</v>
      </c>
      <c r="CC40">
        <v>0.93508195010767403</v>
      </c>
      <c r="CD40">
        <v>0.92964607766081397</v>
      </c>
      <c r="CE40">
        <v>0.82958692368208597</v>
      </c>
      <c r="CF40">
        <v>0.92107224465177095</v>
      </c>
      <c r="CG40">
        <v>0.87853998918851395</v>
      </c>
      <c r="CH40">
        <v>0.864531767501313</v>
      </c>
      <c r="CI40">
        <v>0.92018831480889296</v>
      </c>
      <c r="CJ40">
        <v>0.82149099712128004</v>
      </c>
      <c r="CK40">
        <v>0.93928623928875299</v>
      </c>
      <c r="CL40">
        <v>0.93385871719537095</v>
      </c>
      <c r="CM40">
        <v>0.87721946893252301</v>
      </c>
      <c r="CN40">
        <v>0.85030532997653496</v>
      </c>
      <c r="CO40">
        <v>0.65645587814921902</v>
      </c>
      <c r="CP40">
        <v>0.91478466777310796</v>
      </c>
      <c r="CQ40">
        <v>-0.64584307019414999</v>
      </c>
      <c r="CR40">
        <v>-0.77865843459537698</v>
      </c>
      <c r="CS40">
        <v>-0.82683504318751</v>
      </c>
      <c r="CT40">
        <v>-0.64457843602917797</v>
      </c>
      <c r="CU40">
        <v>-0.95473276955474196</v>
      </c>
      <c r="CV40">
        <v>0.73830933428110601</v>
      </c>
      <c r="CW40">
        <v>-0.69116714062618401</v>
      </c>
      <c r="CX40">
        <v>7.6201256003586596E-3</v>
      </c>
      <c r="CY40">
        <v>-0.44370745043584903</v>
      </c>
      <c r="CZ40">
        <v>-0.90770985725392195</v>
      </c>
      <c r="DA40">
        <v>-0.84201301871117296</v>
      </c>
      <c r="DB40">
        <v>0.97186276684168005</v>
      </c>
      <c r="DC40">
        <v>0.78388979832218797</v>
      </c>
      <c r="DD40">
        <v>-0.76147205396883799</v>
      </c>
      <c r="DE40">
        <v>-0.92358187233037004</v>
      </c>
      <c r="DF40">
        <v>-0.59476795616593903</v>
      </c>
      <c r="DG40">
        <v>-0.83854755782663903</v>
      </c>
      <c r="DH40">
        <v>-0.847578411255279</v>
      </c>
      <c r="DI40">
        <v>-0.788875588015445</v>
      </c>
      <c r="DJ40">
        <v>-0.429661592490165</v>
      </c>
      <c r="DK40">
        <v>-0.69334555273682696</v>
      </c>
      <c r="DL40">
        <v>0.76621142234835304</v>
      </c>
      <c r="DM40">
        <v>0.57888978736597596</v>
      </c>
      <c r="DN40">
        <v>-0.81250823662503902</v>
      </c>
      <c r="DO40">
        <v>-0.346392578482217</v>
      </c>
      <c r="DP40">
        <v>0.88638509346916805</v>
      </c>
      <c r="DQ40">
        <v>-0.85354943443494902</v>
      </c>
      <c r="DR40">
        <v>8.3044571667994699E-2</v>
      </c>
      <c r="DS40">
        <v>0.76097255458341195</v>
      </c>
      <c r="DT40">
        <v>-0.217615375331139</v>
      </c>
      <c r="DU40">
        <v>-0.26865862068360302</v>
      </c>
      <c r="DV40">
        <v>-0.53447959881683704</v>
      </c>
      <c r="DW40">
        <v>0.59647165111586897</v>
      </c>
      <c r="DX40">
        <v>-0.88938351458351905</v>
      </c>
      <c r="DY40">
        <v>-0.101464094607401</v>
      </c>
      <c r="DZ40">
        <v>-0.39217607288738399</v>
      </c>
      <c r="EA40">
        <v>-0.56961152067229004</v>
      </c>
      <c r="EB40">
        <v>-0.53429178608814798</v>
      </c>
      <c r="EC40">
        <v>-0.67493128023508298</v>
      </c>
      <c r="ED40">
        <v>-0.19136725462460299</v>
      </c>
      <c r="EE40">
        <v>-0.189266739906327</v>
      </c>
      <c r="EF40">
        <v>-0.367661621554493</v>
      </c>
      <c r="EG40">
        <v>0.61350053575595498</v>
      </c>
      <c r="EH40">
        <v>0.798330945628275</v>
      </c>
      <c r="EI40">
        <v>0.76216291669009995</v>
      </c>
      <c r="EJ40">
        <v>0.73422650076601703</v>
      </c>
      <c r="EK40">
        <v>0.64509830372666299</v>
      </c>
      <c r="EL40">
        <v>0.57888358763765502</v>
      </c>
      <c r="EM40">
        <v>0.77976603441542902</v>
      </c>
      <c r="EN40">
        <v>0.88480008729683202</v>
      </c>
      <c r="EO40">
        <v>0.88401439170646801</v>
      </c>
      <c r="EP40">
        <v>0.84311012518652695</v>
      </c>
      <c r="EQ40">
        <v>0.72409262544406405</v>
      </c>
      <c r="ER40">
        <v>0.95728626069473599</v>
      </c>
      <c r="ES40">
        <v>0.95504119105012397</v>
      </c>
      <c r="ET40">
        <v>0.94811386623532601</v>
      </c>
      <c r="EU40">
        <v>0.92749587471536299</v>
      </c>
      <c r="EV40">
        <v>0.93997873442009805</v>
      </c>
      <c r="EW40">
        <v>0.91373805615652404</v>
      </c>
      <c r="EX40">
        <v>0.90198858226441303</v>
      </c>
      <c r="EY40">
        <v>0.95148467737641196</v>
      </c>
      <c r="EZ40">
        <v>0.94384754678213501</v>
      </c>
      <c r="FA40">
        <v>0.93484028376710504</v>
      </c>
      <c r="FB40">
        <v>0.93907002884924695</v>
      </c>
      <c r="FC40">
        <v>-0.82575968397346799</v>
      </c>
      <c r="FD40">
        <v>-0.55217734808418495</v>
      </c>
      <c r="FE40">
        <v>0.51484111613958505</v>
      </c>
      <c r="FF40">
        <v>-0.88938737832188297</v>
      </c>
      <c r="FG40">
        <v>-0.75760542913894602</v>
      </c>
      <c r="FH40">
        <v>0.53871435618892605</v>
      </c>
      <c r="FI40">
        <v>0.245453087157366</v>
      </c>
      <c r="FJ40">
        <v>0.51608899420936205</v>
      </c>
      <c r="FK40">
        <v>-0.373762342715381</v>
      </c>
    </row>
    <row r="41" spans="1:167" x14ac:dyDescent="0.25">
      <c r="A41" t="s">
        <v>63</v>
      </c>
      <c r="B41">
        <v>0.58357471132552996</v>
      </c>
      <c r="C41">
        <v>0.807345331591796</v>
      </c>
      <c r="D41">
        <v>-0.504807992820972</v>
      </c>
      <c r="E41">
        <v>-0.60468676567096902</v>
      </c>
      <c r="F41">
        <v>-0.54212667186001096</v>
      </c>
      <c r="G41">
        <v>-0.58856435539333696</v>
      </c>
      <c r="H41">
        <v>-0.69639694446560496</v>
      </c>
      <c r="I41">
        <v>-0.56507596258751802</v>
      </c>
      <c r="J41">
        <v>-0.28603494258590201</v>
      </c>
      <c r="K41">
        <v>-0.59130948027260799</v>
      </c>
      <c r="L41">
        <v>-0.50421473411407003</v>
      </c>
      <c r="M41">
        <v>-0.60827562916018196</v>
      </c>
      <c r="N41">
        <v>-0.65885944324591805</v>
      </c>
      <c r="O41">
        <v>-0.55121492958812202</v>
      </c>
      <c r="P41">
        <v>-0.44971038240355099</v>
      </c>
      <c r="Q41">
        <v>-0.66763043524947396</v>
      </c>
      <c r="R41">
        <v>-0.46630045178241603</v>
      </c>
      <c r="S41">
        <v>-0.497638613932264</v>
      </c>
      <c r="T41">
        <v>-0.59029698342264403</v>
      </c>
      <c r="U41">
        <v>-0.580385571678113</v>
      </c>
      <c r="V41">
        <v>-0.61357471345216397</v>
      </c>
      <c r="W41">
        <v>-0.60285768686942798</v>
      </c>
      <c r="X41">
        <v>-0.62162816446107905</v>
      </c>
      <c r="Y41">
        <v>-0.56073898801369504</v>
      </c>
      <c r="Z41">
        <v>-0.563184657035532</v>
      </c>
      <c r="AA41">
        <v>-0.58108327072669697</v>
      </c>
      <c r="AB41">
        <v>-0.52890380379098001</v>
      </c>
      <c r="AC41">
        <v>-0.62166999935225298</v>
      </c>
      <c r="AD41">
        <v>-0.62646990240201395</v>
      </c>
      <c r="AE41">
        <v>-0.55869715043403101</v>
      </c>
      <c r="AF41">
        <v>-0.61811774252844598</v>
      </c>
      <c r="AG41">
        <v>-0.868183937139552</v>
      </c>
      <c r="AH41">
        <v>-0.610098168441782</v>
      </c>
      <c r="AI41">
        <v>0.29998465945666802</v>
      </c>
      <c r="AJ41">
        <v>-0.65601539524770003</v>
      </c>
      <c r="AK41">
        <v>0.93662849685928196</v>
      </c>
      <c r="AL41">
        <v>0.86816932273244696</v>
      </c>
      <c r="AM41">
        <v>-0.67637651338164795</v>
      </c>
      <c r="AN41">
        <v>-0.33230047004767699</v>
      </c>
      <c r="AO41">
        <v>0.92198563605539696</v>
      </c>
      <c r="AP41">
        <v>0.66511671700607899</v>
      </c>
      <c r="AQ41">
        <v>0.67411838654314105</v>
      </c>
      <c r="AR41">
        <v>0.642293747956038</v>
      </c>
      <c r="AS41">
        <v>-0.51567605201856803</v>
      </c>
      <c r="AT41">
        <v>-0.82270574600549295</v>
      </c>
      <c r="AU41">
        <v>-0.34565436673107602</v>
      </c>
      <c r="AV41">
        <v>0.51219535625846502</v>
      </c>
      <c r="AW41">
        <v>0.27382823487921398</v>
      </c>
      <c r="AX41">
        <v>0.24245647208216101</v>
      </c>
      <c r="AY41">
        <v>0.20955083290625001</v>
      </c>
      <c r="AZ41">
        <v>0.364079279823246</v>
      </c>
      <c r="BA41">
        <v>0.239270210418316</v>
      </c>
      <c r="BB41">
        <v>0.55018297345295797</v>
      </c>
      <c r="BC41">
        <v>0.49766269320331402</v>
      </c>
      <c r="BD41">
        <v>0.56778489416591804</v>
      </c>
      <c r="BE41">
        <v>0.52402054693246103</v>
      </c>
      <c r="BF41">
        <v>0.77375018795861406</v>
      </c>
      <c r="BG41">
        <v>-6.1547482606138897E-2</v>
      </c>
      <c r="BH41">
        <v>-0.56672845213664302</v>
      </c>
      <c r="BI41">
        <v>0.61690147389946703</v>
      </c>
      <c r="BJ41">
        <v>0.66429623016405404</v>
      </c>
      <c r="BK41">
        <v>0.79189827792531198</v>
      </c>
      <c r="BL41">
        <v>0.70169972293095795</v>
      </c>
      <c r="BM41">
        <v>5.2498745330234204E-4</v>
      </c>
      <c r="BN41">
        <v>0.60512270700775705</v>
      </c>
      <c r="BO41">
        <v>0.67655391999643599</v>
      </c>
      <c r="BP41">
        <v>0.73459755942043803</v>
      </c>
      <c r="BQ41">
        <v>0.91237970444573402</v>
      </c>
      <c r="BR41">
        <v>0.57758205906841897</v>
      </c>
      <c r="BS41">
        <v>0.63332498686827998</v>
      </c>
      <c r="BT41">
        <v>0.50760827752997795</v>
      </c>
      <c r="BU41">
        <v>0.46087215430687301</v>
      </c>
      <c r="BV41">
        <v>0.76371118141003702</v>
      </c>
      <c r="BW41">
        <v>0.77210894975831201</v>
      </c>
      <c r="BX41">
        <v>0.52898899409913303</v>
      </c>
      <c r="BY41">
        <v>0.50977613422933798</v>
      </c>
      <c r="BZ41">
        <v>0.60261818720002203</v>
      </c>
      <c r="CA41">
        <v>0.60374242206122797</v>
      </c>
      <c r="CB41">
        <v>-0.38673255245966898</v>
      </c>
      <c r="CC41">
        <v>0.65608361521553404</v>
      </c>
      <c r="CD41">
        <v>0.66536644265794498</v>
      </c>
      <c r="CE41">
        <v>0.73101718006930105</v>
      </c>
      <c r="CF41">
        <v>0.62600040476496999</v>
      </c>
      <c r="CG41">
        <v>0.58254918363943498</v>
      </c>
      <c r="CH41">
        <v>0.55778966185413603</v>
      </c>
      <c r="CI41">
        <v>0.68902541946075102</v>
      </c>
      <c r="CJ41">
        <v>0.60402203780018104</v>
      </c>
      <c r="CK41">
        <v>0.72996109784769203</v>
      </c>
      <c r="CL41">
        <v>0.74419451466368003</v>
      </c>
      <c r="CM41">
        <v>0.64036031949920802</v>
      </c>
      <c r="CN41">
        <v>0.58005515519145001</v>
      </c>
      <c r="CO41">
        <v>0.33324768873849298</v>
      </c>
      <c r="CP41">
        <v>0.64866907775926996</v>
      </c>
      <c r="CQ41">
        <v>-0.53837942034872199</v>
      </c>
      <c r="CR41">
        <v>-0.53110254503886001</v>
      </c>
      <c r="CS41">
        <v>-0.57041890935991302</v>
      </c>
      <c r="CT41">
        <v>-0.674534567641352</v>
      </c>
      <c r="CU41">
        <v>-0.64692987351620201</v>
      </c>
      <c r="CV41">
        <v>0.36828019533766598</v>
      </c>
      <c r="CW41">
        <v>-0.46500365951547301</v>
      </c>
      <c r="CX41">
        <v>-0.30891266317004101</v>
      </c>
      <c r="CY41">
        <v>-0.58254267443056096</v>
      </c>
      <c r="CZ41">
        <v>-0.81707962093014697</v>
      </c>
      <c r="DA41">
        <v>-0.59661842099654805</v>
      </c>
      <c r="DB41">
        <v>0.72108321762426397</v>
      </c>
      <c r="DC41">
        <v>0.426343975936057</v>
      </c>
      <c r="DD41">
        <v>-0.73624359651583904</v>
      </c>
      <c r="DE41">
        <v>-0.58344238639688195</v>
      </c>
      <c r="DF41">
        <v>-0.76342861294571196</v>
      </c>
      <c r="DG41">
        <v>-0.42558712130010401</v>
      </c>
      <c r="DH41">
        <v>-0.66156747240448499</v>
      </c>
      <c r="DI41">
        <v>-0.72616128005818104</v>
      </c>
      <c r="DJ41">
        <v>-0.58288170389391503</v>
      </c>
      <c r="DK41">
        <v>-0.571510525730198</v>
      </c>
      <c r="DL41">
        <v>0.70268266659538803</v>
      </c>
      <c r="DM41">
        <v>0.55520043653804596</v>
      </c>
      <c r="DN41">
        <v>-0.728084590022406</v>
      </c>
      <c r="DO41">
        <v>-0.32608468873452101</v>
      </c>
      <c r="DP41">
        <v>0.51198297465090703</v>
      </c>
      <c r="DQ41">
        <v>-0.582313630941104</v>
      </c>
      <c r="DR41">
        <v>-0.18304174743238799</v>
      </c>
      <c r="DS41">
        <v>0.423826817241302</v>
      </c>
      <c r="DT41">
        <v>-0.29308181083533102</v>
      </c>
      <c r="DU41">
        <v>-0.36889354714906097</v>
      </c>
      <c r="DV41">
        <v>-9.6526359336418094E-2</v>
      </c>
      <c r="DW41">
        <v>0.221071594564313</v>
      </c>
      <c r="DX41">
        <v>-0.69314724846950604</v>
      </c>
      <c r="DY41">
        <v>-0.18075581961090001</v>
      </c>
      <c r="DZ41">
        <v>-0.51754752410049898</v>
      </c>
      <c r="EA41">
        <v>-0.45337737137834699</v>
      </c>
      <c r="EB41">
        <v>-0.38255933021208399</v>
      </c>
      <c r="EC41">
        <v>-0.50322104546257596</v>
      </c>
      <c r="ED41">
        <v>-0.48901045510695201</v>
      </c>
      <c r="EE41">
        <v>-0.30696438371637103</v>
      </c>
      <c r="EF41">
        <v>-0.33198500541642201</v>
      </c>
      <c r="EG41">
        <v>0.159699645287919</v>
      </c>
      <c r="EH41">
        <v>0.35677232405313303</v>
      </c>
      <c r="EI41">
        <v>0.32716937122491702</v>
      </c>
      <c r="EJ41">
        <v>0.33467315444204698</v>
      </c>
      <c r="EK41">
        <v>0.29695033521050601</v>
      </c>
      <c r="EL41">
        <v>0.187002527955964</v>
      </c>
      <c r="EM41">
        <v>0.479929178411729</v>
      </c>
      <c r="EN41">
        <v>0.55425484954019399</v>
      </c>
      <c r="EO41">
        <v>0.48880738652300398</v>
      </c>
      <c r="EP41">
        <v>0.40680835062788401</v>
      </c>
      <c r="EQ41">
        <v>0.219294381289735</v>
      </c>
      <c r="ER41">
        <v>0.67234412408694699</v>
      </c>
      <c r="ES41">
        <v>0.65672257550077595</v>
      </c>
      <c r="ET41">
        <v>0.64219982880622395</v>
      </c>
      <c r="EU41">
        <v>0.58595912320893895</v>
      </c>
      <c r="EV41">
        <v>0.61511974580519002</v>
      </c>
      <c r="EW41">
        <v>0.57851897128662899</v>
      </c>
      <c r="EX41">
        <v>0.534560648217696</v>
      </c>
      <c r="EY41">
        <v>0.69685512784806602</v>
      </c>
      <c r="EZ41">
        <v>0.68393666198551495</v>
      </c>
      <c r="FA41">
        <v>0.62860366792334799</v>
      </c>
      <c r="FB41">
        <v>0.61625713228254597</v>
      </c>
      <c r="FC41">
        <v>-0.57091849327362998</v>
      </c>
      <c r="FD41">
        <v>-0.59998219645323703</v>
      </c>
      <c r="FE41">
        <v>0.32876772719057601</v>
      </c>
      <c r="FF41">
        <v>-0.64768997885903901</v>
      </c>
      <c r="FG41">
        <v>-0.71380382558573396</v>
      </c>
      <c r="FH41">
        <v>0.84777704458016701</v>
      </c>
      <c r="FI41">
        <v>0.516245058034277</v>
      </c>
      <c r="FJ41">
        <v>0.88353571864103098</v>
      </c>
      <c r="FK41">
        <v>-0.2451813115583</v>
      </c>
    </row>
    <row r="42" spans="1:167" x14ac:dyDescent="0.25">
      <c r="A42" t="s">
        <v>64</v>
      </c>
      <c r="B42">
        <v>0.55036300216941603</v>
      </c>
      <c r="C42">
        <v>0.74820057824624997</v>
      </c>
      <c r="D42">
        <v>-0.486275967370141</v>
      </c>
      <c r="E42">
        <v>-0.58569769874783095</v>
      </c>
      <c r="F42">
        <v>-0.52563451411828299</v>
      </c>
      <c r="G42">
        <v>-0.56649288575081702</v>
      </c>
      <c r="H42">
        <v>-0.66493828815719003</v>
      </c>
      <c r="I42">
        <v>-0.52382462362162296</v>
      </c>
      <c r="J42">
        <v>-0.30442663647228002</v>
      </c>
      <c r="K42">
        <v>-0.56339914827442805</v>
      </c>
      <c r="L42">
        <v>-0.47957113817563002</v>
      </c>
      <c r="M42">
        <v>-0.58671418069397097</v>
      </c>
      <c r="N42">
        <v>-0.63610327025729496</v>
      </c>
      <c r="O42">
        <v>-0.51640020232304895</v>
      </c>
      <c r="P42">
        <v>-0.448220527484126</v>
      </c>
      <c r="Q42">
        <v>-0.64810766689624899</v>
      </c>
      <c r="R42">
        <v>-0.46909854281942398</v>
      </c>
      <c r="S42">
        <v>-0.48243158760424798</v>
      </c>
      <c r="T42">
        <v>-0.55782452969979202</v>
      </c>
      <c r="U42">
        <v>-0.55138997692073499</v>
      </c>
      <c r="V42">
        <v>-0.58602952301727895</v>
      </c>
      <c r="W42">
        <v>-0.58420820127826201</v>
      </c>
      <c r="X42">
        <v>-0.60238245935034496</v>
      </c>
      <c r="Y42">
        <v>-0.52833148176548195</v>
      </c>
      <c r="Z42">
        <v>-0.53392117224624402</v>
      </c>
      <c r="AA42">
        <v>-0.55061798845554499</v>
      </c>
      <c r="AB42">
        <v>-0.49417199796450301</v>
      </c>
      <c r="AC42">
        <v>-0.60213146455024302</v>
      </c>
      <c r="AD42">
        <v>-0.59954630997291203</v>
      </c>
      <c r="AE42">
        <v>-0.56127731080843402</v>
      </c>
      <c r="AF42">
        <v>-0.596606167598003</v>
      </c>
      <c r="AG42">
        <v>-0.84759236329334398</v>
      </c>
      <c r="AH42">
        <v>-0.57743838494572997</v>
      </c>
      <c r="AI42">
        <v>0.36373209342097101</v>
      </c>
      <c r="AJ42">
        <v>-0.63152562411172597</v>
      </c>
      <c r="AK42">
        <v>0.92409704105602397</v>
      </c>
      <c r="AL42">
        <v>0.84017450757635204</v>
      </c>
      <c r="AM42">
        <v>-0.64356373777383402</v>
      </c>
      <c r="AN42">
        <v>-0.28848469903156398</v>
      </c>
      <c r="AO42">
        <v>0.91182998652113401</v>
      </c>
      <c r="AP42">
        <v>0.63094294132867101</v>
      </c>
      <c r="AQ42">
        <v>0.63048500407103403</v>
      </c>
      <c r="AR42">
        <v>0.61259601038058398</v>
      </c>
      <c r="AS42">
        <v>-0.488504122271671</v>
      </c>
      <c r="AT42">
        <v>-0.80051675817848</v>
      </c>
      <c r="AU42">
        <v>-0.33134892975209201</v>
      </c>
      <c r="AV42">
        <v>0.45940928320635399</v>
      </c>
      <c r="AW42">
        <v>0.248531194172532</v>
      </c>
      <c r="AX42">
        <v>0.19785210775426099</v>
      </c>
      <c r="AY42">
        <v>0.16251662065278299</v>
      </c>
      <c r="AZ42">
        <v>0.33244998515157598</v>
      </c>
      <c r="BA42">
        <v>0.19862488344916401</v>
      </c>
      <c r="BB42">
        <v>0.50244940024523499</v>
      </c>
      <c r="BC42">
        <v>0.453437446600574</v>
      </c>
      <c r="BD42">
        <v>0.52010816374112301</v>
      </c>
      <c r="BE42">
        <v>0.47686135047306899</v>
      </c>
      <c r="BF42">
        <v>0.73516809837852504</v>
      </c>
      <c r="BG42">
        <v>-4.3234433410402201E-2</v>
      </c>
      <c r="BH42">
        <v>-0.54222878780296102</v>
      </c>
      <c r="BI42">
        <v>0.57679331688935498</v>
      </c>
      <c r="BJ42">
        <v>0.62126421298245404</v>
      </c>
      <c r="BK42">
        <v>0.75482928923542203</v>
      </c>
      <c r="BL42">
        <v>0.69099693135821905</v>
      </c>
      <c r="BM42">
        <v>2.0709833184532199E-2</v>
      </c>
      <c r="BN42">
        <v>0.58091941016896098</v>
      </c>
      <c r="BO42">
        <v>0.62814973344458502</v>
      </c>
      <c r="BP42">
        <v>0.68786522708602105</v>
      </c>
      <c r="BQ42">
        <v>0.89848542240472096</v>
      </c>
      <c r="BR42">
        <v>0.52316857791827098</v>
      </c>
      <c r="BS42">
        <v>0.57321197545611802</v>
      </c>
      <c r="BT42">
        <v>0.447634761733056</v>
      </c>
      <c r="BU42">
        <v>0.38604982171210001</v>
      </c>
      <c r="BV42">
        <v>0.72107649995175904</v>
      </c>
      <c r="BW42">
        <v>0.73789912155170001</v>
      </c>
      <c r="BX42">
        <v>0.472811123307256</v>
      </c>
      <c r="BY42">
        <v>0.46804823693577302</v>
      </c>
      <c r="BZ42">
        <v>0.55867785591312202</v>
      </c>
      <c r="CA42">
        <v>0.55867149625259704</v>
      </c>
      <c r="CB42">
        <v>-0.32828172192983701</v>
      </c>
      <c r="CC42">
        <v>0.61615209486505296</v>
      </c>
      <c r="CD42">
        <v>0.62396130309429099</v>
      </c>
      <c r="CE42">
        <v>0.68768672452164703</v>
      </c>
      <c r="CF42">
        <v>0.59486765350588799</v>
      </c>
      <c r="CG42">
        <v>0.54374897657110899</v>
      </c>
      <c r="CH42">
        <v>0.50520190050167602</v>
      </c>
      <c r="CI42">
        <v>0.64203553397899404</v>
      </c>
      <c r="CJ42">
        <v>0.55525728834205501</v>
      </c>
      <c r="CK42">
        <v>0.68046478550970302</v>
      </c>
      <c r="CL42">
        <v>0.69484113624020205</v>
      </c>
      <c r="CM42">
        <v>0.57069548418222804</v>
      </c>
      <c r="CN42">
        <v>0.507862272257803</v>
      </c>
      <c r="CO42">
        <v>0.25155162411355397</v>
      </c>
      <c r="CP42">
        <v>0.60357095821302198</v>
      </c>
      <c r="CQ42">
        <v>-0.50282314215708801</v>
      </c>
      <c r="CR42">
        <v>-0.50656046274214594</v>
      </c>
      <c r="CS42">
        <v>-0.54342723860646103</v>
      </c>
      <c r="CT42">
        <v>-0.66553637602149796</v>
      </c>
      <c r="CU42">
        <v>-0.62022542905779499</v>
      </c>
      <c r="CV42">
        <v>0.32189731995752602</v>
      </c>
      <c r="CW42">
        <v>-0.45642958712056603</v>
      </c>
      <c r="CX42">
        <v>-0.31119836124967798</v>
      </c>
      <c r="CY42">
        <v>-0.56191834947738695</v>
      </c>
      <c r="CZ42">
        <v>-0.77476597283166604</v>
      </c>
      <c r="DA42">
        <v>-0.55438049506305198</v>
      </c>
      <c r="DB42">
        <v>0.69167470491364502</v>
      </c>
      <c r="DC42">
        <v>0.37846805353663798</v>
      </c>
      <c r="DD42">
        <v>-0.70311229014363497</v>
      </c>
      <c r="DE42">
        <v>-0.55713460924042402</v>
      </c>
      <c r="DF42">
        <v>-0.75954119406208498</v>
      </c>
      <c r="DG42">
        <v>-0.424458260426818</v>
      </c>
      <c r="DH42">
        <v>-0.67768614339924904</v>
      </c>
      <c r="DI42">
        <v>-0.71421336294681304</v>
      </c>
      <c r="DJ42">
        <v>-0.62111277555774602</v>
      </c>
      <c r="DK42">
        <v>-0.552610577663328</v>
      </c>
      <c r="DL42">
        <v>0.66392654046959099</v>
      </c>
      <c r="DM42">
        <v>0.50993075292895196</v>
      </c>
      <c r="DN42">
        <v>-0.72424055674288901</v>
      </c>
      <c r="DO42">
        <v>-0.30081786976907998</v>
      </c>
      <c r="DP42">
        <v>0.48546852542291102</v>
      </c>
      <c r="DQ42">
        <v>-0.567561249263974</v>
      </c>
      <c r="DR42">
        <v>-0.181183713160641</v>
      </c>
      <c r="DS42">
        <v>0.40853841971232402</v>
      </c>
      <c r="DT42">
        <v>-0.31686250434368501</v>
      </c>
      <c r="DU42">
        <v>-0.37628071301783</v>
      </c>
      <c r="DV42">
        <v>-5.33839308812405E-2</v>
      </c>
      <c r="DW42">
        <v>0.18445787574580799</v>
      </c>
      <c r="DX42">
        <v>-0.63920700733077396</v>
      </c>
      <c r="DY42">
        <v>-0.188900687839722</v>
      </c>
      <c r="DZ42">
        <v>-0.51412365065764598</v>
      </c>
      <c r="EA42">
        <v>-0.47443253822079401</v>
      </c>
      <c r="EB42">
        <v>-0.36804942412310498</v>
      </c>
      <c r="EC42">
        <v>-0.48258870844431001</v>
      </c>
      <c r="ED42">
        <v>-0.50941046332972295</v>
      </c>
      <c r="EE42">
        <v>-0.323579757836157</v>
      </c>
      <c r="EF42">
        <v>-0.30980174482744299</v>
      </c>
      <c r="EG42">
        <v>0.14416100417868999</v>
      </c>
      <c r="EH42">
        <v>0.33419963121912799</v>
      </c>
      <c r="EI42">
        <v>0.29921755409526002</v>
      </c>
      <c r="EJ42">
        <v>0.29940564066667302</v>
      </c>
      <c r="EK42">
        <v>0.26537634625506601</v>
      </c>
      <c r="EL42">
        <v>0.189540617228697</v>
      </c>
      <c r="EM42">
        <v>0.46522614663801098</v>
      </c>
      <c r="EN42">
        <v>0.53221318591616096</v>
      </c>
      <c r="EO42">
        <v>0.46532864434878102</v>
      </c>
      <c r="EP42">
        <v>0.377388144439257</v>
      </c>
      <c r="EQ42">
        <v>0.19589349252496399</v>
      </c>
      <c r="ER42">
        <v>0.65354615997462895</v>
      </c>
      <c r="ES42">
        <v>0.62965663919445702</v>
      </c>
      <c r="ET42">
        <v>0.61104575945801998</v>
      </c>
      <c r="EU42">
        <v>0.55580321107892405</v>
      </c>
      <c r="EV42">
        <v>0.59011545008702104</v>
      </c>
      <c r="EW42">
        <v>0.55312993537049704</v>
      </c>
      <c r="EX42">
        <v>0.50713856316790795</v>
      </c>
      <c r="EY42">
        <v>0.66489982626062505</v>
      </c>
      <c r="EZ42">
        <v>0.65317467656617301</v>
      </c>
      <c r="FA42">
        <v>0.59870737001861896</v>
      </c>
      <c r="FB42">
        <v>0.59061693003032101</v>
      </c>
      <c r="FC42">
        <v>-0.558732742457827</v>
      </c>
      <c r="FD42">
        <v>-0.62241902258902404</v>
      </c>
      <c r="FE42">
        <v>0.33826615573129798</v>
      </c>
      <c r="FF42">
        <v>-0.62712785267858995</v>
      </c>
      <c r="FG42">
        <v>-0.69130694830210304</v>
      </c>
      <c r="FH42">
        <v>0.87110149005572901</v>
      </c>
      <c r="FI42">
        <v>0.50995683142009096</v>
      </c>
      <c r="FJ42">
        <v>0.89980453523348602</v>
      </c>
      <c r="FK42">
        <v>-0.22474971428871199</v>
      </c>
    </row>
    <row r="43" spans="1:167" x14ac:dyDescent="0.25">
      <c r="A43" t="s">
        <v>67</v>
      </c>
      <c r="B43">
        <v>0.80555629290363895</v>
      </c>
      <c r="C43">
        <v>0.77114614604332499</v>
      </c>
      <c r="D43">
        <v>-0.50925094921314595</v>
      </c>
      <c r="E43">
        <v>-0.77240858821519598</v>
      </c>
      <c r="F43">
        <v>-0.74312963039860302</v>
      </c>
      <c r="G43">
        <v>-0.79871529418494602</v>
      </c>
      <c r="H43">
        <v>-0.85636000875152696</v>
      </c>
      <c r="I43">
        <v>-0.74856616962767397</v>
      </c>
      <c r="J43">
        <v>-0.31147713019981699</v>
      </c>
      <c r="K43">
        <v>-0.803755364081299</v>
      </c>
      <c r="L43">
        <v>-0.73342113064008896</v>
      </c>
      <c r="M43">
        <v>-0.80705838052136702</v>
      </c>
      <c r="N43">
        <v>-0.83423866131347202</v>
      </c>
      <c r="O43">
        <v>-0.61674551123311205</v>
      </c>
      <c r="P43">
        <v>-0.53928740114550999</v>
      </c>
      <c r="Q43">
        <v>-0.84156318245893802</v>
      </c>
      <c r="R43">
        <v>-0.57703498313739898</v>
      </c>
      <c r="S43">
        <v>-0.64878927251144602</v>
      </c>
      <c r="T43">
        <v>-0.792278204834725</v>
      </c>
      <c r="U43">
        <v>-0.79898862537270199</v>
      </c>
      <c r="V43">
        <v>-0.82275482908198705</v>
      </c>
      <c r="W43">
        <v>-0.79786718183971805</v>
      </c>
      <c r="X43">
        <v>-0.809454420722589</v>
      </c>
      <c r="Y43">
        <v>-0.78441179790899196</v>
      </c>
      <c r="Z43">
        <v>-0.785612110341668</v>
      </c>
      <c r="AA43">
        <v>-0.78347256232245899</v>
      </c>
      <c r="AB43">
        <v>-0.72512493513921805</v>
      </c>
      <c r="AC43">
        <v>-0.81347101251604803</v>
      </c>
      <c r="AD43">
        <v>-0.786345242975381</v>
      </c>
      <c r="AE43">
        <v>-0.57730865797429898</v>
      </c>
      <c r="AF43">
        <v>-0.81335231606328195</v>
      </c>
      <c r="AG43">
        <v>-0.97216273825188304</v>
      </c>
      <c r="AH43">
        <v>-0.81828823888783098</v>
      </c>
      <c r="AI43">
        <v>5.3344766368401901E-2</v>
      </c>
      <c r="AJ43">
        <v>-0.85131523635982498</v>
      </c>
      <c r="AK43">
        <v>0.99260740588914098</v>
      </c>
      <c r="AL43">
        <v>0.90985818706805199</v>
      </c>
      <c r="AM43">
        <v>-0.85373343461941098</v>
      </c>
      <c r="AN43">
        <v>-0.52180068052713202</v>
      </c>
      <c r="AO43">
        <v>0.99604279678938201</v>
      </c>
      <c r="AP43">
        <v>0.85139285250907504</v>
      </c>
      <c r="AQ43">
        <v>0.72953759872687896</v>
      </c>
      <c r="AR43">
        <v>0.79868756532403995</v>
      </c>
      <c r="AS43">
        <v>-0.74768500028248097</v>
      </c>
      <c r="AT43">
        <v>-0.95173056177091198</v>
      </c>
      <c r="AU43">
        <v>-0.35767878887075899</v>
      </c>
      <c r="AV43">
        <v>0.718034093046788</v>
      </c>
      <c r="AW43">
        <v>0.55322653632903296</v>
      </c>
      <c r="AX43">
        <v>0.50803410735932897</v>
      </c>
      <c r="AY43">
        <v>0.43665955931079398</v>
      </c>
      <c r="AZ43">
        <v>0.62264981966445598</v>
      </c>
      <c r="BA43">
        <v>0.502446989603898</v>
      </c>
      <c r="BB43">
        <v>0.75775026952857705</v>
      </c>
      <c r="BC43">
        <v>0.73091387906314398</v>
      </c>
      <c r="BD43">
        <v>0.7650062253412</v>
      </c>
      <c r="BE43">
        <v>0.74128940275731103</v>
      </c>
      <c r="BF43">
        <v>0.91095914957547897</v>
      </c>
      <c r="BG43">
        <v>-0.328955520342821</v>
      </c>
      <c r="BH43">
        <v>-0.71075974331930702</v>
      </c>
      <c r="BI43">
        <v>0.82018991950325704</v>
      </c>
      <c r="BJ43">
        <v>0.846912276685584</v>
      </c>
      <c r="BK43">
        <v>0.78965959637198602</v>
      </c>
      <c r="BL43">
        <v>0.74097589754456505</v>
      </c>
      <c r="BM43">
        <v>-0.16747136067652801</v>
      </c>
      <c r="BN43">
        <v>0.82253173015883596</v>
      </c>
      <c r="BO43">
        <v>0.84503906683532704</v>
      </c>
      <c r="BP43">
        <v>0.88141755669339095</v>
      </c>
      <c r="BQ43">
        <v>0.92387489606159801</v>
      </c>
      <c r="BR43">
        <v>0.77092101589394202</v>
      </c>
      <c r="BS43">
        <v>0.79648092965116701</v>
      </c>
      <c r="BT43">
        <v>0.71363872377529303</v>
      </c>
      <c r="BU43">
        <v>0.63463060125315296</v>
      </c>
      <c r="BV43">
        <v>0.90021601808174501</v>
      </c>
      <c r="BW43">
        <v>0.90619098313732904</v>
      </c>
      <c r="BX43">
        <v>0.63630320888259995</v>
      </c>
      <c r="BY43">
        <v>0.73288615807176405</v>
      </c>
      <c r="BZ43">
        <v>0.80754693785614595</v>
      </c>
      <c r="CA43">
        <v>0.80005459645455201</v>
      </c>
      <c r="CB43">
        <v>-0.51542407033244897</v>
      </c>
      <c r="CC43">
        <v>0.849151305443682</v>
      </c>
      <c r="CD43">
        <v>0.85089398151414197</v>
      </c>
      <c r="CE43">
        <v>0.81958339152803095</v>
      </c>
      <c r="CF43">
        <v>0.83373936212363298</v>
      </c>
      <c r="CG43">
        <v>0.79526153036293601</v>
      </c>
      <c r="CH43">
        <v>0.76275272676393302</v>
      </c>
      <c r="CI43">
        <v>0.85830706295368797</v>
      </c>
      <c r="CJ43">
        <v>0.78035357361863</v>
      </c>
      <c r="CK43">
        <v>0.87983591249988902</v>
      </c>
      <c r="CL43">
        <v>0.88227878986044495</v>
      </c>
      <c r="CM43">
        <v>0.77191037842549004</v>
      </c>
      <c r="CN43">
        <v>0.72947678850096198</v>
      </c>
      <c r="CO43">
        <v>0.48572298233331801</v>
      </c>
      <c r="CP43">
        <v>0.83464264093941998</v>
      </c>
      <c r="CQ43">
        <v>-0.64660818835396805</v>
      </c>
      <c r="CR43">
        <v>-0.71731977891815601</v>
      </c>
      <c r="CS43">
        <v>-0.72468351682627097</v>
      </c>
      <c r="CT43">
        <v>-0.71559554393541602</v>
      </c>
      <c r="CU43">
        <v>-0.810409291250904</v>
      </c>
      <c r="CV43">
        <v>0.60972239487003799</v>
      </c>
      <c r="CW43">
        <v>-0.60934347001049305</v>
      </c>
      <c r="CX43">
        <v>-9.1071730312914906E-2</v>
      </c>
      <c r="CY43">
        <v>-0.45900392435243798</v>
      </c>
      <c r="CZ43">
        <v>-0.91119028615805198</v>
      </c>
      <c r="DA43">
        <v>-0.74675355494601503</v>
      </c>
      <c r="DB43">
        <v>0.846339619181258</v>
      </c>
      <c r="DC43">
        <v>0.66153391696869002</v>
      </c>
      <c r="DD43">
        <v>-0.79174127886100898</v>
      </c>
      <c r="DE43">
        <v>-0.74836069867903698</v>
      </c>
      <c r="DF43">
        <v>-0.68008297381400495</v>
      </c>
      <c r="DG43">
        <v>-0.63217464095686204</v>
      </c>
      <c r="DH43">
        <v>-0.76207050281135003</v>
      </c>
      <c r="DI43">
        <v>-0.83445674244356305</v>
      </c>
      <c r="DJ43">
        <v>-0.49205114942071598</v>
      </c>
      <c r="DK43">
        <v>-0.71451651615039402</v>
      </c>
      <c r="DL43">
        <v>0.735857540073107</v>
      </c>
      <c r="DM43">
        <v>0.51896137983704305</v>
      </c>
      <c r="DN43">
        <v>-0.83090746096447998</v>
      </c>
      <c r="DO43">
        <v>-0.40122307818529901</v>
      </c>
      <c r="DP43">
        <v>0.71323585675138201</v>
      </c>
      <c r="DQ43">
        <v>-0.76706587940487603</v>
      </c>
      <c r="DR43">
        <v>-5.6831996351799002E-2</v>
      </c>
      <c r="DS43">
        <v>0.67649418331779998</v>
      </c>
      <c r="DT43">
        <v>-0.30776770579197299</v>
      </c>
      <c r="DU43">
        <v>-0.37993426613881498</v>
      </c>
      <c r="DV43">
        <v>-0.36200319533816899</v>
      </c>
      <c r="DW43">
        <v>0.41788476279555897</v>
      </c>
      <c r="DX43">
        <v>-0.82210476696670998</v>
      </c>
      <c r="DY43">
        <v>-0.18003545440013199</v>
      </c>
      <c r="DZ43">
        <v>-0.52541976739882901</v>
      </c>
      <c r="EA43">
        <v>-0.58583913528480103</v>
      </c>
      <c r="EB43">
        <v>-0.53843439198393594</v>
      </c>
      <c r="EC43">
        <v>-0.66191948328033401</v>
      </c>
      <c r="ED43">
        <v>-0.39934316163240202</v>
      </c>
      <c r="EE43">
        <v>-0.31578232835428999</v>
      </c>
      <c r="EF43">
        <v>-0.41563256849214297</v>
      </c>
      <c r="EG43">
        <v>0.44667154037877999</v>
      </c>
      <c r="EH43">
        <v>0.63175889133390295</v>
      </c>
      <c r="EI43">
        <v>0.60436078966311901</v>
      </c>
      <c r="EJ43">
        <v>0.59904993521287198</v>
      </c>
      <c r="EK43">
        <v>0.53408306763525404</v>
      </c>
      <c r="EL43">
        <v>0.445317862334143</v>
      </c>
      <c r="EM43">
        <v>0.714783417256317</v>
      </c>
      <c r="EN43">
        <v>0.778440213630054</v>
      </c>
      <c r="EO43">
        <v>0.73240820618369695</v>
      </c>
      <c r="EP43">
        <v>0.66762408122643302</v>
      </c>
      <c r="EQ43">
        <v>0.50908614881623404</v>
      </c>
      <c r="ER43">
        <v>0.86543384025752601</v>
      </c>
      <c r="ES43">
        <v>0.85505406897124103</v>
      </c>
      <c r="ET43">
        <v>0.843445690357846</v>
      </c>
      <c r="EU43">
        <v>0.80325689331559103</v>
      </c>
      <c r="EV43">
        <v>0.82635634474907105</v>
      </c>
      <c r="EW43">
        <v>0.79731743775014696</v>
      </c>
      <c r="EX43">
        <v>0.76604790406759304</v>
      </c>
      <c r="EY43">
        <v>0.87732222316541097</v>
      </c>
      <c r="EZ43">
        <v>0.86594801452869996</v>
      </c>
      <c r="FA43">
        <v>0.83284090110995901</v>
      </c>
      <c r="FB43">
        <v>0.826913607190497</v>
      </c>
      <c r="FC43">
        <v>-0.74863784916395104</v>
      </c>
      <c r="FD43">
        <v>-0.57138722753660498</v>
      </c>
      <c r="FE43">
        <v>0.53777073566477995</v>
      </c>
      <c r="FF43">
        <v>-0.82398228869208301</v>
      </c>
      <c r="FG43">
        <v>-0.74961934417228304</v>
      </c>
      <c r="FH43">
        <v>0.73268824672913302</v>
      </c>
      <c r="FI43">
        <v>0.41843375022004797</v>
      </c>
      <c r="FJ43">
        <v>0.74359693046155695</v>
      </c>
      <c r="FK43">
        <v>-0.36286768480758802</v>
      </c>
    </row>
    <row r="44" spans="1:167" x14ac:dyDescent="0.25">
      <c r="A44" t="s">
        <v>68</v>
      </c>
      <c r="B44">
        <v>0.61131827401400396</v>
      </c>
      <c r="C44">
        <v>0.81853148801733999</v>
      </c>
      <c r="D44">
        <v>-0.47864009302071803</v>
      </c>
      <c r="E44">
        <v>-0.61010966525737897</v>
      </c>
      <c r="F44">
        <v>-0.54993011558579497</v>
      </c>
      <c r="G44">
        <v>-0.60513807195829905</v>
      </c>
      <c r="H44">
        <v>-0.71156584423735403</v>
      </c>
      <c r="I44">
        <v>-0.59259600315194105</v>
      </c>
      <c r="J44">
        <v>-0.248476638833413</v>
      </c>
      <c r="K44">
        <v>-0.61005112144215301</v>
      </c>
      <c r="L44">
        <v>-0.52145880667529898</v>
      </c>
      <c r="M44">
        <v>-0.62199160834315503</v>
      </c>
      <c r="N44">
        <v>-0.67184956495596704</v>
      </c>
      <c r="O44">
        <v>-0.55134404148021898</v>
      </c>
      <c r="P44">
        <v>-0.42529302379030698</v>
      </c>
      <c r="Q44">
        <v>-0.67781225867146899</v>
      </c>
      <c r="R44">
        <v>-0.44662342194224303</v>
      </c>
      <c r="S44">
        <v>-0.50101188312127198</v>
      </c>
      <c r="T44">
        <v>-0.60850966680018403</v>
      </c>
      <c r="U44">
        <v>-0.603559524835519</v>
      </c>
      <c r="V44">
        <v>-0.63755416581951097</v>
      </c>
      <c r="W44">
        <v>-0.62383443839602304</v>
      </c>
      <c r="X44">
        <v>-0.62931360371950695</v>
      </c>
      <c r="Y44">
        <v>-0.58679682850788295</v>
      </c>
      <c r="Z44">
        <v>-0.589307357253951</v>
      </c>
      <c r="AA44">
        <v>-0.60727085818327198</v>
      </c>
      <c r="AB44">
        <v>-0.54969069226599099</v>
      </c>
      <c r="AC44">
        <v>-0.634240716901186</v>
      </c>
      <c r="AD44">
        <v>-0.63384090554399297</v>
      </c>
      <c r="AE44">
        <v>-0.52922547741348103</v>
      </c>
      <c r="AF44">
        <v>-0.62897542797695305</v>
      </c>
      <c r="AG44">
        <v>-0.87852764405818295</v>
      </c>
      <c r="AH44">
        <v>-0.63639282693937005</v>
      </c>
      <c r="AI44">
        <v>0.26316787123366803</v>
      </c>
      <c r="AJ44">
        <v>-0.67515003239571802</v>
      </c>
      <c r="AK44">
        <v>0.94435324618852001</v>
      </c>
      <c r="AL44">
        <v>0.89143673707211901</v>
      </c>
      <c r="AM44">
        <v>-0.69895469369216601</v>
      </c>
      <c r="AN44">
        <v>-0.35584277992372298</v>
      </c>
      <c r="AO44">
        <v>0.93207942147587897</v>
      </c>
      <c r="AP44">
        <v>0.70008151499844695</v>
      </c>
      <c r="AQ44">
        <v>0.70094760629742803</v>
      </c>
      <c r="AR44">
        <v>0.66733948486208405</v>
      </c>
      <c r="AS44">
        <v>-0.53684648696982795</v>
      </c>
      <c r="AT44">
        <v>-0.83519898527427705</v>
      </c>
      <c r="AU44">
        <v>-0.33716400710365202</v>
      </c>
      <c r="AV44">
        <v>0.557275448263161</v>
      </c>
      <c r="AW44">
        <v>0.31509453995937298</v>
      </c>
      <c r="AX44">
        <v>0.28994277089153597</v>
      </c>
      <c r="AY44">
        <v>0.25781613170330198</v>
      </c>
      <c r="AZ44">
        <v>0.39355291637371398</v>
      </c>
      <c r="BA44">
        <v>0.28691128813122801</v>
      </c>
      <c r="BB44">
        <v>0.58996517255141101</v>
      </c>
      <c r="BC44">
        <v>0.53731399067778995</v>
      </c>
      <c r="BD44">
        <v>0.61255224017838095</v>
      </c>
      <c r="BE44">
        <v>0.56699664774786795</v>
      </c>
      <c r="BF44">
        <v>0.80602220794606105</v>
      </c>
      <c r="BG44">
        <v>-8.4935554447518602E-2</v>
      </c>
      <c r="BH44">
        <v>-0.599407608904997</v>
      </c>
      <c r="BI44">
        <v>0.65155999502825102</v>
      </c>
      <c r="BJ44">
        <v>0.69998143586377004</v>
      </c>
      <c r="BK44">
        <v>0.81175492548524297</v>
      </c>
      <c r="BL44">
        <v>0.68873291078652299</v>
      </c>
      <c r="BM44">
        <v>-2.8611795483074701E-2</v>
      </c>
      <c r="BN44">
        <v>0.63472919199695799</v>
      </c>
      <c r="BO44">
        <v>0.71394135760712496</v>
      </c>
      <c r="BP44">
        <v>0.76088861074923198</v>
      </c>
      <c r="BQ44">
        <v>0.91301580691990203</v>
      </c>
      <c r="BR44">
        <v>0.61437222185225404</v>
      </c>
      <c r="BS44">
        <v>0.67427751610943298</v>
      </c>
      <c r="BT44">
        <v>0.55164036256385995</v>
      </c>
      <c r="BU44">
        <v>0.51208963688069797</v>
      </c>
      <c r="BV44">
        <v>0.79588985545643498</v>
      </c>
      <c r="BW44">
        <v>0.80220972881247599</v>
      </c>
      <c r="BX44">
        <v>0.58032309783954905</v>
      </c>
      <c r="BY44">
        <v>0.55229012858610105</v>
      </c>
      <c r="BZ44">
        <v>0.63811959509281002</v>
      </c>
      <c r="CA44">
        <v>0.642403286004402</v>
      </c>
      <c r="CB44">
        <v>-0.43883306296977298</v>
      </c>
      <c r="CC44">
        <v>0.68719343470572103</v>
      </c>
      <c r="CD44">
        <v>0.69928243198545403</v>
      </c>
      <c r="CE44">
        <v>0.76893237610634801</v>
      </c>
      <c r="CF44">
        <v>0.65122553411311002</v>
      </c>
      <c r="CG44">
        <v>0.62010174805232998</v>
      </c>
      <c r="CH44">
        <v>0.59852650063461299</v>
      </c>
      <c r="CI44">
        <v>0.72366105745923404</v>
      </c>
      <c r="CJ44">
        <v>0.63781271910030501</v>
      </c>
      <c r="CK44">
        <v>0.76034007865786302</v>
      </c>
      <c r="CL44">
        <v>0.77831931217676698</v>
      </c>
      <c r="CM44">
        <v>0.67521825001737101</v>
      </c>
      <c r="CN44">
        <v>0.61903377580672203</v>
      </c>
      <c r="CO44">
        <v>0.38690917172967998</v>
      </c>
      <c r="CP44">
        <v>0.68479784565393897</v>
      </c>
      <c r="CQ44">
        <v>-0.54650501450907896</v>
      </c>
      <c r="CR44">
        <v>-0.54267168575347402</v>
      </c>
      <c r="CS44">
        <v>-0.57359381716201796</v>
      </c>
      <c r="CT44">
        <v>-0.66808743163238204</v>
      </c>
      <c r="CU44">
        <v>-0.66373425293875299</v>
      </c>
      <c r="CV44">
        <v>0.41806026007612701</v>
      </c>
      <c r="CW44">
        <v>-0.45625053462204601</v>
      </c>
      <c r="CX44">
        <v>-0.26200745355793398</v>
      </c>
      <c r="CY44">
        <v>-0.56462268571498997</v>
      </c>
      <c r="CZ44">
        <v>-0.84210235434974301</v>
      </c>
      <c r="DA44">
        <v>-0.60835972510084602</v>
      </c>
      <c r="DB44">
        <v>0.73177782894324905</v>
      </c>
      <c r="DC44">
        <v>0.47250968540669103</v>
      </c>
      <c r="DD44">
        <v>-0.73160584789532601</v>
      </c>
      <c r="DE44">
        <v>-0.60340789288690999</v>
      </c>
      <c r="DF44">
        <v>-0.75109539100013101</v>
      </c>
      <c r="DG44">
        <v>-0.43331865781764201</v>
      </c>
      <c r="DH44">
        <v>-0.661895755358483</v>
      </c>
      <c r="DI44">
        <v>-0.72398423805199497</v>
      </c>
      <c r="DJ44">
        <v>-0.53192565524678004</v>
      </c>
      <c r="DK44">
        <v>-0.57359987676788204</v>
      </c>
      <c r="DL44">
        <v>0.69189484130732104</v>
      </c>
      <c r="DM44">
        <v>0.538035824549143</v>
      </c>
      <c r="DN44">
        <v>-0.71861849183359705</v>
      </c>
      <c r="DO44">
        <v>-0.341967868899335</v>
      </c>
      <c r="DP44">
        <v>0.53406321196497497</v>
      </c>
      <c r="DQ44">
        <v>-0.58488590897072301</v>
      </c>
      <c r="DR44">
        <v>-0.153585685670592</v>
      </c>
      <c r="DS44">
        <v>0.45901361954494502</v>
      </c>
      <c r="DT44">
        <v>-0.26098403199353298</v>
      </c>
      <c r="DU44">
        <v>-0.34382078232618002</v>
      </c>
      <c r="DV44">
        <v>-0.145267435905198</v>
      </c>
      <c r="DW44">
        <v>0.27138822441852301</v>
      </c>
      <c r="DX44">
        <v>-0.72806549049676095</v>
      </c>
      <c r="DY44">
        <v>-0.15187654982063101</v>
      </c>
      <c r="DZ44">
        <v>-0.50260273440951098</v>
      </c>
      <c r="EA44">
        <v>-0.44076149756645</v>
      </c>
      <c r="EB44">
        <v>-0.39022507578806898</v>
      </c>
      <c r="EC44">
        <v>-0.50914060353005897</v>
      </c>
      <c r="ED44">
        <v>-0.45237588718788002</v>
      </c>
      <c r="EE44">
        <v>-0.27992254940617101</v>
      </c>
      <c r="EF44">
        <v>-0.33038218134368103</v>
      </c>
      <c r="EG44">
        <v>0.178401591794104</v>
      </c>
      <c r="EH44">
        <v>0.38119321697595898</v>
      </c>
      <c r="EI44">
        <v>0.354339422462561</v>
      </c>
      <c r="EJ44">
        <v>0.36233586809310497</v>
      </c>
      <c r="EK44">
        <v>0.31120221325860797</v>
      </c>
      <c r="EL44">
        <v>0.18784363698255399</v>
      </c>
      <c r="EM44">
        <v>0.50461326592335398</v>
      </c>
      <c r="EN44">
        <v>0.57232350617060401</v>
      </c>
      <c r="EO44">
        <v>0.50729906929061597</v>
      </c>
      <c r="EP44">
        <v>0.43001485496581099</v>
      </c>
      <c r="EQ44">
        <v>0.240603907106511</v>
      </c>
      <c r="ER44">
        <v>0.68574727621348497</v>
      </c>
      <c r="ES44">
        <v>0.675402958517064</v>
      </c>
      <c r="ET44">
        <v>0.66297331821927696</v>
      </c>
      <c r="EU44">
        <v>0.60595852865584798</v>
      </c>
      <c r="EV44">
        <v>0.63299026577086803</v>
      </c>
      <c r="EW44">
        <v>0.59670697530700201</v>
      </c>
      <c r="EX44">
        <v>0.55488187379711096</v>
      </c>
      <c r="EY44">
        <v>0.71724885205223399</v>
      </c>
      <c r="EZ44">
        <v>0.70155960111613103</v>
      </c>
      <c r="FA44">
        <v>0.64875833746580402</v>
      </c>
      <c r="FB44">
        <v>0.63441699870278701</v>
      </c>
      <c r="FC44">
        <v>-0.57056486307616106</v>
      </c>
      <c r="FD44">
        <v>-0.57040112708751101</v>
      </c>
      <c r="FE44">
        <v>0.361009926156943</v>
      </c>
      <c r="FF44">
        <v>-0.666120378908586</v>
      </c>
      <c r="FG44">
        <v>-0.71303771618995904</v>
      </c>
      <c r="FH44">
        <v>0.84357856869429904</v>
      </c>
      <c r="FI44">
        <v>0.48963220360802101</v>
      </c>
      <c r="FJ44">
        <v>0.87910783509379897</v>
      </c>
      <c r="FK44">
        <v>-0.24657672050658</v>
      </c>
    </row>
    <row r="45" spans="1:167" x14ac:dyDescent="0.25">
      <c r="A45" t="s">
        <v>69</v>
      </c>
      <c r="B45">
        <v>0.74801640307303596</v>
      </c>
      <c r="C45">
        <v>0.81722613870329497</v>
      </c>
      <c r="D45">
        <v>-0.60698338967336696</v>
      </c>
      <c r="E45">
        <v>-0.73641223284872304</v>
      </c>
      <c r="F45">
        <v>-0.69888881189313101</v>
      </c>
      <c r="G45">
        <v>-0.77779977991830096</v>
      </c>
      <c r="H45">
        <v>-0.86302845390695004</v>
      </c>
      <c r="I45">
        <v>-0.78480323983296696</v>
      </c>
      <c r="J45">
        <v>-0.37869506115874602</v>
      </c>
      <c r="K45">
        <v>-0.77068852908382501</v>
      </c>
      <c r="L45">
        <v>-0.72158262784815896</v>
      </c>
      <c r="M45">
        <v>-0.78272775423818797</v>
      </c>
      <c r="N45">
        <v>-0.88148460186236599</v>
      </c>
      <c r="O45">
        <v>-0.75106190321550903</v>
      </c>
      <c r="P45">
        <v>-0.68937123784058596</v>
      </c>
      <c r="Q45">
        <v>-0.816925575216359</v>
      </c>
      <c r="R45">
        <v>-0.61680779222243698</v>
      </c>
      <c r="S45">
        <v>-0.64279786439644904</v>
      </c>
      <c r="T45">
        <v>-0.77352001697600403</v>
      </c>
      <c r="U45">
        <v>-0.75907790716758505</v>
      </c>
      <c r="V45">
        <v>-0.80142632741498299</v>
      </c>
      <c r="W45">
        <v>-0.81097566733957605</v>
      </c>
      <c r="X45">
        <v>-0.81587344677518003</v>
      </c>
      <c r="Y45">
        <v>-0.76045980018029802</v>
      </c>
      <c r="Z45">
        <v>-0.76815399090667003</v>
      </c>
      <c r="AA45">
        <v>-0.79203263900087895</v>
      </c>
      <c r="AB45">
        <v>-0.78744550696073001</v>
      </c>
      <c r="AC45">
        <v>-0.856321783643752</v>
      </c>
      <c r="AD45">
        <v>-0.83541541871948199</v>
      </c>
      <c r="AE45">
        <v>-0.81591313204538796</v>
      </c>
      <c r="AF45">
        <v>-0.81510556607254503</v>
      </c>
      <c r="AG45">
        <v>-0.95268544476972805</v>
      </c>
      <c r="AH45">
        <v>-0.78651964207507596</v>
      </c>
      <c r="AI45">
        <v>-1.2107008958530999E-3</v>
      </c>
      <c r="AJ45">
        <v>-0.81363334613776706</v>
      </c>
      <c r="AK45">
        <v>0.93068992904280101</v>
      </c>
      <c r="AL45">
        <v>0.73617142856309403</v>
      </c>
      <c r="AM45">
        <v>-0.85137037027212403</v>
      </c>
      <c r="AN45">
        <v>-0.62099394648519601</v>
      </c>
      <c r="AO45">
        <v>0.916712838102554</v>
      </c>
      <c r="AP45">
        <v>0.72633343640858605</v>
      </c>
      <c r="AQ45">
        <v>0.52579149597345598</v>
      </c>
      <c r="AR45">
        <v>0.66889112569312104</v>
      </c>
      <c r="AS45">
        <v>-0.732620354313544</v>
      </c>
      <c r="AT45">
        <v>-0.93264744483951001</v>
      </c>
      <c r="AU45">
        <v>-0.28704340309444398</v>
      </c>
      <c r="AV45">
        <v>0.641317421620479</v>
      </c>
      <c r="AW45">
        <v>0.42066715330850302</v>
      </c>
      <c r="AX45">
        <v>0.43084430584172101</v>
      </c>
      <c r="AY45">
        <v>0.38702875538392101</v>
      </c>
      <c r="AZ45">
        <v>0.60387143271563204</v>
      </c>
      <c r="BA45">
        <v>0.41548818590646702</v>
      </c>
      <c r="BB45">
        <v>0.62298625761752202</v>
      </c>
      <c r="BC45">
        <v>0.63401912917210901</v>
      </c>
      <c r="BD45">
        <v>0.630851331851501</v>
      </c>
      <c r="BE45">
        <v>0.61078806121699303</v>
      </c>
      <c r="BF45">
        <v>0.81045393599788895</v>
      </c>
      <c r="BG45">
        <v>-0.376497420752544</v>
      </c>
      <c r="BH45">
        <v>-0.71085752884800901</v>
      </c>
      <c r="BI45">
        <v>0.74104251451646697</v>
      </c>
      <c r="BJ45">
        <v>0.75607364449104697</v>
      </c>
      <c r="BK45">
        <v>0.61383140196341401</v>
      </c>
      <c r="BL45">
        <v>0.68603692245174197</v>
      </c>
      <c r="BM45">
        <v>-0.268513384067601</v>
      </c>
      <c r="BN45">
        <v>0.72973318286540501</v>
      </c>
      <c r="BO45">
        <v>0.73788899153519905</v>
      </c>
      <c r="BP45">
        <v>0.80718327361471298</v>
      </c>
      <c r="BQ45">
        <v>0.82160496657482096</v>
      </c>
      <c r="BR45">
        <v>0.726148793551463</v>
      </c>
      <c r="BS45">
        <v>0.71231842767761799</v>
      </c>
      <c r="BT45">
        <v>0.627606922344639</v>
      </c>
      <c r="BU45">
        <v>0.53660738974793798</v>
      </c>
      <c r="BV45">
        <v>0.77997959095328295</v>
      </c>
      <c r="BW45">
        <v>0.80771835108700996</v>
      </c>
      <c r="BX45">
        <v>0.45592984933293901</v>
      </c>
      <c r="BY45">
        <v>0.592815971194397</v>
      </c>
      <c r="BZ45">
        <v>0.72133413088542597</v>
      </c>
      <c r="CA45">
        <v>0.69779321303651998</v>
      </c>
      <c r="CB45">
        <v>-0.46946982629702999</v>
      </c>
      <c r="CC45">
        <v>0.77585750151873201</v>
      </c>
      <c r="CD45">
        <v>0.77019776183297095</v>
      </c>
      <c r="CE45">
        <v>0.73610451656499298</v>
      </c>
      <c r="CF45">
        <v>0.76028135798680296</v>
      </c>
      <c r="CG45">
        <v>0.68393202607098502</v>
      </c>
      <c r="CH45">
        <v>0.66793265063103902</v>
      </c>
      <c r="CI45">
        <v>0.76964589730106203</v>
      </c>
      <c r="CJ45">
        <v>0.66221177619020399</v>
      </c>
      <c r="CK45">
        <v>0.81108710806557605</v>
      </c>
      <c r="CL45">
        <v>0.80668409261914098</v>
      </c>
      <c r="CM45">
        <v>0.74838517915330105</v>
      </c>
      <c r="CN45">
        <v>0.695404354209055</v>
      </c>
      <c r="CO45">
        <v>0.45090519862352202</v>
      </c>
      <c r="CP45">
        <v>0.74902064302982096</v>
      </c>
      <c r="CQ45">
        <v>-0.63394425300722901</v>
      </c>
      <c r="CR45">
        <v>-0.69652087135696905</v>
      </c>
      <c r="CS45">
        <v>-0.79239990868517196</v>
      </c>
      <c r="CT45">
        <v>-0.69999096019263796</v>
      </c>
      <c r="CU45">
        <v>-0.87006039202351604</v>
      </c>
      <c r="CV45">
        <v>0.46589877204073199</v>
      </c>
      <c r="CW45">
        <v>-0.67963966286383604</v>
      </c>
      <c r="CX45">
        <v>-0.27890138632141198</v>
      </c>
      <c r="CY45">
        <v>-0.60938220972030899</v>
      </c>
      <c r="CZ45">
        <v>-0.85266445513761602</v>
      </c>
      <c r="DA45">
        <v>-0.76906131015202694</v>
      </c>
      <c r="DB45">
        <v>0.91170079949625704</v>
      </c>
      <c r="DC45">
        <v>0.54760042901623895</v>
      </c>
      <c r="DD45">
        <v>-0.80031261328897196</v>
      </c>
      <c r="DE45">
        <v>-0.81491891342648703</v>
      </c>
      <c r="DF45">
        <v>-0.77868200262004805</v>
      </c>
      <c r="DG45">
        <v>-0.72096372100801698</v>
      </c>
      <c r="DH45">
        <v>-0.83969743605276803</v>
      </c>
      <c r="DI45">
        <v>-0.77919436319845503</v>
      </c>
      <c r="DJ45">
        <v>-0.68984109393016602</v>
      </c>
      <c r="DK45">
        <v>-0.63506340271982897</v>
      </c>
      <c r="DL45">
        <v>0.82492089833563798</v>
      </c>
      <c r="DM45">
        <v>0.70183834602246797</v>
      </c>
      <c r="DN45">
        <v>-0.83392751272746302</v>
      </c>
      <c r="DO45">
        <v>-0.33876508184120102</v>
      </c>
      <c r="DP45">
        <v>0.71301360378838796</v>
      </c>
      <c r="DQ45">
        <v>-0.78752250683855796</v>
      </c>
      <c r="DR45">
        <v>-7.9179258892829896E-2</v>
      </c>
      <c r="DS45">
        <v>0.52986063941906003</v>
      </c>
      <c r="DT45">
        <v>-0.351946393993816</v>
      </c>
      <c r="DU45">
        <v>-0.39226470094802501</v>
      </c>
      <c r="DV45">
        <v>-0.23197518805179501</v>
      </c>
      <c r="DW45">
        <v>0.34367512844036402</v>
      </c>
      <c r="DX45">
        <v>-0.76814292470798196</v>
      </c>
      <c r="DY45">
        <v>-0.217125194905332</v>
      </c>
      <c r="DZ45">
        <v>-0.47057079367705101</v>
      </c>
      <c r="EA45">
        <v>-0.54662098537139903</v>
      </c>
      <c r="EB45">
        <v>-0.47563764054477298</v>
      </c>
      <c r="EC45">
        <v>-0.60658802100409803</v>
      </c>
      <c r="ED45">
        <v>-0.38986264669286802</v>
      </c>
      <c r="EE45">
        <v>-0.30765011351084298</v>
      </c>
      <c r="EF45">
        <v>-0.38317332095518702</v>
      </c>
      <c r="EG45">
        <v>0.40043487176225401</v>
      </c>
      <c r="EH45">
        <v>0.59012238202124001</v>
      </c>
      <c r="EI45">
        <v>0.54156443707462898</v>
      </c>
      <c r="EJ45">
        <v>0.52175934660159995</v>
      </c>
      <c r="EK45">
        <v>0.48071834332320601</v>
      </c>
      <c r="EL45">
        <v>0.43821858744625197</v>
      </c>
      <c r="EM45">
        <v>0.60292218944112796</v>
      </c>
      <c r="EN45">
        <v>0.73863181228136099</v>
      </c>
      <c r="EO45">
        <v>0.71856987014874396</v>
      </c>
      <c r="EP45">
        <v>0.64981470332860802</v>
      </c>
      <c r="EQ45">
        <v>0.50887570398146598</v>
      </c>
      <c r="ER45">
        <v>0.84800687548229903</v>
      </c>
      <c r="ES45">
        <v>0.82754288288364397</v>
      </c>
      <c r="ET45">
        <v>0.81242872496389096</v>
      </c>
      <c r="EU45">
        <v>0.78063265782117397</v>
      </c>
      <c r="EV45">
        <v>0.80417984695866596</v>
      </c>
      <c r="EW45">
        <v>0.77102064479418397</v>
      </c>
      <c r="EX45">
        <v>0.74259921669927098</v>
      </c>
      <c r="EY45">
        <v>0.83256555559866796</v>
      </c>
      <c r="EZ45">
        <v>0.83125179148857697</v>
      </c>
      <c r="FA45">
        <v>0.79815781563378496</v>
      </c>
      <c r="FB45">
        <v>0.80295964996750002</v>
      </c>
      <c r="FC45">
        <v>-0.77241758638804803</v>
      </c>
      <c r="FD45">
        <v>-0.68469115769921796</v>
      </c>
      <c r="FE45">
        <v>0.31992846553356702</v>
      </c>
      <c r="FF45">
        <v>-0.79822916605975303</v>
      </c>
      <c r="FG45">
        <v>-0.73870300627201502</v>
      </c>
      <c r="FH45">
        <v>0.68410582930143504</v>
      </c>
      <c r="FI45">
        <v>0.410918903023614</v>
      </c>
      <c r="FJ45">
        <v>0.65758080648254502</v>
      </c>
      <c r="FK45">
        <v>-0.36118150533858401</v>
      </c>
    </row>
    <row r="46" spans="1:167" x14ac:dyDescent="0.25">
      <c r="A46" t="s">
        <v>70</v>
      </c>
      <c r="B46">
        <v>0.53804719819916902</v>
      </c>
      <c r="C46">
        <v>0.77187146859047595</v>
      </c>
      <c r="D46">
        <v>-0.48008474197062101</v>
      </c>
      <c r="E46">
        <v>-0.56855794495688905</v>
      </c>
      <c r="F46">
        <v>-0.50397491230020097</v>
      </c>
      <c r="G46">
        <v>-0.547501224606186</v>
      </c>
      <c r="H46">
        <v>-0.65341246115686602</v>
      </c>
      <c r="I46">
        <v>-0.51656369372183397</v>
      </c>
      <c r="J46">
        <v>-0.27889096274961001</v>
      </c>
      <c r="K46">
        <v>-0.54754027947350603</v>
      </c>
      <c r="L46">
        <v>-0.45940106896355398</v>
      </c>
      <c r="M46">
        <v>-0.56803081400719102</v>
      </c>
      <c r="N46">
        <v>-0.61744513611668805</v>
      </c>
      <c r="O46">
        <v>-0.516056144099446</v>
      </c>
      <c r="P46">
        <v>-0.42184330136024301</v>
      </c>
      <c r="Q46">
        <v>-0.63195255602360401</v>
      </c>
      <c r="R46">
        <v>-0.44263732712734599</v>
      </c>
      <c r="S46">
        <v>-0.46775317997358201</v>
      </c>
      <c r="T46">
        <v>-0.54463332226063199</v>
      </c>
      <c r="U46">
        <v>-0.536568785602758</v>
      </c>
      <c r="V46">
        <v>-0.57104072165335695</v>
      </c>
      <c r="W46">
        <v>-0.56498418203654399</v>
      </c>
      <c r="X46">
        <v>-0.58147457697694604</v>
      </c>
      <c r="Y46">
        <v>-0.51462556821935201</v>
      </c>
      <c r="Z46">
        <v>-0.51843031244802396</v>
      </c>
      <c r="AA46">
        <v>-0.53756640109711196</v>
      </c>
      <c r="AB46">
        <v>-0.48105795411268798</v>
      </c>
      <c r="AC46">
        <v>-0.58108451940890204</v>
      </c>
      <c r="AD46">
        <v>-0.58588017850732399</v>
      </c>
      <c r="AE46">
        <v>-0.53588731688868796</v>
      </c>
      <c r="AF46">
        <v>-0.57668656796030804</v>
      </c>
      <c r="AG46">
        <v>-0.83876326709742899</v>
      </c>
      <c r="AH46">
        <v>-0.56626360334458603</v>
      </c>
      <c r="AI46">
        <v>0.36262746230066301</v>
      </c>
      <c r="AJ46">
        <v>-0.61638261342676803</v>
      </c>
      <c r="AK46">
        <v>0.91939333951679303</v>
      </c>
      <c r="AL46">
        <v>0.85238047196073596</v>
      </c>
      <c r="AM46">
        <v>-0.63261895506716903</v>
      </c>
      <c r="AN46">
        <v>-0.27965337166369802</v>
      </c>
      <c r="AO46">
        <v>0.90441231523454901</v>
      </c>
      <c r="AP46">
        <v>0.62848699193173796</v>
      </c>
      <c r="AQ46">
        <v>0.65086539287316902</v>
      </c>
      <c r="AR46">
        <v>0.60632922885750196</v>
      </c>
      <c r="AS46">
        <v>-0.47006268095870501</v>
      </c>
      <c r="AT46">
        <v>-0.78978644099742501</v>
      </c>
      <c r="AU46">
        <v>-0.33527342587171899</v>
      </c>
      <c r="AV46">
        <v>0.46360791014394398</v>
      </c>
      <c r="AW46">
        <v>0.233944975040492</v>
      </c>
      <c r="AX46">
        <v>0.19231636282084699</v>
      </c>
      <c r="AY46">
        <v>0.162047458322611</v>
      </c>
      <c r="AZ46">
        <v>0.31363445321966399</v>
      </c>
      <c r="BA46">
        <v>0.192048190460232</v>
      </c>
      <c r="BB46">
        <v>0.50380835248307998</v>
      </c>
      <c r="BC46">
        <v>0.44921181157152301</v>
      </c>
      <c r="BD46">
        <v>0.524667461194808</v>
      </c>
      <c r="BE46">
        <v>0.47791449761309202</v>
      </c>
      <c r="BF46">
        <v>0.73790861441969402</v>
      </c>
      <c r="BG46">
        <v>-1.6511690824614698E-2</v>
      </c>
      <c r="BH46">
        <v>-0.53809165424985805</v>
      </c>
      <c r="BI46">
        <v>0.57238027624409304</v>
      </c>
      <c r="BJ46">
        <v>0.62169014576255299</v>
      </c>
      <c r="BK46">
        <v>0.77724465486768501</v>
      </c>
      <c r="BL46">
        <v>0.68300490722837903</v>
      </c>
      <c r="BM46">
        <v>3.2042123357713601E-2</v>
      </c>
      <c r="BN46">
        <v>0.56709913546580304</v>
      </c>
      <c r="BO46">
        <v>0.63374787423041701</v>
      </c>
      <c r="BP46">
        <v>0.69102766537163296</v>
      </c>
      <c r="BQ46">
        <v>0.89838622319211403</v>
      </c>
      <c r="BR46">
        <v>0.52492965027756999</v>
      </c>
      <c r="BS46">
        <v>0.584093594495252</v>
      </c>
      <c r="BT46">
        <v>0.45409994139285997</v>
      </c>
      <c r="BU46">
        <v>0.406378472587683</v>
      </c>
      <c r="BV46">
        <v>0.72707308306580598</v>
      </c>
      <c r="BW46">
        <v>0.737804170316403</v>
      </c>
      <c r="BX46">
        <v>0.499895041088951</v>
      </c>
      <c r="BY46">
        <v>0.466142686063931</v>
      </c>
      <c r="BZ46">
        <v>0.55629553045385705</v>
      </c>
      <c r="CA46">
        <v>0.56027917315995202</v>
      </c>
      <c r="CB46">
        <v>-0.34837660554282102</v>
      </c>
      <c r="CC46">
        <v>0.61165404662549605</v>
      </c>
      <c r="CD46">
        <v>0.62241027402080096</v>
      </c>
      <c r="CE46">
        <v>0.702871557242013</v>
      </c>
      <c r="CF46">
        <v>0.58270044889023398</v>
      </c>
      <c r="CG46">
        <v>0.54002879100885803</v>
      </c>
      <c r="CH46">
        <v>0.50877681339389902</v>
      </c>
      <c r="CI46">
        <v>0.64515770223311797</v>
      </c>
      <c r="CJ46">
        <v>0.55915860346068802</v>
      </c>
      <c r="CK46">
        <v>0.68455323851132799</v>
      </c>
      <c r="CL46">
        <v>0.70210075277035999</v>
      </c>
      <c r="CM46">
        <v>0.58573074620031795</v>
      </c>
      <c r="CN46">
        <v>0.523339400642718</v>
      </c>
      <c r="CO46">
        <v>0.27720781790469501</v>
      </c>
      <c r="CP46">
        <v>0.604469922250363</v>
      </c>
      <c r="CQ46">
        <v>-0.50370616677491098</v>
      </c>
      <c r="CR46">
        <v>-0.49247110865550198</v>
      </c>
      <c r="CS46">
        <v>-0.52806850735978395</v>
      </c>
      <c r="CT46">
        <v>-0.65719371992512199</v>
      </c>
      <c r="CU46">
        <v>-0.60650920750565096</v>
      </c>
      <c r="CV46">
        <v>0.322622881748372</v>
      </c>
      <c r="CW46">
        <v>-0.43121191167047201</v>
      </c>
      <c r="CX46">
        <v>-0.31669014867239897</v>
      </c>
      <c r="CY46">
        <v>-0.56996341953581298</v>
      </c>
      <c r="CZ46">
        <v>-0.78271011026994297</v>
      </c>
      <c r="DA46">
        <v>-0.547698345180888</v>
      </c>
      <c r="DB46">
        <v>0.68024911889761597</v>
      </c>
      <c r="DC46">
        <v>0.379652053581369</v>
      </c>
      <c r="DD46">
        <v>-0.70183862090945803</v>
      </c>
      <c r="DE46">
        <v>-0.543330570695994</v>
      </c>
      <c r="DF46">
        <v>-0.76299607217918697</v>
      </c>
      <c r="DG46">
        <v>-0.39084719804305701</v>
      </c>
      <c r="DH46">
        <v>-0.65014877361045398</v>
      </c>
      <c r="DI46">
        <v>-0.69985419528935899</v>
      </c>
      <c r="DJ46">
        <v>-0.59428680270590595</v>
      </c>
      <c r="DK46">
        <v>-0.53912469355564896</v>
      </c>
      <c r="DL46">
        <v>0.66256982207455095</v>
      </c>
      <c r="DM46">
        <v>0.51758647680201197</v>
      </c>
      <c r="DN46">
        <v>-0.70338424002925004</v>
      </c>
      <c r="DO46">
        <v>-0.31026083162026002</v>
      </c>
      <c r="DP46">
        <v>0.46782705247385997</v>
      </c>
      <c r="DQ46">
        <v>-0.54375712721804204</v>
      </c>
      <c r="DR46">
        <v>-0.18637450157254501</v>
      </c>
      <c r="DS46">
        <v>0.39168102599675098</v>
      </c>
      <c r="DT46">
        <v>-0.29455446917971401</v>
      </c>
      <c r="DU46">
        <v>-0.36436276782489002</v>
      </c>
      <c r="DV46">
        <v>-4.9562725172173999E-2</v>
      </c>
      <c r="DW46">
        <v>0.18659902295153999</v>
      </c>
      <c r="DX46">
        <v>-0.64902727674131799</v>
      </c>
      <c r="DY46">
        <v>-0.17538602392112601</v>
      </c>
      <c r="DZ46">
        <v>-0.50801160522335398</v>
      </c>
      <c r="EA46">
        <v>-0.44040024472560602</v>
      </c>
      <c r="EB46">
        <v>-0.35594858900077597</v>
      </c>
      <c r="EC46">
        <v>-0.468768262237996</v>
      </c>
      <c r="ED46">
        <v>-0.50066358157661595</v>
      </c>
      <c r="EE46">
        <v>-0.30805635391123998</v>
      </c>
      <c r="EF46">
        <v>-0.308355290386013</v>
      </c>
      <c r="EG46">
        <v>0.115893730004926</v>
      </c>
      <c r="EH46">
        <v>0.31080147564289101</v>
      </c>
      <c r="EI46">
        <v>0.279461273607296</v>
      </c>
      <c r="EJ46">
        <v>0.28510244722345801</v>
      </c>
      <c r="EK46">
        <v>0.248453674453842</v>
      </c>
      <c r="EL46">
        <v>0.15199171928709801</v>
      </c>
      <c r="EM46">
        <v>0.44594871658500501</v>
      </c>
      <c r="EN46">
        <v>0.51195806211098305</v>
      </c>
      <c r="EO46">
        <v>0.442485207558518</v>
      </c>
      <c r="EP46">
        <v>0.35665725343763999</v>
      </c>
      <c r="EQ46">
        <v>0.16917498677270601</v>
      </c>
      <c r="ER46">
        <v>0.63330968580402303</v>
      </c>
      <c r="ES46">
        <v>0.61395983286075595</v>
      </c>
      <c r="ET46">
        <v>0.59737707495668002</v>
      </c>
      <c r="EU46">
        <v>0.53936065242712505</v>
      </c>
      <c r="EV46">
        <v>0.57166159516091897</v>
      </c>
      <c r="EW46">
        <v>0.53419000190835597</v>
      </c>
      <c r="EX46">
        <v>0.48805641648723902</v>
      </c>
      <c r="EY46">
        <v>0.65434177366195201</v>
      </c>
      <c r="EZ46">
        <v>0.64083123326415203</v>
      </c>
      <c r="FA46">
        <v>0.58407615070462504</v>
      </c>
      <c r="FB46">
        <v>0.57262244723110001</v>
      </c>
      <c r="FC46">
        <v>-0.53406678569672905</v>
      </c>
      <c r="FD46">
        <v>-0.60116783011652897</v>
      </c>
      <c r="FE46">
        <v>0.321054200780862</v>
      </c>
      <c r="FF46">
        <v>-0.61348223265750901</v>
      </c>
      <c r="FG46">
        <v>-0.68554201597967701</v>
      </c>
      <c r="FH46">
        <v>0.87377688238134699</v>
      </c>
      <c r="FI46">
        <v>0.51366725133383795</v>
      </c>
      <c r="FJ46">
        <v>0.90791878087477396</v>
      </c>
      <c r="FK46">
        <v>-0.218080077285178</v>
      </c>
    </row>
    <row r="47" spans="1:167" x14ac:dyDescent="0.25">
      <c r="A47" t="s">
        <v>71</v>
      </c>
      <c r="B47">
        <v>0.711126238601412</v>
      </c>
      <c r="C47">
        <v>0.85388261148091005</v>
      </c>
      <c r="D47">
        <v>-0.48788827323885903</v>
      </c>
      <c r="E47">
        <v>-0.67642204336026202</v>
      </c>
      <c r="F47">
        <v>-0.62625457320628897</v>
      </c>
      <c r="G47">
        <v>-0.69945085139583096</v>
      </c>
      <c r="H47">
        <v>-0.80325335313087398</v>
      </c>
      <c r="I47">
        <v>-0.70835516019820299</v>
      </c>
      <c r="J47">
        <v>-0.24633698319917899</v>
      </c>
      <c r="K47">
        <v>-0.70268640284679595</v>
      </c>
      <c r="L47">
        <v>-0.62471923100014903</v>
      </c>
      <c r="M47">
        <v>-0.71041152415785802</v>
      </c>
      <c r="N47">
        <v>-0.77189483960606597</v>
      </c>
      <c r="O47">
        <v>-0.61257082607130497</v>
      </c>
      <c r="P47">
        <v>-0.483388016689411</v>
      </c>
      <c r="Q47">
        <v>-0.74749380811746502</v>
      </c>
      <c r="R47">
        <v>-0.48683925243825898</v>
      </c>
      <c r="S47">
        <v>-0.55734429945879405</v>
      </c>
      <c r="T47">
        <v>-0.70290225120358196</v>
      </c>
      <c r="U47">
        <v>-0.70158200274804605</v>
      </c>
      <c r="V47">
        <v>-0.73879776164137201</v>
      </c>
      <c r="W47">
        <v>-0.72787041843309097</v>
      </c>
      <c r="X47">
        <v>-0.71610231132499502</v>
      </c>
      <c r="Y47">
        <v>-0.69244336630464098</v>
      </c>
      <c r="Z47">
        <v>-0.69782180452020903</v>
      </c>
      <c r="AA47">
        <v>-0.71662111896036995</v>
      </c>
      <c r="AB47">
        <v>-0.66198297026982</v>
      </c>
      <c r="AC47">
        <v>-0.73470588388756697</v>
      </c>
      <c r="AD47">
        <v>-0.71346809787226495</v>
      </c>
      <c r="AE47">
        <v>-0.58577982224784297</v>
      </c>
      <c r="AF47">
        <v>-0.71977562773763404</v>
      </c>
      <c r="AG47">
        <v>-0.93341187673534798</v>
      </c>
      <c r="AH47">
        <v>-0.73451459334908897</v>
      </c>
      <c r="AI47">
        <v>0.12590453136518101</v>
      </c>
      <c r="AJ47">
        <v>-0.76281962006283399</v>
      </c>
      <c r="AK47">
        <v>0.96751500944038005</v>
      </c>
      <c r="AL47">
        <v>0.89467386689874995</v>
      </c>
      <c r="AM47">
        <v>-0.79756050123786604</v>
      </c>
      <c r="AN47">
        <v>-0.47923031114805498</v>
      </c>
      <c r="AO47">
        <v>0.95992467708139495</v>
      </c>
      <c r="AP47">
        <v>0.77444818721989594</v>
      </c>
      <c r="AQ47">
        <v>0.700962479993401</v>
      </c>
      <c r="AR47">
        <v>0.73317868338807701</v>
      </c>
      <c r="AS47">
        <v>-0.64395845335317603</v>
      </c>
      <c r="AT47">
        <v>-0.90055390712333605</v>
      </c>
      <c r="AU47">
        <v>-0.31771848243772099</v>
      </c>
      <c r="AV47">
        <v>0.66263135795221595</v>
      </c>
      <c r="AW47">
        <v>0.41997694778935701</v>
      </c>
      <c r="AX47">
        <v>0.41534379624809598</v>
      </c>
      <c r="AY47">
        <v>0.37923326937972901</v>
      </c>
      <c r="AZ47">
        <v>0.52045729077762304</v>
      </c>
      <c r="BA47">
        <v>0.40856475033829198</v>
      </c>
      <c r="BB47">
        <v>0.67894612704478896</v>
      </c>
      <c r="BC47">
        <v>0.64167309387145</v>
      </c>
      <c r="BD47">
        <v>0.69925292499232505</v>
      </c>
      <c r="BE47">
        <v>0.66068788457104299</v>
      </c>
      <c r="BF47">
        <v>0.87403571942978997</v>
      </c>
      <c r="BG47">
        <v>-0.224329656569452</v>
      </c>
      <c r="BH47">
        <v>-0.68711529258688098</v>
      </c>
      <c r="BI47">
        <v>0.74737328518820301</v>
      </c>
      <c r="BJ47">
        <v>0.78495095666190495</v>
      </c>
      <c r="BK47">
        <v>0.79150909800384495</v>
      </c>
      <c r="BL47">
        <v>0.68577534407223595</v>
      </c>
      <c r="BM47">
        <v>-0.15023092995179299</v>
      </c>
      <c r="BN47">
        <v>0.72479198589402805</v>
      </c>
      <c r="BO47">
        <v>0.79211290557700198</v>
      </c>
      <c r="BP47">
        <v>0.83040123356601703</v>
      </c>
      <c r="BQ47">
        <v>0.91017163091150599</v>
      </c>
      <c r="BR47">
        <v>0.72215940325344596</v>
      </c>
      <c r="BS47">
        <v>0.764651563358558</v>
      </c>
      <c r="BT47">
        <v>0.65776772241461001</v>
      </c>
      <c r="BU47">
        <v>0.60799313653656595</v>
      </c>
      <c r="BV47">
        <v>0.85469533206983095</v>
      </c>
      <c r="BW47">
        <v>0.87114835303180405</v>
      </c>
      <c r="BX47">
        <v>0.62090121988915103</v>
      </c>
      <c r="BY47">
        <v>0.64553584132624897</v>
      </c>
      <c r="BZ47">
        <v>0.73313202144442102</v>
      </c>
      <c r="CA47">
        <v>0.72887751784950106</v>
      </c>
      <c r="CB47">
        <v>-0.52674863112683001</v>
      </c>
      <c r="CC47">
        <v>0.77783453535613101</v>
      </c>
      <c r="CD47">
        <v>0.78682882954223399</v>
      </c>
      <c r="CE47">
        <v>0.81977525566144605</v>
      </c>
      <c r="CF47">
        <v>0.74262547507660104</v>
      </c>
      <c r="CG47">
        <v>0.71056397822706696</v>
      </c>
      <c r="CH47">
        <v>0.69409399989246101</v>
      </c>
      <c r="CI47">
        <v>0.80629071804410302</v>
      </c>
      <c r="CJ47">
        <v>0.71694060605797705</v>
      </c>
      <c r="CK47">
        <v>0.84067516577600498</v>
      </c>
      <c r="CL47">
        <v>0.854869015514655</v>
      </c>
      <c r="CM47">
        <v>0.76768469545136098</v>
      </c>
      <c r="CN47">
        <v>0.71877879459901906</v>
      </c>
      <c r="CO47">
        <v>0.49501900868917798</v>
      </c>
      <c r="CP47">
        <v>0.77305972991696903</v>
      </c>
      <c r="CQ47">
        <v>-0.59316772087737102</v>
      </c>
      <c r="CR47">
        <v>-0.61811027636924998</v>
      </c>
      <c r="CS47">
        <v>-0.66105161958095504</v>
      </c>
      <c r="CT47">
        <v>-0.69189051376025801</v>
      </c>
      <c r="CU47">
        <v>-0.76423819760770595</v>
      </c>
      <c r="CV47">
        <v>0.51977940718737103</v>
      </c>
      <c r="CW47">
        <v>-0.53281040014041503</v>
      </c>
      <c r="CX47">
        <v>-0.21142948236070999</v>
      </c>
      <c r="CY47">
        <v>-0.57683124146956899</v>
      </c>
      <c r="CZ47">
        <v>-0.89827087103422898</v>
      </c>
      <c r="DA47">
        <v>-0.69974908326028395</v>
      </c>
      <c r="DB47">
        <v>0.82053195488208097</v>
      </c>
      <c r="DC47">
        <v>0.57302741110364597</v>
      </c>
      <c r="DD47">
        <v>-0.76528508273899998</v>
      </c>
      <c r="DE47">
        <v>-0.71009920389515602</v>
      </c>
      <c r="DF47">
        <v>-0.74521191537377696</v>
      </c>
      <c r="DG47">
        <v>-0.54754464502609101</v>
      </c>
      <c r="DH47">
        <v>-0.723273088847741</v>
      </c>
      <c r="DI47">
        <v>-0.75879699423147395</v>
      </c>
      <c r="DJ47">
        <v>-0.50584559829751796</v>
      </c>
      <c r="DK47">
        <v>-0.61645706092150299</v>
      </c>
      <c r="DL47">
        <v>0.736503729407186</v>
      </c>
      <c r="DM47">
        <v>0.57405932773645296</v>
      </c>
      <c r="DN47">
        <v>-0.76049866673071198</v>
      </c>
      <c r="DO47">
        <v>-0.35660625450898198</v>
      </c>
      <c r="DP47">
        <v>0.64283498694123198</v>
      </c>
      <c r="DQ47">
        <v>-0.66867387013419299</v>
      </c>
      <c r="DR47">
        <v>-0.11179630407296</v>
      </c>
      <c r="DS47">
        <v>0.54337171704158804</v>
      </c>
      <c r="DT47">
        <v>-0.24931612000196299</v>
      </c>
      <c r="DU47">
        <v>-0.32653751476179299</v>
      </c>
      <c r="DV47">
        <v>-0.26271204612749899</v>
      </c>
      <c r="DW47">
        <v>0.37048220568502099</v>
      </c>
      <c r="DX47">
        <v>-0.81320151754238501</v>
      </c>
      <c r="DY47">
        <v>-0.14410221004096299</v>
      </c>
      <c r="DZ47">
        <v>-0.493338104493383</v>
      </c>
      <c r="EA47">
        <v>-0.480219289630755</v>
      </c>
      <c r="EB47">
        <v>-0.43864115021245198</v>
      </c>
      <c r="EC47">
        <v>-0.56904319845770102</v>
      </c>
      <c r="ED47">
        <v>-0.39279888798825602</v>
      </c>
      <c r="EE47">
        <v>-0.25703735618229701</v>
      </c>
      <c r="EF47">
        <v>-0.34984705121072501</v>
      </c>
      <c r="EG47">
        <v>0.28852005056016899</v>
      </c>
      <c r="EH47">
        <v>0.49373447092952299</v>
      </c>
      <c r="EI47">
        <v>0.464080189605308</v>
      </c>
      <c r="EJ47">
        <v>0.46500298646710198</v>
      </c>
      <c r="EK47">
        <v>0.40085012193479103</v>
      </c>
      <c r="EL47">
        <v>0.27685494159943502</v>
      </c>
      <c r="EM47">
        <v>0.588187937486501</v>
      </c>
      <c r="EN47">
        <v>0.66902145523980805</v>
      </c>
      <c r="EO47">
        <v>0.61636320620208696</v>
      </c>
      <c r="EP47">
        <v>0.54761713004984902</v>
      </c>
      <c r="EQ47">
        <v>0.36651582968264401</v>
      </c>
      <c r="ER47">
        <v>0.77326586651510998</v>
      </c>
      <c r="ES47">
        <v>0.76793210779682697</v>
      </c>
      <c r="ET47">
        <v>0.75809717078271199</v>
      </c>
      <c r="EU47">
        <v>0.70725647224547605</v>
      </c>
      <c r="EV47">
        <v>0.72983078905462895</v>
      </c>
      <c r="EW47">
        <v>0.69623220131296204</v>
      </c>
      <c r="EX47">
        <v>0.66085951816827104</v>
      </c>
      <c r="EY47">
        <v>0.80313607738033599</v>
      </c>
      <c r="EZ47">
        <v>0.78817833179957297</v>
      </c>
      <c r="FA47">
        <v>0.74403374481947404</v>
      </c>
      <c r="FB47">
        <v>0.73112124007370605</v>
      </c>
      <c r="FC47">
        <v>-0.64987367324600598</v>
      </c>
      <c r="FD47">
        <v>-0.55919902074255801</v>
      </c>
      <c r="FE47">
        <v>0.40230779240458803</v>
      </c>
      <c r="FF47">
        <v>-0.74775881687843004</v>
      </c>
      <c r="FG47">
        <v>-0.75163903930067999</v>
      </c>
      <c r="FH47">
        <v>0.78885703821512798</v>
      </c>
      <c r="FI47">
        <v>0.450167912317539</v>
      </c>
      <c r="FJ47">
        <v>0.81330675160558197</v>
      </c>
      <c r="FK47">
        <v>-0.29075055425621399</v>
      </c>
    </row>
    <row r="48" spans="1:167" x14ac:dyDescent="0.25">
      <c r="A48" t="s">
        <v>74</v>
      </c>
      <c r="B48">
        <v>0.73025779729623297</v>
      </c>
      <c r="C48">
        <v>0.87695823456135003</v>
      </c>
      <c r="D48">
        <v>-0.52824323864209599</v>
      </c>
      <c r="E48">
        <v>-0.66818601611895301</v>
      </c>
      <c r="F48">
        <v>-0.62615079934024798</v>
      </c>
      <c r="G48">
        <v>-0.717955603750279</v>
      </c>
      <c r="H48">
        <v>-0.82708704735229599</v>
      </c>
      <c r="I48">
        <v>-0.77171590956543301</v>
      </c>
      <c r="J48">
        <v>-0.241785071228244</v>
      </c>
      <c r="K48">
        <v>-0.72357506611032696</v>
      </c>
      <c r="L48">
        <v>-0.65151764343095298</v>
      </c>
      <c r="M48">
        <v>-0.72151799659253602</v>
      </c>
      <c r="N48">
        <v>-0.83910403499148001</v>
      </c>
      <c r="O48">
        <v>-0.68879349508523702</v>
      </c>
      <c r="P48">
        <v>-0.54635532976568002</v>
      </c>
      <c r="Q48">
        <v>-0.76375878236672101</v>
      </c>
      <c r="R48">
        <v>-0.49268224015803203</v>
      </c>
      <c r="S48">
        <v>-0.55325691695160495</v>
      </c>
      <c r="T48">
        <v>-0.72318390256074605</v>
      </c>
      <c r="U48">
        <v>-0.71849001015766401</v>
      </c>
      <c r="V48">
        <v>-0.77004867859061199</v>
      </c>
      <c r="W48">
        <v>-0.77909653368128096</v>
      </c>
      <c r="X48">
        <v>-0.74325067102826503</v>
      </c>
      <c r="Y48">
        <v>-0.72750320642880495</v>
      </c>
      <c r="Z48">
        <v>-0.73749499887283898</v>
      </c>
      <c r="AA48">
        <v>-0.76493506704235303</v>
      </c>
      <c r="AB48">
        <v>-0.75448274092328205</v>
      </c>
      <c r="AC48">
        <v>-0.7957242301063</v>
      </c>
      <c r="AD48">
        <v>-0.77458546249356997</v>
      </c>
      <c r="AE48">
        <v>-0.72268995363455502</v>
      </c>
      <c r="AF48">
        <v>-0.74871240187588095</v>
      </c>
      <c r="AG48">
        <v>-0.94712148423669396</v>
      </c>
      <c r="AH48">
        <v>-0.76188826012298805</v>
      </c>
      <c r="AI48">
        <v>1.5839820095475601E-2</v>
      </c>
      <c r="AJ48">
        <v>-0.77409898752559603</v>
      </c>
      <c r="AK48">
        <v>0.94313738808360204</v>
      </c>
      <c r="AL48">
        <v>0.80818478797301896</v>
      </c>
      <c r="AM48">
        <v>-0.84248069472984499</v>
      </c>
      <c r="AN48">
        <v>-0.60835753745906496</v>
      </c>
      <c r="AO48">
        <v>0.93422639075766101</v>
      </c>
      <c r="AP48">
        <v>0.74993937562382595</v>
      </c>
      <c r="AQ48">
        <v>0.60293484080335202</v>
      </c>
      <c r="AR48">
        <v>0.70760678650721398</v>
      </c>
      <c r="AS48">
        <v>-0.67422931023324195</v>
      </c>
      <c r="AT48">
        <v>-0.91750860237442899</v>
      </c>
      <c r="AU48">
        <v>-0.23842562502213199</v>
      </c>
      <c r="AV48">
        <v>0.676615740552169</v>
      </c>
      <c r="AW48">
        <v>0.40830553987177998</v>
      </c>
      <c r="AX48">
        <v>0.44236944273315099</v>
      </c>
      <c r="AY48">
        <v>0.42905949518176201</v>
      </c>
      <c r="AZ48">
        <v>0.57175441268526495</v>
      </c>
      <c r="BA48">
        <v>0.432666382759193</v>
      </c>
      <c r="BB48">
        <v>0.65142719319696996</v>
      </c>
      <c r="BC48">
        <v>0.64593365443658102</v>
      </c>
      <c r="BD48">
        <v>0.68211521773501305</v>
      </c>
      <c r="BE48">
        <v>0.64385437798497502</v>
      </c>
      <c r="BF48">
        <v>0.85685335814255004</v>
      </c>
      <c r="BG48">
        <v>-0.28545114563171498</v>
      </c>
      <c r="BH48">
        <v>-0.72741377033501098</v>
      </c>
      <c r="BI48">
        <v>0.75015209996659504</v>
      </c>
      <c r="BJ48">
        <v>0.782354177687131</v>
      </c>
      <c r="BK48">
        <v>0.702565542485735</v>
      </c>
      <c r="BL48">
        <v>0.658009070576419</v>
      </c>
      <c r="BM48">
        <v>-0.23593311039326201</v>
      </c>
      <c r="BN48">
        <v>0.722112149777145</v>
      </c>
      <c r="BO48">
        <v>0.77605460369171197</v>
      </c>
      <c r="BP48">
        <v>0.83019177127156896</v>
      </c>
      <c r="BQ48">
        <v>0.85035178865667704</v>
      </c>
      <c r="BR48">
        <v>0.74562335858523099</v>
      </c>
      <c r="BS48">
        <v>0.76009094484764705</v>
      </c>
      <c r="BT48">
        <v>0.66189481822616603</v>
      </c>
      <c r="BU48">
        <v>0.610178278432009</v>
      </c>
      <c r="BV48">
        <v>0.82789413470005702</v>
      </c>
      <c r="BW48">
        <v>0.85065037158038903</v>
      </c>
      <c r="BX48">
        <v>0.55154859879970997</v>
      </c>
      <c r="BY48">
        <v>0.62126394684515496</v>
      </c>
      <c r="BZ48">
        <v>0.73188278611281099</v>
      </c>
      <c r="CA48">
        <v>0.72126038232219603</v>
      </c>
      <c r="CB48">
        <v>-0.55413415670088795</v>
      </c>
      <c r="CC48">
        <v>0.78246820708427101</v>
      </c>
      <c r="CD48">
        <v>0.78780931928613995</v>
      </c>
      <c r="CE48">
        <v>0.80991094557786003</v>
      </c>
      <c r="CF48">
        <v>0.74533367182198096</v>
      </c>
      <c r="CG48">
        <v>0.69821144358851595</v>
      </c>
      <c r="CH48">
        <v>0.69466784300471096</v>
      </c>
      <c r="CI48">
        <v>0.79767551657074298</v>
      </c>
      <c r="CJ48">
        <v>0.67698898211971703</v>
      </c>
      <c r="CK48">
        <v>0.84111525085872396</v>
      </c>
      <c r="CL48">
        <v>0.85101536200362105</v>
      </c>
      <c r="CM48">
        <v>0.79346191598145799</v>
      </c>
      <c r="CN48">
        <v>0.73985691294508105</v>
      </c>
      <c r="CO48">
        <v>0.525038890673725</v>
      </c>
      <c r="CP48">
        <v>0.77177342848278396</v>
      </c>
      <c r="CQ48">
        <v>-0.58252150589190699</v>
      </c>
      <c r="CR48">
        <v>-0.62437353710740895</v>
      </c>
      <c r="CS48">
        <v>-0.70409336332640204</v>
      </c>
      <c r="CT48">
        <v>-0.641313397985111</v>
      </c>
      <c r="CU48">
        <v>-0.83262434132373397</v>
      </c>
      <c r="CV48">
        <v>0.50813803770477095</v>
      </c>
      <c r="CW48">
        <v>-0.55791588737859599</v>
      </c>
      <c r="CX48">
        <v>-0.24770647292488601</v>
      </c>
      <c r="CY48">
        <v>-0.60817344834743103</v>
      </c>
      <c r="CZ48">
        <v>-0.87846485905626803</v>
      </c>
      <c r="DA48">
        <v>-0.71984873842112196</v>
      </c>
      <c r="DB48">
        <v>0.89883172947191603</v>
      </c>
      <c r="DC48">
        <v>0.57076779643871101</v>
      </c>
      <c r="DD48">
        <v>-0.76886262339228595</v>
      </c>
      <c r="DE48">
        <v>-0.79337662505894402</v>
      </c>
      <c r="DF48">
        <v>-0.75353433867818098</v>
      </c>
      <c r="DG48">
        <v>-0.63925226905087595</v>
      </c>
      <c r="DH48">
        <v>-0.79415149039593402</v>
      </c>
      <c r="DI48">
        <v>-0.73101890679657999</v>
      </c>
      <c r="DJ48">
        <v>-0.58613336553861495</v>
      </c>
      <c r="DK48">
        <v>-0.58529810646388003</v>
      </c>
      <c r="DL48">
        <v>0.79783080295078601</v>
      </c>
      <c r="DM48">
        <v>0.67993490991619898</v>
      </c>
      <c r="DN48">
        <v>-0.75759327146907796</v>
      </c>
      <c r="DO48">
        <v>-0.30789699980559099</v>
      </c>
      <c r="DP48">
        <v>0.70495990957045895</v>
      </c>
      <c r="DQ48">
        <v>-0.69748522138445401</v>
      </c>
      <c r="DR48">
        <v>-4.4950685505612202E-2</v>
      </c>
      <c r="DS48">
        <v>0.52336682675503898</v>
      </c>
      <c r="DT48">
        <v>-0.21793615074331299</v>
      </c>
      <c r="DU48">
        <v>-0.29121537705532802</v>
      </c>
      <c r="DV48">
        <v>-0.23729886186423399</v>
      </c>
      <c r="DW48">
        <v>0.406316109393346</v>
      </c>
      <c r="DX48">
        <v>-0.802541161606803</v>
      </c>
      <c r="DY48">
        <v>-0.10151848905689601</v>
      </c>
      <c r="DZ48">
        <v>-0.413723506859351</v>
      </c>
      <c r="EA48">
        <v>-0.43980137424952298</v>
      </c>
      <c r="EB48">
        <v>-0.39297893751589102</v>
      </c>
      <c r="EC48">
        <v>-0.53563601096901203</v>
      </c>
      <c r="ED48">
        <v>-0.32552241073654697</v>
      </c>
      <c r="EE48">
        <v>-0.20036668837455501</v>
      </c>
      <c r="EF48">
        <v>-0.31040448840946899</v>
      </c>
      <c r="EG48">
        <v>0.30596656084181101</v>
      </c>
      <c r="EH48">
        <v>0.52915036396649795</v>
      </c>
      <c r="EI48">
        <v>0.489858635612268</v>
      </c>
      <c r="EJ48">
        <v>0.478211228444479</v>
      </c>
      <c r="EK48">
        <v>0.41246017015754999</v>
      </c>
      <c r="EL48">
        <v>0.30952625766620501</v>
      </c>
      <c r="EM48">
        <v>0.55736380928028295</v>
      </c>
      <c r="EN48">
        <v>0.682567233021939</v>
      </c>
      <c r="EO48">
        <v>0.65768517187574005</v>
      </c>
      <c r="EP48">
        <v>0.59124819519429295</v>
      </c>
      <c r="EQ48">
        <v>0.42400748994417098</v>
      </c>
      <c r="ER48">
        <v>0.80382127520590896</v>
      </c>
      <c r="ES48">
        <v>0.79484134609566304</v>
      </c>
      <c r="ET48">
        <v>0.78339958789777397</v>
      </c>
      <c r="EU48">
        <v>0.73999117808264003</v>
      </c>
      <c r="EV48">
        <v>0.76146155706750696</v>
      </c>
      <c r="EW48">
        <v>0.72082155712998597</v>
      </c>
      <c r="EX48">
        <v>0.69192838904841303</v>
      </c>
      <c r="EY48">
        <v>0.81274228717341401</v>
      </c>
      <c r="EZ48">
        <v>0.80180126269612395</v>
      </c>
      <c r="FA48">
        <v>0.76344916821402997</v>
      </c>
      <c r="FB48">
        <v>0.76103194348542302</v>
      </c>
      <c r="FC48">
        <v>-0.675597108746817</v>
      </c>
      <c r="FD48">
        <v>-0.65923631061711496</v>
      </c>
      <c r="FE48">
        <v>0.31006366731594098</v>
      </c>
      <c r="FF48">
        <v>-0.74935400661721097</v>
      </c>
      <c r="FG48">
        <v>-0.77058500487029402</v>
      </c>
      <c r="FH48">
        <v>0.74611508515517999</v>
      </c>
      <c r="FI48">
        <v>0.38307617401681998</v>
      </c>
      <c r="FJ48">
        <v>0.74987020697812501</v>
      </c>
      <c r="FK48">
        <v>-0.26317672336221298</v>
      </c>
    </row>
    <row r="49" spans="1:167" x14ac:dyDescent="0.25">
      <c r="A49" t="s">
        <v>77</v>
      </c>
      <c r="B49">
        <v>0.80744610473435197</v>
      </c>
      <c r="C49">
        <v>0.84624891330242402</v>
      </c>
      <c r="D49">
        <v>-0.50409330634245597</v>
      </c>
      <c r="E49">
        <v>-0.73568118034316798</v>
      </c>
      <c r="F49">
        <v>-0.70267050075645598</v>
      </c>
      <c r="G49">
        <v>-0.78302429729274903</v>
      </c>
      <c r="H49">
        <v>-0.86359373141542395</v>
      </c>
      <c r="I49">
        <v>-0.79505537187644904</v>
      </c>
      <c r="J49">
        <v>-0.239064725612608</v>
      </c>
      <c r="K49">
        <v>-0.79398272980850704</v>
      </c>
      <c r="L49">
        <v>-0.71946847455621099</v>
      </c>
      <c r="M49">
        <v>-0.78618596286659104</v>
      </c>
      <c r="N49">
        <v>-0.85338786665333999</v>
      </c>
      <c r="O49">
        <v>-0.66282812485664699</v>
      </c>
      <c r="P49">
        <v>-0.51901730930454104</v>
      </c>
      <c r="Q49">
        <v>-0.82291207472061001</v>
      </c>
      <c r="R49">
        <v>-0.519044222030694</v>
      </c>
      <c r="S49">
        <v>-0.61445590416851403</v>
      </c>
      <c r="T49">
        <v>-0.78799559534096197</v>
      </c>
      <c r="U49">
        <v>-0.792475099188647</v>
      </c>
      <c r="V49">
        <v>-0.82814608503319798</v>
      </c>
      <c r="W49">
        <v>-0.81098120936792395</v>
      </c>
      <c r="X49">
        <v>-0.79147495272036295</v>
      </c>
      <c r="Y49">
        <v>-0.79289450021793995</v>
      </c>
      <c r="Z49">
        <v>-0.79598382550814994</v>
      </c>
      <c r="AA49">
        <v>-0.80661048982297401</v>
      </c>
      <c r="AB49">
        <v>-0.76968170649114198</v>
      </c>
      <c r="AC49">
        <v>-0.821547865532683</v>
      </c>
      <c r="AD49">
        <v>-0.79890213179146996</v>
      </c>
      <c r="AE49">
        <v>-0.61221394121846395</v>
      </c>
      <c r="AF49">
        <v>-0.79985120040194302</v>
      </c>
      <c r="AG49">
        <v>-0.97452060012065</v>
      </c>
      <c r="AH49">
        <v>-0.82714624659178304</v>
      </c>
      <c r="AI49">
        <v>-2.5623934176955E-2</v>
      </c>
      <c r="AJ49">
        <v>-0.84027340655160199</v>
      </c>
      <c r="AK49">
        <v>0.97802457405830501</v>
      </c>
      <c r="AL49">
        <v>0.89222453711173599</v>
      </c>
      <c r="AM49">
        <v>-0.87782356971702302</v>
      </c>
      <c r="AN49">
        <v>-0.59911955621592505</v>
      </c>
      <c r="AO49">
        <v>0.97700015170028498</v>
      </c>
      <c r="AP49">
        <v>0.84795139505309103</v>
      </c>
      <c r="AQ49">
        <v>0.71341261920903898</v>
      </c>
      <c r="AR49">
        <v>0.78755680557157803</v>
      </c>
      <c r="AS49">
        <v>-0.74183496066909704</v>
      </c>
      <c r="AT49">
        <v>-0.95266628705009404</v>
      </c>
      <c r="AU49">
        <v>-0.30258935250526597</v>
      </c>
      <c r="AV49">
        <v>0.757623177800409</v>
      </c>
      <c r="AW49">
        <v>0.53393746172661005</v>
      </c>
      <c r="AX49">
        <v>0.53660502151194001</v>
      </c>
      <c r="AY49">
        <v>0.49272718335821603</v>
      </c>
      <c r="AZ49">
        <v>0.63571942135944803</v>
      </c>
      <c r="BA49">
        <v>0.52773292461413301</v>
      </c>
      <c r="BB49">
        <v>0.76137542230013999</v>
      </c>
      <c r="BC49">
        <v>0.743480139425022</v>
      </c>
      <c r="BD49">
        <v>0.78411893371770602</v>
      </c>
      <c r="BE49">
        <v>0.75213542037506498</v>
      </c>
      <c r="BF49">
        <v>0.92609472255084502</v>
      </c>
      <c r="BG49">
        <v>-0.33281229073810098</v>
      </c>
      <c r="BH49">
        <v>-0.75237555511494403</v>
      </c>
      <c r="BI49">
        <v>0.83207210191482806</v>
      </c>
      <c r="BJ49">
        <v>0.86402978682491205</v>
      </c>
      <c r="BK49">
        <v>0.78228013542240105</v>
      </c>
      <c r="BL49">
        <v>0.69722906767409798</v>
      </c>
      <c r="BM49">
        <v>-0.22592221347164501</v>
      </c>
      <c r="BN49">
        <v>0.81035330709060605</v>
      </c>
      <c r="BO49">
        <v>0.86374737626027598</v>
      </c>
      <c r="BP49">
        <v>0.89874374556889103</v>
      </c>
      <c r="BQ49">
        <v>0.89225833006858901</v>
      </c>
      <c r="BR49">
        <v>0.80996161861176297</v>
      </c>
      <c r="BS49">
        <v>0.83645631802832598</v>
      </c>
      <c r="BT49">
        <v>0.75020719849387696</v>
      </c>
      <c r="BU49">
        <v>0.69720574018306603</v>
      </c>
      <c r="BV49">
        <v>0.91070467599607496</v>
      </c>
      <c r="BW49">
        <v>0.91562518694378403</v>
      </c>
      <c r="BX49">
        <v>0.66480987478004105</v>
      </c>
      <c r="BY49">
        <v>0.73419057302054802</v>
      </c>
      <c r="BZ49">
        <v>0.81966310824908994</v>
      </c>
      <c r="CA49">
        <v>0.81514077410654695</v>
      </c>
      <c r="CB49">
        <v>-0.59952415484467503</v>
      </c>
      <c r="CC49">
        <v>0.85972556090549801</v>
      </c>
      <c r="CD49">
        <v>0.86618076207565997</v>
      </c>
      <c r="CE49">
        <v>0.86338592700566796</v>
      </c>
      <c r="CF49">
        <v>0.82572408236933603</v>
      </c>
      <c r="CG49">
        <v>0.79794702581372401</v>
      </c>
      <c r="CH49">
        <v>0.78751864763280999</v>
      </c>
      <c r="CI49">
        <v>0.87711029477563796</v>
      </c>
      <c r="CJ49">
        <v>0.77921795582438602</v>
      </c>
      <c r="CK49">
        <v>0.90538052224891796</v>
      </c>
      <c r="CL49">
        <v>0.91404859364549995</v>
      </c>
      <c r="CM49">
        <v>0.83655747961069005</v>
      </c>
      <c r="CN49">
        <v>0.79358704089193399</v>
      </c>
      <c r="CO49">
        <v>0.58055994524739696</v>
      </c>
      <c r="CP49">
        <v>0.85361545690778096</v>
      </c>
      <c r="CQ49">
        <v>-0.63901215237077502</v>
      </c>
      <c r="CR49">
        <v>-0.69502028154530604</v>
      </c>
      <c r="CS49">
        <v>-0.72576433315625899</v>
      </c>
      <c r="CT49">
        <v>-0.67272571590962504</v>
      </c>
      <c r="CU49">
        <v>-0.84197951746115096</v>
      </c>
      <c r="CV49">
        <v>0.62529043499130299</v>
      </c>
      <c r="CW49">
        <v>-0.57710673481011299</v>
      </c>
      <c r="CX49">
        <v>-0.114171768775587</v>
      </c>
      <c r="CY49">
        <v>-0.507467780932498</v>
      </c>
      <c r="CZ49">
        <v>-0.93063221964706799</v>
      </c>
      <c r="DA49">
        <v>-0.75670460753589697</v>
      </c>
      <c r="DB49">
        <v>0.88727042881024198</v>
      </c>
      <c r="DC49">
        <v>0.680174865355476</v>
      </c>
      <c r="DD49">
        <v>-0.78874000536994804</v>
      </c>
      <c r="DE49">
        <v>-0.79261184015293795</v>
      </c>
      <c r="DF49">
        <v>-0.69755013676295596</v>
      </c>
      <c r="DG49">
        <v>-0.63845824946683205</v>
      </c>
      <c r="DH49">
        <v>-0.76607059073317996</v>
      </c>
      <c r="DI49">
        <v>-0.78835494518345395</v>
      </c>
      <c r="DJ49">
        <v>-0.47340616432070098</v>
      </c>
      <c r="DK49">
        <v>-0.66523662362093705</v>
      </c>
      <c r="DL49">
        <v>0.76833883995838304</v>
      </c>
      <c r="DM49">
        <v>0.59398382337494804</v>
      </c>
      <c r="DN49">
        <v>-0.78764261730240903</v>
      </c>
      <c r="DO49">
        <v>-0.38525270833644398</v>
      </c>
      <c r="DP49">
        <v>0.73606601216787004</v>
      </c>
      <c r="DQ49">
        <v>-0.74150626949036302</v>
      </c>
      <c r="DR49">
        <v>-1.93241721508687E-2</v>
      </c>
      <c r="DS49">
        <v>0.64469176522808103</v>
      </c>
      <c r="DT49">
        <v>-0.22801092372099299</v>
      </c>
      <c r="DU49">
        <v>-0.31583604831347001</v>
      </c>
      <c r="DV49">
        <v>-0.36237982924187001</v>
      </c>
      <c r="DW49">
        <v>0.47064694373719002</v>
      </c>
      <c r="DX49">
        <v>-0.85888502688452595</v>
      </c>
      <c r="DY49">
        <v>-0.11300372393023</v>
      </c>
      <c r="DZ49">
        <v>-0.45861308928935102</v>
      </c>
      <c r="EA49">
        <v>-0.49507483290462201</v>
      </c>
      <c r="EB49">
        <v>-0.48433976709451598</v>
      </c>
      <c r="EC49">
        <v>-0.61560756831591001</v>
      </c>
      <c r="ED49">
        <v>-0.323413128825562</v>
      </c>
      <c r="EE49">
        <v>-0.23274741631061799</v>
      </c>
      <c r="EF49">
        <v>-0.37698575043789001</v>
      </c>
      <c r="EG49">
        <v>0.40635201366864498</v>
      </c>
      <c r="EH49">
        <v>0.61650762379221002</v>
      </c>
      <c r="EI49">
        <v>0.58910614492679703</v>
      </c>
      <c r="EJ49">
        <v>0.58470829939528102</v>
      </c>
      <c r="EK49">
        <v>0.50632682238998095</v>
      </c>
      <c r="EL49">
        <v>0.38613800307611801</v>
      </c>
      <c r="EM49">
        <v>0.669111456308779</v>
      </c>
      <c r="EN49">
        <v>0.75743745092501202</v>
      </c>
      <c r="EO49">
        <v>0.72304674289737603</v>
      </c>
      <c r="EP49">
        <v>0.66454479877409001</v>
      </c>
      <c r="EQ49">
        <v>0.49953166591622999</v>
      </c>
      <c r="ER49">
        <v>0.85462673172010395</v>
      </c>
      <c r="ES49">
        <v>0.85273027596375195</v>
      </c>
      <c r="ET49">
        <v>0.84465264647911698</v>
      </c>
      <c r="EU49">
        <v>0.802444182930803</v>
      </c>
      <c r="EV49">
        <v>0.82071284908812303</v>
      </c>
      <c r="EW49">
        <v>0.78646169589155202</v>
      </c>
      <c r="EX49">
        <v>0.75934104250772505</v>
      </c>
      <c r="EY49">
        <v>0.87560324404321499</v>
      </c>
      <c r="EZ49">
        <v>0.86166525219122803</v>
      </c>
      <c r="FA49">
        <v>0.82843216389974905</v>
      </c>
      <c r="FB49">
        <v>0.82124611306286699</v>
      </c>
      <c r="FC49">
        <v>-0.71791598763767095</v>
      </c>
      <c r="FD49">
        <v>-0.57978372316829196</v>
      </c>
      <c r="FE49">
        <v>0.45877575333394899</v>
      </c>
      <c r="FF49">
        <v>-0.81083196600703</v>
      </c>
      <c r="FG49">
        <v>-0.76176899645474305</v>
      </c>
      <c r="FH49">
        <v>0.72107875329522098</v>
      </c>
      <c r="FI49">
        <v>0.37618459190460501</v>
      </c>
      <c r="FJ49">
        <v>0.73054292232277196</v>
      </c>
      <c r="FK49">
        <v>-0.32660213420442402</v>
      </c>
    </row>
    <row r="50" spans="1:167" x14ac:dyDescent="0.25">
      <c r="A50" t="s">
        <v>81</v>
      </c>
      <c r="B50">
        <v>0.61049663551674305</v>
      </c>
      <c r="C50">
        <v>0.86988999420852697</v>
      </c>
      <c r="D50">
        <v>-0.52939654649346202</v>
      </c>
      <c r="E50">
        <v>-0.61442887695263504</v>
      </c>
      <c r="F50">
        <v>-0.54805778406362404</v>
      </c>
      <c r="G50">
        <v>-0.61282848824699199</v>
      </c>
      <c r="H50">
        <v>-0.73218297891385198</v>
      </c>
      <c r="I50">
        <v>-0.62401185721373098</v>
      </c>
      <c r="J50">
        <v>-0.26847057725852802</v>
      </c>
      <c r="K50">
        <v>-0.61688666747920695</v>
      </c>
      <c r="L50">
        <v>-0.53277680264687699</v>
      </c>
      <c r="M50">
        <v>-0.62883121407050402</v>
      </c>
      <c r="N50">
        <v>-0.69741350661207602</v>
      </c>
      <c r="O50">
        <v>-0.62263006787832098</v>
      </c>
      <c r="P50">
        <v>-0.480377462027127</v>
      </c>
      <c r="Q50">
        <v>-0.68582153975499205</v>
      </c>
      <c r="R50">
        <v>-0.46494631396689301</v>
      </c>
      <c r="S50">
        <v>-0.517729392387131</v>
      </c>
      <c r="T50">
        <v>-0.62334671145971698</v>
      </c>
      <c r="U50">
        <v>-0.60826261666844705</v>
      </c>
      <c r="V50">
        <v>-0.64577740168733</v>
      </c>
      <c r="W50">
        <v>-0.63522272524696499</v>
      </c>
      <c r="X50">
        <v>-0.64467893543681898</v>
      </c>
      <c r="Y50">
        <v>-0.59702938008525197</v>
      </c>
      <c r="Z50">
        <v>-0.59835555942959195</v>
      </c>
      <c r="AA50">
        <v>-0.62552102599271797</v>
      </c>
      <c r="AB50">
        <v>-0.58615988436271405</v>
      </c>
      <c r="AC50">
        <v>-0.65871210247988798</v>
      </c>
      <c r="AD50">
        <v>-0.66905855654961299</v>
      </c>
      <c r="AE50">
        <v>-0.60145685623121303</v>
      </c>
      <c r="AF50">
        <v>-0.64362661320548198</v>
      </c>
      <c r="AG50">
        <v>-0.88684071719901703</v>
      </c>
      <c r="AH50">
        <v>-0.645450412765051</v>
      </c>
      <c r="AI50">
        <v>0.220355776352505</v>
      </c>
      <c r="AJ50">
        <v>-0.67900902689699805</v>
      </c>
      <c r="AK50">
        <v>0.93765589625917001</v>
      </c>
      <c r="AL50">
        <v>0.85917530630778904</v>
      </c>
      <c r="AM50">
        <v>-0.71390293098138202</v>
      </c>
      <c r="AN50">
        <v>-0.40347045740889198</v>
      </c>
      <c r="AO50">
        <v>0.91642639551009397</v>
      </c>
      <c r="AP50">
        <v>0.68111931618408506</v>
      </c>
      <c r="AQ50">
        <v>0.66891361738795696</v>
      </c>
      <c r="AR50">
        <v>0.63753982789663599</v>
      </c>
      <c r="AS50">
        <v>-0.54772808647326598</v>
      </c>
      <c r="AT50">
        <v>-0.84414118475477296</v>
      </c>
      <c r="AU50">
        <v>-0.33733395256349402</v>
      </c>
      <c r="AV50">
        <v>0.56048929366584999</v>
      </c>
      <c r="AW50">
        <v>0.28394516366333999</v>
      </c>
      <c r="AX50">
        <v>0.28396095004107902</v>
      </c>
      <c r="AY50">
        <v>0.25846124513167801</v>
      </c>
      <c r="AZ50">
        <v>0.39812715103535301</v>
      </c>
      <c r="BA50">
        <v>0.27482586606875897</v>
      </c>
      <c r="BB50">
        <v>0.573251782357035</v>
      </c>
      <c r="BC50">
        <v>0.52911447979366599</v>
      </c>
      <c r="BD50">
        <v>0.59521910859570104</v>
      </c>
      <c r="BE50">
        <v>0.55048616394261995</v>
      </c>
      <c r="BF50">
        <v>0.79602775416238003</v>
      </c>
      <c r="BG50">
        <v>-0.103905311785414</v>
      </c>
      <c r="BH50">
        <v>-0.61199729322295104</v>
      </c>
      <c r="BI50">
        <v>0.64837293811825403</v>
      </c>
      <c r="BJ50">
        <v>0.69583798462671598</v>
      </c>
      <c r="BK50">
        <v>0.78611501248525395</v>
      </c>
      <c r="BL50">
        <v>0.68452523230747597</v>
      </c>
      <c r="BM50">
        <v>-6.3975584224542206E-2</v>
      </c>
      <c r="BN50">
        <v>0.61758849514184</v>
      </c>
      <c r="BO50">
        <v>0.70876940595946503</v>
      </c>
      <c r="BP50">
        <v>0.76598289503546402</v>
      </c>
      <c r="BQ50">
        <v>0.893778447557947</v>
      </c>
      <c r="BR50">
        <v>0.62835579121247997</v>
      </c>
      <c r="BS50">
        <v>0.68133842916925802</v>
      </c>
      <c r="BT50">
        <v>0.556052473920987</v>
      </c>
      <c r="BU50">
        <v>0.52169628821028202</v>
      </c>
      <c r="BV50">
        <v>0.78416008812412197</v>
      </c>
      <c r="BW50">
        <v>0.789049542743951</v>
      </c>
      <c r="BX50">
        <v>0.56137922667403495</v>
      </c>
      <c r="BY50">
        <v>0.52924879294072003</v>
      </c>
      <c r="BZ50">
        <v>0.635439741248919</v>
      </c>
      <c r="CA50">
        <v>0.63674473462600201</v>
      </c>
      <c r="CB50">
        <v>-0.45481773049507801</v>
      </c>
      <c r="CC50">
        <v>0.68642808135703004</v>
      </c>
      <c r="CD50">
        <v>0.69745046997881299</v>
      </c>
      <c r="CE50">
        <v>0.770603024834279</v>
      </c>
      <c r="CF50">
        <v>0.64453046080087495</v>
      </c>
      <c r="CG50">
        <v>0.60661372506173605</v>
      </c>
      <c r="CH50">
        <v>0.59801556431523095</v>
      </c>
      <c r="CI50">
        <v>0.72316492204886296</v>
      </c>
      <c r="CJ50">
        <v>0.63053735536212396</v>
      </c>
      <c r="CK50">
        <v>0.76695651404793697</v>
      </c>
      <c r="CL50">
        <v>0.78307626243390005</v>
      </c>
      <c r="CM50">
        <v>0.70665068402504605</v>
      </c>
      <c r="CN50">
        <v>0.64811599591749203</v>
      </c>
      <c r="CO50">
        <v>0.41941539039292403</v>
      </c>
      <c r="CP50">
        <v>0.68368399205072805</v>
      </c>
      <c r="CQ50">
        <v>-0.57391768093284301</v>
      </c>
      <c r="CR50">
        <v>-0.55668322195083098</v>
      </c>
      <c r="CS50">
        <v>-0.61543714626469403</v>
      </c>
      <c r="CT50">
        <v>-0.67773196683183701</v>
      </c>
      <c r="CU50">
        <v>-0.69726801650647796</v>
      </c>
      <c r="CV50">
        <v>0.39412605135866602</v>
      </c>
      <c r="CW50">
        <v>-0.487940091460977</v>
      </c>
      <c r="CX50">
        <v>-0.32453383480485098</v>
      </c>
      <c r="CY50">
        <v>-0.62509913681149598</v>
      </c>
      <c r="CZ50">
        <v>-0.85333435181861295</v>
      </c>
      <c r="DA50">
        <v>-0.64161101886063299</v>
      </c>
      <c r="DB50">
        <v>0.76547148753844996</v>
      </c>
      <c r="DC50">
        <v>0.46268296760635702</v>
      </c>
      <c r="DD50">
        <v>-0.76001054054934503</v>
      </c>
      <c r="DE50">
        <v>-0.63514506602548104</v>
      </c>
      <c r="DF50">
        <v>-0.79686197301419304</v>
      </c>
      <c r="DG50">
        <v>-0.455747528026753</v>
      </c>
      <c r="DH50">
        <v>-0.67577395818653596</v>
      </c>
      <c r="DI50">
        <v>-0.71944499633187098</v>
      </c>
      <c r="DJ50">
        <v>-0.57995238854598996</v>
      </c>
      <c r="DK50">
        <v>-0.56399213919126101</v>
      </c>
      <c r="DL50">
        <v>0.744252676166692</v>
      </c>
      <c r="DM50">
        <v>0.62381494570264695</v>
      </c>
      <c r="DN50">
        <v>-0.72789839669883505</v>
      </c>
      <c r="DO50">
        <v>-0.35223196372796001</v>
      </c>
      <c r="DP50">
        <v>0.53990421962513102</v>
      </c>
      <c r="DQ50">
        <v>-0.60291825784862796</v>
      </c>
      <c r="DR50">
        <v>-0.16788024553766701</v>
      </c>
      <c r="DS50">
        <v>0.41930021966227499</v>
      </c>
      <c r="DT50">
        <v>-0.27460058227711998</v>
      </c>
      <c r="DU50">
        <v>-0.35798586936691201</v>
      </c>
      <c r="DV50">
        <v>-0.122597695370812</v>
      </c>
      <c r="DW50">
        <v>0.26009777554518698</v>
      </c>
      <c r="DX50">
        <v>-0.74283800118177301</v>
      </c>
      <c r="DY50">
        <v>-0.169890704021186</v>
      </c>
      <c r="DZ50">
        <v>-0.49768294455239298</v>
      </c>
      <c r="EA50">
        <v>-0.41956468516575601</v>
      </c>
      <c r="EB50">
        <v>-0.38887164665711399</v>
      </c>
      <c r="EC50">
        <v>-0.50949210559263802</v>
      </c>
      <c r="ED50">
        <v>-0.45049177116884498</v>
      </c>
      <c r="EE50">
        <v>-0.28160201792289602</v>
      </c>
      <c r="EF50">
        <v>-0.34595832824663197</v>
      </c>
      <c r="EG50">
        <v>0.17075846462835201</v>
      </c>
      <c r="EH50">
        <v>0.37835542747884898</v>
      </c>
      <c r="EI50">
        <v>0.34817184249331801</v>
      </c>
      <c r="EJ50">
        <v>0.35720918856961797</v>
      </c>
      <c r="EK50">
        <v>0.31259097318411999</v>
      </c>
      <c r="EL50">
        <v>0.184325567539741</v>
      </c>
      <c r="EM50">
        <v>0.47924841324045397</v>
      </c>
      <c r="EN50">
        <v>0.57242443135293397</v>
      </c>
      <c r="EO50">
        <v>0.51407611325462099</v>
      </c>
      <c r="EP50">
        <v>0.43824324925388702</v>
      </c>
      <c r="EQ50">
        <v>0.249996245839053</v>
      </c>
      <c r="ER50">
        <v>0.69055699003012705</v>
      </c>
      <c r="ES50">
        <v>0.68157607571150003</v>
      </c>
      <c r="ET50">
        <v>0.67032151797234996</v>
      </c>
      <c r="EU50">
        <v>0.61480645083902197</v>
      </c>
      <c r="EV50">
        <v>0.63925760017286004</v>
      </c>
      <c r="EW50">
        <v>0.60222311720077104</v>
      </c>
      <c r="EX50">
        <v>0.56163379217006804</v>
      </c>
      <c r="EY50">
        <v>0.72184525866506899</v>
      </c>
      <c r="EZ50">
        <v>0.70875567883704205</v>
      </c>
      <c r="FA50">
        <v>0.65451131630166004</v>
      </c>
      <c r="FB50">
        <v>0.64058175841945098</v>
      </c>
      <c r="FC50">
        <v>-0.58884132496480102</v>
      </c>
      <c r="FD50">
        <v>-0.59258946860308803</v>
      </c>
      <c r="FE50">
        <v>0.28996806007818898</v>
      </c>
      <c r="FF50">
        <v>-0.67449432829440903</v>
      </c>
      <c r="FG50">
        <v>-0.71546548693387402</v>
      </c>
      <c r="FH50">
        <v>0.82233475607446904</v>
      </c>
      <c r="FI50">
        <v>0.50016139583085095</v>
      </c>
      <c r="FJ50">
        <v>0.84767355486683704</v>
      </c>
      <c r="FK50">
        <v>-0.26975469702203603</v>
      </c>
    </row>
    <row r="51" spans="1:167" x14ac:dyDescent="0.25">
      <c r="A51" t="s">
        <v>83</v>
      </c>
      <c r="B51">
        <v>0.67590292766466997</v>
      </c>
      <c r="C51">
        <v>0.922785649222163</v>
      </c>
      <c r="D51">
        <v>-0.58608580488218998</v>
      </c>
      <c r="E51">
        <v>-0.67314459645547398</v>
      </c>
      <c r="F51">
        <v>-0.61133943918482603</v>
      </c>
      <c r="G51">
        <v>-0.67730367798659297</v>
      </c>
      <c r="H51">
        <v>-0.803147997646673</v>
      </c>
      <c r="I51">
        <v>-0.70472138067448598</v>
      </c>
      <c r="J51">
        <v>-0.30353460085913198</v>
      </c>
      <c r="K51">
        <v>-0.68381518999730895</v>
      </c>
      <c r="L51">
        <v>-0.60892434025850295</v>
      </c>
      <c r="M51">
        <v>-0.69302094960082405</v>
      </c>
      <c r="N51">
        <v>-0.76647225641098504</v>
      </c>
      <c r="O51">
        <v>-0.68630137424641302</v>
      </c>
      <c r="P51">
        <v>-0.55397720752378099</v>
      </c>
      <c r="Q51">
        <v>-0.73451883997198897</v>
      </c>
      <c r="R51">
        <v>-0.51945699229570697</v>
      </c>
      <c r="S51">
        <v>-0.56427835217308298</v>
      </c>
      <c r="T51">
        <v>-0.69687821288840801</v>
      </c>
      <c r="U51">
        <v>-0.67364194831939395</v>
      </c>
      <c r="V51">
        <v>-0.70787284607854695</v>
      </c>
      <c r="W51">
        <v>-0.69224232093322902</v>
      </c>
      <c r="X51">
        <v>-0.71293126104070303</v>
      </c>
      <c r="Y51">
        <v>-0.66659319010348395</v>
      </c>
      <c r="Z51">
        <v>-0.66622928729165398</v>
      </c>
      <c r="AA51">
        <v>-0.69181396057400502</v>
      </c>
      <c r="AB51">
        <v>-0.66678230436083497</v>
      </c>
      <c r="AC51">
        <v>-0.72585731219906602</v>
      </c>
      <c r="AD51">
        <v>-0.73419589838088795</v>
      </c>
      <c r="AE51">
        <v>-0.66778818144246699</v>
      </c>
      <c r="AF51">
        <v>-0.712526202403863</v>
      </c>
      <c r="AG51">
        <v>-0.917242769080998</v>
      </c>
      <c r="AH51">
        <v>-0.70695749234610905</v>
      </c>
      <c r="AI51">
        <v>8.6290670376753295E-2</v>
      </c>
      <c r="AJ51">
        <v>-0.73492620144456799</v>
      </c>
      <c r="AK51">
        <v>0.93639375032035899</v>
      </c>
      <c r="AL51">
        <v>0.84140165372243703</v>
      </c>
      <c r="AM51">
        <v>-0.77976354339379705</v>
      </c>
      <c r="AN51">
        <v>-0.50300624874956001</v>
      </c>
      <c r="AO51">
        <v>0.91480174224784805</v>
      </c>
      <c r="AP51">
        <v>0.71385149190028496</v>
      </c>
      <c r="AQ51">
        <v>0.66907249290468496</v>
      </c>
      <c r="AR51">
        <v>0.68183342707278505</v>
      </c>
      <c r="AS51">
        <v>-0.62260235197116198</v>
      </c>
      <c r="AT51">
        <v>-0.88312689798230304</v>
      </c>
      <c r="AU51">
        <v>-0.34898575502798201</v>
      </c>
      <c r="AV51">
        <v>0.62366488214332605</v>
      </c>
      <c r="AW51">
        <v>0.33455954468016402</v>
      </c>
      <c r="AX51">
        <v>0.35989080265606699</v>
      </c>
      <c r="AY51">
        <v>0.33080834311551699</v>
      </c>
      <c r="AZ51">
        <v>0.48694143339920198</v>
      </c>
      <c r="BA51">
        <v>0.34353732851066299</v>
      </c>
      <c r="BB51">
        <v>0.631948441262003</v>
      </c>
      <c r="BC51">
        <v>0.59510740202234802</v>
      </c>
      <c r="BD51">
        <v>0.64058538359931005</v>
      </c>
      <c r="BE51">
        <v>0.60641191656011295</v>
      </c>
      <c r="BF51">
        <v>0.82856661150584898</v>
      </c>
      <c r="BG51">
        <v>-0.20148967768727</v>
      </c>
      <c r="BH51">
        <v>-0.63827230387271305</v>
      </c>
      <c r="BI51">
        <v>0.70570789480076601</v>
      </c>
      <c r="BJ51">
        <v>0.74412154014121801</v>
      </c>
      <c r="BK51">
        <v>0.76658794985637102</v>
      </c>
      <c r="BL51">
        <v>0.70597223968343703</v>
      </c>
      <c r="BM51">
        <v>-0.13105888081478101</v>
      </c>
      <c r="BN51">
        <v>0.66256549329324599</v>
      </c>
      <c r="BO51">
        <v>0.75520335142282202</v>
      </c>
      <c r="BP51">
        <v>0.81961584891907402</v>
      </c>
      <c r="BQ51">
        <v>0.891372691426501</v>
      </c>
      <c r="BR51">
        <v>0.70784586894702295</v>
      </c>
      <c r="BS51">
        <v>0.74543459995561701</v>
      </c>
      <c r="BT51">
        <v>0.63260349293636897</v>
      </c>
      <c r="BU51">
        <v>0.59456755359774205</v>
      </c>
      <c r="BV51">
        <v>0.81514901772171999</v>
      </c>
      <c r="BW51">
        <v>0.82207940100073795</v>
      </c>
      <c r="BX51">
        <v>0.56468065831966197</v>
      </c>
      <c r="BY51">
        <v>0.58080013677145004</v>
      </c>
      <c r="BZ51">
        <v>0.69610743829575095</v>
      </c>
      <c r="CA51">
        <v>0.68544003999567105</v>
      </c>
      <c r="CB51">
        <v>-0.49391148048642702</v>
      </c>
      <c r="CC51">
        <v>0.74409890299582704</v>
      </c>
      <c r="CD51">
        <v>0.74859516631363898</v>
      </c>
      <c r="CE51">
        <v>0.77872646039997195</v>
      </c>
      <c r="CF51">
        <v>0.70567497602751506</v>
      </c>
      <c r="CG51">
        <v>0.65587636730395504</v>
      </c>
      <c r="CH51">
        <v>0.66113663676489698</v>
      </c>
      <c r="CI51">
        <v>0.77537810237645699</v>
      </c>
      <c r="CJ51">
        <v>0.68949555852214295</v>
      </c>
      <c r="CK51">
        <v>0.82580695081670397</v>
      </c>
      <c r="CL51">
        <v>0.83058034373459699</v>
      </c>
      <c r="CM51">
        <v>0.78994134436131802</v>
      </c>
      <c r="CN51">
        <v>0.73589171059005698</v>
      </c>
      <c r="CO51">
        <v>0.50355592539659499</v>
      </c>
      <c r="CP51">
        <v>0.73645427896825899</v>
      </c>
      <c r="CQ51">
        <v>-0.62607989084661397</v>
      </c>
      <c r="CR51">
        <v>-0.61715716402531495</v>
      </c>
      <c r="CS51">
        <v>-0.69676935575674004</v>
      </c>
      <c r="CT51">
        <v>-0.70451953320011995</v>
      </c>
      <c r="CU51">
        <v>-0.76182303327798595</v>
      </c>
      <c r="CV51">
        <v>0.44917126831863402</v>
      </c>
      <c r="CW51">
        <v>-0.56484847864640597</v>
      </c>
      <c r="CX51">
        <v>-0.34136922552031901</v>
      </c>
      <c r="CY51">
        <v>-0.66559572641804099</v>
      </c>
      <c r="CZ51">
        <v>-0.88660687195096999</v>
      </c>
      <c r="DA51">
        <v>-0.73371790547365301</v>
      </c>
      <c r="DB51">
        <v>0.83364661234355997</v>
      </c>
      <c r="DC51">
        <v>0.519266369717724</v>
      </c>
      <c r="DD51">
        <v>-0.81738866411488498</v>
      </c>
      <c r="DE51">
        <v>-0.70053370307166696</v>
      </c>
      <c r="DF51">
        <v>-0.78390188488059698</v>
      </c>
      <c r="DG51">
        <v>-0.52531917050726495</v>
      </c>
      <c r="DH51">
        <v>-0.68298135430043105</v>
      </c>
      <c r="DI51">
        <v>-0.75463832815022103</v>
      </c>
      <c r="DJ51">
        <v>-0.57154342288150395</v>
      </c>
      <c r="DK51">
        <v>-0.61418558438304505</v>
      </c>
      <c r="DL51">
        <v>0.82435749853475004</v>
      </c>
      <c r="DM51">
        <v>0.71026061846033905</v>
      </c>
      <c r="DN51">
        <v>-0.767826624709119</v>
      </c>
      <c r="DO51">
        <v>-0.35601991066939898</v>
      </c>
      <c r="DP51">
        <v>0.61509563558495395</v>
      </c>
      <c r="DQ51">
        <v>-0.67279739640013003</v>
      </c>
      <c r="DR51">
        <v>-0.18528416671477599</v>
      </c>
      <c r="DS51">
        <v>0.44781104722077902</v>
      </c>
      <c r="DT51">
        <v>-0.283890638726919</v>
      </c>
      <c r="DU51">
        <v>-0.36849112735502298</v>
      </c>
      <c r="DV51">
        <v>-0.19788245073442501</v>
      </c>
      <c r="DW51">
        <v>0.29619997180296997</v>
      </c>
      <c r="DX51">
        <v>-0.80156321217356497</v>
      </c>
      <c r="DY51">
        <v>-0.20096147365918701</v>
      </c>
      <c r="DZ51">
        <v>-0.51387248205750402</v>
      </c>
      <c r="EA51">
        <v>-0.447744550769341</v>
      </c>
      <c r="EB51">
        <v>-0.428761766869309</v>
      </c>
      <c r="EC51">
        <v>-0.56855575780043599</v>
      </c>
      <c r="ED51">
        <v>-0.43030429355685901</v>
      </c>
      <c r="EE51">
        <v>-0.28451296492078798</v>
      </c>
      <c r="EF51">
        <v>-0.38473934353483502</v>
      </c>
      <c r="EG51">
        <v>0.254104245396996</v>
      </c>
      <c r="EH51">
        <v>0.45414315109440501</v>
      </c>
      <c r="EI51">
        <v>0.42558606447311798</v>
      </c>
      <c r="EJ51">
        <v>0.43725544460422799</v>
      </c>
      <c r="EK51">
        <v>0.402344838056025</v>
      </c>
      <c r="EL51">
        <v>0.25672187181108402</v>
      </c>
      <c r="EM51">
        <v>0.52190480030629205</v>
      </c>
      <c r="EN51">
        <v>0.63981176093594305</v>
      </c>
      <c r="EO51">
        <v>0.59313926891712598</v>
      </c>
      <c r="EP51">
        <v>0.52577515085257298</v>
      </c>
      <c r="EQ51">
        <v>0.34529316185210701</v>
      </c>
      <c r="ER51">
        <v>0.74900592715669101</v>
      </c>
      <c r="ES51">
        <v>0.74561917524610299</v>
      </c>
      <c r="ET51">
        <v>0.73835031279165597</v>
      </c>
      <c r="EU51">
        <v>0.68973395487991995</v>
      </c>
      <c r="EV51">
        <v>0.70712294202206805</v>
      </c>
      <c r="EW51">
        <v>0.67400062838414798</v>
      </c>
      <c r="EX51">
        <v>0.63858695975760205</v>
      </c>
      <c r="EY51">
        <v>0.78296255800852599</v>
      </c>
      <c r="EZ51">
        <v>0.77404443730952399</v>
      </c>
      <c r="FA51">
        <v>0.72327722589138899</v>
      </c>
      <c r="FB51">
        <v>0.70867617685998296</v>
      </c>
      <c r="FC51">
        <v>-0.65730423678531302</v>
      </c>
      <c r="FD51">
        <v>-0.584090360052961</v>
      </c>
      <c r="FE51">
        <v>0.26393380199601302</v>
      </c>
      <c r="FF51">
        <v>-0.71933397162979895</v>
      </c>
      <c r="FG51">
        <v>-0.76412848289115898</v>
      </c>
      <c r="FH51">
        <v>0.72966414479306996</v>
      </c>
      <c r="FI51">
        <v>0.511442182625652</v>
      </c>
      <c r="FJ51">
        <v>0.75866364826801402</v>
      </c>
      <c r="FK51">
        <v>-0.32239566755637</v>
      </c>
    </row>
    <row r="52" spans="1:167" x14ac:dyDescent="0.25">
      <c r="A52" t="s">
        <v>86</v>
      </c>
      <c r="B52">
        <v>0.55698999005150895</v>
      </c>
      <c r="C52">
        <v>0.83610363379963104</v>
      </c>
      <c r="D52">
        <v>-0.48497272541188002</v>
      </c>
      <c r="E52">
        <v>-0.56883668903314799</v>
      </c>
      <c r="F52">
        <v>-0.49606871546848802</v>
      </c>
      <c r="G52">
        <v>-0.566353074045856</v>
      </c>
      <c r="H52">
        <v>-0.68407268499101503</v>
      </c>
      <c r="I52">
        <v>-0.57328163002417898</v>
      </c>
      <c r="J52">
        <v>-0.244098538477906</v>
      </c>
      <c r="K52">
        <v>-0.56445604144080397</v>
      </c>
      <c r="L52">
        <v>-0.48045151267735398</v>
      </c>
      <c r="M52">
        <v>-0.58187760464032601</v>
      </c>
      <c r="N52">
        <v>-0.64467548550825104</v>
      </c>
      <c r="O52">
        <v>-0.592628123444634</v>
      </c>
      <c r="P52">
        <v>-0.43983104442097898</v>
      </c>
      <c r="Q52">
        <v>-0.64267586121075204</v>
      </c>
      <c r="R52">
        <v>-0.42611317206869898</v>
      </c>
      <c r="S52">
        <v>-0.490696530910119</v>
      </c>
      <c r="T52">
        <v>-0.57161691448929597</v>
      </c>
      <c r="U52">
        <v>-0.55977232274640698</v>
      </c>
      <c r="V52">
        <v>-0.59919279842847095</v>
      </c>
      <c r="W52">
        <v>-0.59255093798866298</v>
      </c>
      <c r="X52">
        <v>-0.59405887653359002</v>
      </c>
      <c r="Y52">
        <v>-0.54558617772620499</v>
      </c>
      <c r="Z52">
        <v>-0.54798791041026795</v>
      </c>
      <c r="AA52">
        <v>-0.58113545639289499</v>
      </c>
      <c r="AB52">
        <v>-0.52798628789060797</v>
      </c>
      <c r="AC52">
        <v>-0.610114566482161</v>
      </c>
      <c r="AD52">
        <v>-0.61978781018558204</v>
      </c>
      <c r="AE52">
        <v>-0.55402062696905097</v>
      </c>
      <c r="AF52">
        <v>-0.592555790210199</v>
      </c>
      <c r="AG52">
        <v>-0.85258550802057398</v>
      </c>
      <c r="AH52">
        <v>-0.59908499967466999</v>
      </c>
      <c r="AI52">
        <v>0.30145672090303499</v>
      </c>
      <c r="AJ52">
        <v>-0.635472969119527</v>
      </c>
      <c r="AK52">
        <v>0.92200626176626099</v>
      </c>
      <c r="AL52">
        <v>0.85302205884584503</v>
      </c>
      <c r="AM52">
        <v>-0.66148218379978396</v>
      </c>
      <c r="AN52">
        <v>-0.332533628951935</v>
      </c>
      <c r="AO52">
        <v>0.89721706908599097</v>
      </c>
      <c r="AP52">
        <v>0.64747883350436697</v>
      </c>
      <c r="AQ52">
        <v>0.65074153586584305</v>
      </c>
      <c r="AR52">
        <v>0.58436209348224899</v>
      </c>
      <c r="AS52">
        <v>-0.49605227268159902</v>
      </c>
      <c r="AT52">
        <v>-0.80606908154217305</v>
      </c>
      <c r="AU52">
        <v>-0.33234645014155001</v>
      </c>
      <c r="AV52">
        <v>0.516493979473992</v>
      </c>
      <c r="AW52">
        <v>0.24304471920707499</v>
      </c>
      <c r="AX52">
        <v>0.23254612290639601</v>
      </c>
      <c r="AY52">
        <v>0.20765333932289101</v>
      </c>
      <c r="AZ52">
        <v>0.33332519471936001</v>
      </c>
      <c r="BA52">
        <v>0.22576860870812299</v>
      </c>
      <c r="BB52">
        <v>0.52532860767413003</v>
      </c>
      <c r="BC52">
        <v>0.47741671027809401</v>
      </c>
      <c r="BD52">
        <v>0.55443553312118998</v>
      </c>
      <c r="BE52">
        <v>0.50407619114937596</v>
      </c>
      <c r="BF52">
        <v>0.76220562821260196</v>
      </c>
      <c r="BG52">
        <v>-5.5009459738851803E-2</v>
      </c>
      <c r="BH52">
        <v>-0.59774119795088498</v>
      </c>
      <c r="BI52">
        <v>0.60365217043445096</v>
      </c>
      <c r="BJ52">
        <v>0.65459509367241597</v>
      </c>
      <c r="BK52">
        <v>0.77841121620628495</v>
      </c>
      <c r="BL52">
        <v>0.64517827855587195</v>
      </c>
      <c r="BM52">
        <v>-4.4967035168796202E-2</v>
      </c>
      <c r="BN52">
        <v>0.57551048539467398</v>
      </c>
      <c r="BO52">
        <v>0.66950967594561095</v>
      </c>
      <c r="BP52">
        <v>0.71701912735679296</v>
      </c>
      <c r="BQ52">
        <v>0.87276304133675098</v>
      </c>
      <c r="BR52">
        <v>0.57329554260187798</v>
      </c>
      <c r="BS52">
        <v>0.63614989499127494</v>
      </c>
      <c r="BT52">
        <v>0.50330441877257903</v>
      </c>
      <c r="BU52">
        <v>0.47231726051790901</v>
      </c>
      <c r="BV52">
        <v>0.74887023597281299</v>
      </c>
      <c r="BW52">
        <v>0.75518371559397102</v>
      </c>
      <c r="BX52">
        <v>0.55929243301591502</v>
      </c>
      <c r="BY52">
        <v>0.48569488490580798</v>
      </c>
      <c r="BZ52">
        <v>0.58867516271763698</v>
      </c>
      <c r="CA52">
        <v>0.59721005325648202</v>
      </c>
      <c r="CB52">
        <v>-0.43614341016995301</v>
      </c>
      <c r="CC52">
        <v>0.63928686096826204</v>
      </c>
      <c r="CD52">
        <v>0.655319056535418</v>
      </c>
      <c r="CE52">
        <v>0.75995454746482105</v>
      </c>
      <c r="CF52">
        <v>0.59241650637646504</v>
      </c>
      <c r="CG52">
        <v>0.56536344374162095</v>
      </c>
      <c r="CH52">
        <v>0.54993094119540598</v>
      </c>
      <c r="CI52">
        <v>0.68132796711919097</v>
      </c>
      <c r="CJ52">
        <v>0.58893074753215002</v>
      </c>
      <c r="CK52">
        <v>0.71911691196382699</v>
      </c>
      <c r="CL52">
        <v>0.74446999021598903</v>
      </c>
      <c r="CM52">
        <v>0.65124682071513995</v>
      </c>
      <c r="CN52">
        <v>0.59254723980316804</v>
      </c>
      <c r="CO52">
        <v>0.37618899780028398</v>
      </c>
      <c r="CP52">
        <v>0.64157805340126295</v>
      </c>
      <c r="CQ52">
        <v>-0.54471024149929204</v>
      </c>
      <c r="CR52">
        <v>-0.51596689093635095</v>
      </c>
      <c r="CS52">
        <v>-0.56864528891889499</v>
      </c>
      <c r="CT52">
        <v>-0.66705723083026103</v>
      </c>
      <c r="CU52">
        <v>-0.65479821650761905</v>
      </c>
      <c r="CV52">
        <v>0.34856748366441698</v>
      </c>
      <c r="CW52">
        <v>-0.44576078451655898</v>
      </c>
      <c r="CX52">
        <v>-0.31958040230385398</v>
      </c>
      <c r="CY52">
        <v>-0.61329175017437798</v>
      </c>
      <c r="CZ52">
        <v>-0.82991285894203004</v>
      </c>
      <c r="DA52">
        <v>-0.58579020902841605</v>
      </c>
      <c r="DB52">
        <v>0.70961754431823199</v>
      </c>
      <c r="DC52">
        <v>0.42033760961314798</v>
      </c>
      <c r="DD52">
        <v>-0.71248405623685196</v>
      </c>
      <c r="DE52">
        <v>-0.59013654841215302</v>
      </c>
      <c r="DF52">
        <v>-0.81859427252578898</v>
      </c>
      <c r="DG52">
        <v>-0.40728761326208901</v>
      </c>
      <c r="DH52">
        <v>-0.66231161551469298</v>
      </c>
      <c r="DI52">
        <v>-0.68154751156992999</v>
      </c>
      <c r="DJ52">
        <v>-0.57495260401533799</v>
      </c>
      <c r="DK52">
        <v>-0.51490557181406404</v>
      </c>
      <c r="DL52">
        <v>0.678657721975508</v>
      </c>
      <c r="DM52">
        <v>0.56324181623368896</v>
      </c>
      <c r="DN52">
        <v>-0.69189446933008802</v>
      </c>
      <c r="DO52">
        <v>-0.363242117396741</v>
      </c>
      <c r="DP52">
        <v>0.47543583404655099</v>
      </c>
      <c r="DQ52">
        <v>-0.55267327898149499</v>
      </c>
      <c r="DR52">
        <v>-0.167140176637774</v>
      </c>
      <c r="DS52">
        <v>0.38422297019039597</v>
      </c>
      <c r="DT52">
        <v>-0.27610721255127202</v>
      </c>
      <c r="DU52">
        <v>-0.35236976458816099</v>
      </c>
      <c r="DV52">
        <v>-7.9382058105941497E-2</v>
      </c>
      <c r="DW52">
        <v>0.231410628516903</v>
      </c>
      <c r="DX52">
        <v>-0.70934620305754403</v>
      </c>
      <c r="DY52">
        <v>-0.16188339486717099</v>
      </c>
      <c r="DZ52">
        <v>-0.48733980888105499</v>
      </c>
      <c r="EA52">
        <v>-0.39548671390089901</v>
      </c>
      <c r="EB52">
        <v>-0.36930888640543502</v>
      </c>
      <c r="EC52">
        <v>-0.46988855748314101</v>
      </c>
      <c r="ED52">
        <v>-0.45665272776890298</v>
      </c>
      <c r="EE52">
        <v>-0.28252741766542799</v>
      </c>
      <c r="EF52">
        <v>-0.32697719570034101</v>
      </c>
      <c r="EG52">
        <v>0.112925363136138</v>
      </c>
      <c r="EH52">
        <v>0.31947257210676899</v>
      </c>
      <c r="EI52">
        <v>0.28720294773468402</v>
      </c>
      <c r="EJ52">
        <v>0.29477291987496501</v>
      </c>
      <c r="EK52">
        <v>0.24304726125501599</v>
      </c>
      <c r="EL52">
        <v>0.12724410512189099</v>
      </c>
      <c r="EM52">
        <v>0.444611258456242</v>
      </c>
      <c r="EN52">
        <v>0.52087622409421397</v>
      </c>
      <c r="EO52">
        <v>0.453096869102113</v>
      </c>
      <c r="EP52">
        <v>0.37428002521061599</v>
      </c>
      <c r="EQ52">
        <v>0.18355820127337</v>
      </c>
      <c r="ER52">
        <v>0.63877555473414505</v>
      </c>
      <c r="ES52">
        <v>0.628196924001864</v>
      </c>
      <c r="ET52">
        <v>0.615543211758805</v>
      </c>
      <c r="EU52">
        <v>0.55595670559876298</v>
      </c>
      <c r="EV52">
        <v>0.58364756928424799</v>
      </c>
      <c r="EW52">
        <v>0.54694712498181097</v>
      </c>
      <c r="EX52">
        <v>0.50352346734433095</v>
      </c>
      <c r="EY52">
        <v>0.67206998759268899</v>
      </c>
      <c r="EZ52">
        <v>0.656359279309772</v>
      </c>
      <c r="FA52">
        <v>0.60057110022275895</v>
      </c>
      <c r="FB52">
        <v>0.58513923462645701</v>
      </c>
      <c r="FC52">
        <v>-0.54012647750825704</v>
      </c>
      <c r="FD52">
        <v>-0.56200374320274005</v>
      </c>
      <c r="FE52">
        <v>0.29719584849304598</v>
      </c>
      <c r="FF52">
        <v>-0.64721933328150905</v>
      </c>
      <c r="FG52">
        <v>-0.65772819705960495</v>
      </c>
      <c r="FH52">
        <v>0.867343589201092</v>
      </c>
      <c r="FI52">
        <v>0.49139488913634999</v>
      </c>
      <c r="FJ52">
        <v>0.882902998878625</v>
      </c>
      <c r="FK52">
        <v>-0.25264069499361202</v>
      </c>
    </row>
    <row r="53" spans="1:167" x14ac:dyDescent="0.25">
      <c r="A53" t="s">
        <v>87</v>
      </c>
      <c r="B53">
        <v>0.61481674204428405</v>
      </c>
      <c r="C53">
        <v>0.70694632714797301</v>
      </c>
      <c r="D53">
        <v>-0.39199088785246899</v>
      </c>
      <c r="E53">
        <v>-0.57758359606762699</v>
      </c>
      <c r="F53">
        <v>-0.53336486734772603</v>
      </c>
      <c r="G53">
        <v>-0.61468808523198903</v>
      </c>
      <c r="H53">
        <v>-0.69189824673173195</v>
      </c>
      <c r="I53">
        <v>-0.60402553202533704</v>
      </c>
      <c r="J53">
        <v>-0.20247388003290701</v>
      </c>
      <c r="K53">
        <v>-0.608565965670123</v>
      </c>
      <c r="L53">
        <v>-0.52853516445084703</v>
      </c>
      <c r="M53">
        <v>-0.61919589810870801</v>
      </c>
      <c r="N53">
        <v>-0.70075526848506897</v>
      </c>
      <c r="O53">
        <v>-0.53079523690389196</v>
      </c>
      <c r="P53">
        <v>-0.41264766664540897</v>
      </c>
      <c r="Q53">
        <v>-0.67942566657966297</v>
      </c>
      <c r="R53">
        <v>-0.41625901730417397</v>
      </c>
      <c r="S53">
        <v>-0.48682963400507601</v>
      </c>
      <c r="T53">
        <v>-0.59273089052185202</v>
      </c>
      <c r="U53">
        <v>-0.60901866601103605</v>
      </c>
      <c r="V53">
        <v>-0.65992614867879296</v>
      </c>
      <c r="W53">
        <v>-0.67625651809427401</v>
      </c>
      <c r="X53">
        <v>-0.62762764370669899</v>
      </c>
      <c r="Y53">
        <v>-0.60226444098165599</v>
      </c>
      <c r="Z53">
        <v>-0.61617519407611498</v>
      </c>
      <c r="AA53">
        <v>-0.63961214920885801</v>
      </c>
      <c r="AB53">
        <v>-0.58240398305711205</v>
      </c>
      <c r="AC53">
        <v>-0.67057621061306805</v>
      </c>
      <c r="AD53">
        <v>-0.63838639657909801</v>
      </c>
      <c r="AE53">
        <v>-0.55853071818171396</v>
      </c>
      <c r="AF53">
        <v>-0.630718731166372</v>
      </c>
      <c r="AG53">
        <v>-0.87634928698865999</v>
      </c>
      <c r="AH53">
        <v>-0.64905491682680505</v>
      </c>
      <c r="AI53">
        <v>0.287434696244387</v>
      </c>
      <c r="AJ53">
        <v>-0.68091181987310201</v>
      </c>
      <c r="AK53">
        <v>0.936184889163172</v>
      </c>
      <c r="AL53">
        <v>0.834810794621626</v>
      </c>
      <c r="AM53">
        <v>-0.70780960239363899</v>
      </c>
      <c r="AN53">
        <v>-0.38337305216539502</v>
      </c>
      <c r="AO53">
        <v>0.93306946176085404</v>
      </c>
      <c r="AP53">
        <v>0.69605842639178905</v>
      </c>
      <c r="AQ53">
        <v>0.59359985159533402</v>
      </c>
      <c r="AR53">
        <v>0.62913605318110399</v>
      </c>
      <c r="AS53">
        <v>-0.55011648488390197</v>
      </c>
      <c r="AT53">
        <v>-0.83574323349635304</v>
      </c>
      <c r="AU53">
        <v>-0.23313893628100599</v>
      </c>
      <c r="AV53">
        <v>0.54901502627603405</v>
      </c>
      <c r="AW53">
        <v>0.352845651417872</v>
      </c>
      <c r="AX53">
        <v>0.31174363161670898</v>
      </c>
      <c r="AY53">
        <v>0.28604320369374697</v>
      </c>
      <c r="AZ53">
        <v>0.41810619318153802</v>
      </c>
      <c r="BA53">
        <v>0.317751743767272</v>
      </c>
      <c r="BB53">
        <v>0.54877454104504197</v>
      </c>
      <c r="BC53">
        <v>0.52869549743783095</v>
      </c>
      <c r="BD53">
        <v>0.59532998918723401</v>
      </c>
      <c r="BE53">
        <v>0.54461424848504503</v>
      </c>
      <c r="BF53">
        <v>0.78541047086711102</v>
      </c>
      <c r="BG53">
        <v>-0.13931783754452601</v>
      </c>
      <c r="BH53">
        <v>-0.66820073402452296</v>
      </c>
      <c r="BI53">
        <v>0.64503493951964996</v>
      </c>
      <c r="BJ53">
        <v>0.68608420829525096</v>
      </c>
      <c r="BK53">
        <v>0.71549441376224698</v>
      </c>
      <c r="BL53">
        <v>0.61177337767677697</v>
      </c>
      <c r="BM53">
        <v>-0.115176164039357</v>
      </c>
      <c r="BN53">
        <v>0.65581975104313495</v>
      </c>
      <c r="BO53">
        <v>0.68008494298335898</v>
      </c>
      <c r="BP53">
        <v>0.71092337715597498</v>
      </c>
      <c r="BQ53">
        <v>0.84636724443362998</v>
      </c>
      <c r="BR53">
        <v>0.58212860695002799</v>
      </c>
      <c r="BS53">
        <v>0.620679832149442</v>
      </c>
      <c r="BT53">
        <v>0.50869019928332004</v>
      </c>
      <c r="BU53">
        <v>0.44430378314186703</v>
      </c>
      <c r="BV53">
        <v>0.75769398102776098</v>
      </c>
      <c r="BW53">
        <v>0.783334894318651</v>
      </c>
      <c r="BX53">
        <v>0.53327252752374699</v>
      </c>
      <c r="BY53">
        <v>0.53863617303937095</v>
      </c>
      <c r="BZ53">
        <v>0.61951900085161804</v>
      </c>
      <c r="CA53">
        <v>0.62831929835313105</v>
      </c>
      <c r="CB53">
        <v>-0.44655545642991001</v>
      </c>
      <c r="CC53">
        <v>0.67292282521521396</v>
      </c>
      <c r="CD53">
        <v>0.68786798654123205</v>
      </c>
      <c r="CE53">
        <v>0.76574564680071899</v>
      </c>
      <c r="CF53">
        <v>0.64127122168782602</v>
      </c>
      <c r="CG53">
        <v>0.61507742775690599</v>
      </c>
      <c r="CH53">
        <v>0.56993514940381795</v>
      </c>
      <c r="CI53">
        <v>0.69104274415620703</v>
      </c>
      <c r="CJ53">
        <v>0.57294537830766601</v>
      </c>
      <c r="CK53">
        <v>0.71267300559179703</v>
      </c>
      <c r="CL53">
        <v>0.74157357708981098</v>
      </c>
      <c r="CM53">
        <v>0.59598937395455198</v>
      </c>
      <c r="CN53">
        <v>0.53947512778172102</v>
      </c>
      <c r="CO53">
        <v>0.325765080398838</v>
      </c>
      <c r="CP53">
        <v>0.66711427044728</v>
      </c>
      <c r="CQ53">
        <v>-0.48131479912029401</v>
      </c>
      <c r="CR53">
        <v>-0.52684892781784798</v>
      </c>
      <c r="CS53">
        <v>-0.55165536411844596</v>
      </c>
      <c r="CT53">
        <v>-0.60877313827679402</v>
      </c>
      <c r="CU53">
        <v>-0.69811478656560499</v>
      </c>
      <c r="CV53">
        <v>0.41604080236317698</v>
      </c>
      <c r="CW53">
        <v>-0.43694442438939601</v>
      </c>
      <c r="CX53">
        <v>-0.16341470378700201</v>
      </c>
      <c r="CY53">
        <v>-0.48311204117597401</v>
      </c>
      <c r="CZ53">
        <v>-0.79793507276206399</v>
      </c>
      <c r="DA53">
        <v>-0.54162654044667002</v>
      </c>
      <c r="DB53">
        <v>0.73961871709734595</v>
      </c>
      <c r="DC53">
        <v>0.470642146765125</v>
      </c>
      <c r="DD53">
        <v>-0.63783857837992697</v>
      </c>
      <c r="DE53">
        <v>-0.652815624796655</v>
      </c>
      <c r="DF53">
        <v>-0.74756590457597705</v>
      </c>
      <c r="DG53">
        <v>-0.52229040317815001</v>
      </c>
      <c r="DH53">
        <v>-0.78011615723753203</v>
      </c>
      <c r="DI53">
        <v>-0.67781963278854696</v>
      </c>
      <c r="DJ53">
        <v>-0.57770747109591802</v>
      </c>
      <c r="DK53">
        <v>-0.50970988480535495</v>
      </c>
      <c r="DL53">
        <v>0.59685156306780796</v>
      </c>
      <c r="DM53">
        <v>0.43700755244787698</v>
      </c>
      <c r="DN53">
        <v>-0.69565565263921203</v>
      </c>
      <c r="DO53">
        <v>-0.31087300360804698</v>
      </c>
      <c r="DP53">
        <v>0.55892364382853099</v>
      </c>
      <c r="DQ53">
        <v>-0.58309980466248601</v>
      </c>
      <c r="DR53">
        <v>-1.5174919465783801E-2</v>
      </c>
      <c r="DS53">
        <v>0.507347965495207</v>
      </c>
      <c r="DT53">
        <v>-0.238028275046448</v>
      </c>
      <c r="DU53">
        <v>-0.29113720641179403</v>
      </c>
      <c r="DV53">
        <v>-0.13309980909463201</v>
      </c>
      <c r="DW53">
        <v>0.332576904853846</v>
      </c>
      <c r="DX53">
        <v>-0.67580627940284699</v>
      </c>
      <c r="DY53">
        <v>-7.4417142651458795E-2</v>
      </c>
      <c r="DZ53">
        <v>-0.40776011439522802</v>
      </c>
      <c r="EA53">
        <v>-0.44593629458109402</v>
      </c>
      <c r="EB53">
        <v>-0.35724038928484397</v>
      </c>
      <c r="EC53">
        <v>-0.45385996425133401</v>
      </c>
      <c r="ED53">
        <v>-0.37697749440724698</v>
      </c>
      <c r="EE53">
        <v>-0.23064146199857999</v>
      </c>
      <c r="EF53">
        <v>-0.25301102756841898</v>
      </c>
      <c r="EG53">
        <v>0.19821701282148199</v>
      </c>
      <c r="EH53">
        <v>0.41395993923244701</v>
      </c>
      <c r="EI53">
        <v>0.37077565524430101</v>
      </c>
      <c r="EJ53">
        <v>0.34980378382015698</v>
      </c>
      <c r="EK53">
        <v>0.26648195041577599</v>
      </c>
      <c r="EL53">
        <v>0.22318433650503799</v>
      </c>
      <c r="EM53">
        <v>0.52133101060018905</v>
      </c>
      <c r="EN53">
        <v>0.57833597083441302</v>
      </c>
      <c r="EO53">
        <v>0.52619946063276102</v>
      </c>
      <c r="EP53">
        <v>0.44436561716773099</v>
      </c>
      <c r="EQ53">
        <v>0.27354344578529299</v>
      </c>
      <c r="ER53">
        <v>0.70165081845967403</v>
      </c>
      <c r="ES53">
        <v>0.67876756746886902</v>
      </c>
      <c r="ET53">
        <v>0.65853506608246604</v>
      </c>
      <c r="EU53">
        <v>0.60572361265788299</v>
      </c>
      <c r="EV53">
        <v>0.64231279084305704</v>
      </c>
      <c r="EW53">
        <v>0.60031225132273602</v>
      </c>
      <c r="EX53">
        <v>0.56164887505957795</v>
      </c>
      <c r="EY53">
        <v>0.69994624211871603</v>
      </c>
      <c r="EZ53">
        <v>0.68210951812675602</v>
      </c>
      <c r="FA53">
        <v>0.641943194470043</v>
      </c>
      <c r="FB53">
        <v>0.641517558888271</v>
      </c>
      <c r="FC53">
        <v>-0.56609890155804699</v>
      </c>
      <c r="FD53">
        <v>-0.63164768877687205</v>
      </c>
      <c r="FE53">
        <v>0.43078890209469001</v>
      </c>
      <c r="FF53">
        <v>-0.68168108356830204</v>
      </c>
      <c r="FG53">
        <v>-0.64983333500723695</v>
      </c>
      <c r="FH53">
        <v>0.90130169424222195</v>
      </c>
      <c r="FI53">
        <v>0.35658023248995302</v>
      </c>
      <c r="FJ53">
        <v>0.89190493341336996</v>
      </c>
      <c r="FK53">
        <v>-0.191618563961091</v>
      </c>
    </row>
    <row r="54" spans="1:167" x14ac:dyDescent="0.25">
      <c r="A54" t="s">
        <v>88</v>
      </c>
      <c r="B54">
        <v>0.93616692618501796</v>
      </c>
      <c r="C54">
        <v>0.738678176680437</v>
      </c>
      <c r="D54">
        <v>-0.42622083911043102</v>
      </c>
      <c r="E54">
        <v>-0.81854831105043702</v>
      </c>
      <c r="F54">
        <v>-0.81932298082503696</v>
      </c>
      <c r="G54">
        <v>-0.91326571976697002</v>
      </c>
      <c r="H54">
        <v>-0.95875229711752097</v>
      </c>
      <c r="I54">
        <v>-0.92183950409759097</v>
      </c>
      <c r="J54">
        <v>-0.24524282662868199</v>
      </c>
      <c r="K54">
        <v>-0.91046782352412803</v>
      </c>
      <c r="L54">
        <v>-0.87379883522065904</v>
      </c>
      <c r="M54">
        <v>-0.90626498941359501</v>
      </c>
      <c r="N54">
        <v>-0.96145701849624099</v>
      </c>
      <c r="O54">
        <v>-0.64412499088827602</v>
      </c>
      <c r="P54">
        <v>-0.58047007959194197</v>
      </c>
      <c r="Q54">
        <v>-0.88645372077147899</v>
      </c>
      <c r="R54">
        <v>-0.57974232462223096</v>
      </c>
      <c r="S54">
        <v>-0.67597330871118999</v>
      </c>
      <c r="T54">
        <v>-0.90107555300613595</v>
      </c>
      <c r="U54">
        <v>-0.92257734288834303</v>
      </c>
      <c r="V54">
        <v>-0.95524568834008705</v>
      </c>
      <c r="W54">
        <v>-0.94839834267644696</v>
      </c>
      <c r="X54">
        <v>-0.90114711003672199</v>
      </c>
      <c r="Y54">
        <v>-0.927243899128259</v>
      </c>
      <c r="Z54">
        <v>-0.940050023089672</v>
      </c>
      <c r="AA54">
        <v>-0.94014304725760001</v>
      </c>
      <c r="AB54">
        <v>-0.88532153918538403</v>
      </c>
      <c r="AC54">
        <v>-0.94077361214792099</v>
      </c>
      <c r="AD54">
        <v>-0.85077507182564405</v>
      </c>
      <c r="AE54">
        <v>-0.62393027645635402</v>
      </c>
      <c r="AF54">
        <v>-0.91471075033413396</v>
      </c>
      <c r="AG54">
        <v>-0.97810853687527599</v>
      </c>
      <c r="AH54">
        <v>-0.93936480757241003</v>
      </c>
      <c r="AI54">
        <v>-0.24735200448692099</v>
      </c>
      <c r="AJ54">
        <v>-0.94595235942324496</v>
      </c>
      <c r="AK54">
        <v>0.92660848277254004</v>
      </c>
      <c r="AL54">
        <v>0.80981049106241698</v>
      </c>
      <c r="AM54">
        <v>-0.97803813829173802</v>
      </c>
      <c r="AN54">
        <v>-0.732811970657957</v>
      </c>
      <c r="AO54">
        <v>0.946399644924516</v>
      </c>
      <c r="AP54">
        <v>0.92228060990454597</v>
      </c>
      <c r="AQ54">
        <v>0.63002320785614596</v>
      </c>
      <c r="AR54">
        <v>0.86847843748916398</v>
      </c>
      <c r="AS54">
        <v>-0.89738712922266395</v>
      </c>
      <c r="AT54">
        <v>-0.98354509520475797</v>
      </c>
      <c r="AU54">
        <v>-0.239463505961028</v>
      </c>
      <c r="AV54">
        <v>0.87280393187570204</v>
      </c>
      <c r="AW54">
        <v>0.73810756436889702</v>
      </c>
      <c r="AX54">
        <v>0.74174272515748696</v>
      </c>
      <c r="AY54">
        <v>0.674471059567751</v>
      </c>
      <c r="AZ54">
        <v>0.84525149297207602</v>
      </c>
      <c r="BA54">
        <v>0.73229055327071801</v>
      </c>
      <c r="BB54">
        <v>0.87141194993201598</v>
      </c>
      <c r="BC54">
        <v>0.88312358322928897</v>
      </c>
      <c r="BD54">
        <v>0.87585868022461799</v>
      </c>
      <c r="BE54">
        <v>0.86930820775389905</v>
      </c>
      <c r="BF54">
        <v>0.96256099245114102</v>
      </c>
      <c r="BG54">
        <v>-0.61625532040539399</v>
      </c>
      <c r="BH54">
        <v>-0.83586557570622599</v>
      </c>
      <c r="BI54">
        <v>0.94213523400893096</v>
      </c>
      <c r="BJ54">
        <v>0.93837311457955397</v>
      </c>
      <c r="BK54">
        <v>0.63643796872432001</v>
      </c>
      <c r="BL54">
        <v>0.62559914744984702</v>
      </c>
      <c r="BM54">
        <v>-0.44054129119125601</v>
      </c>
      <c r="BN54">
        <v>0.93808389408415804</v>
      </c>
      <c r="BO54">
        <v>0.91859228750888</v>
      </c>
      <c r="BP54">
        <v>0.92283663166869101</v>
      </c>
      <c r="BQ54">
        <v>0.80704107532367497</v>
      </c>
      <c r="BR54">
        <v>0.92127354899182201</v>
      </c>
      <c r="BS54">
        <v>0.90220413161692203</v>
      </c>
      <c r="BT54">
        <v>0.86683003893046295</v>
      </c>
      <c r="BU54">
        <v>0.76719440508235304</v>
      </c>
      <c r="BV54">
        <v>0.92402906747486102</v>
      </c>
      <c r="BW54">
        <v>0.96609528660248101</v>
      </c>
      <c r="BX54">
        <v>0.645756791898632</v>
      </c>
      <c r="BY54">
        <v>0.86549182027680005</v>
      </c>
      <c r="BZ54">
        <v>0.925956012342947</v>
      </c>
      <c r="CA54">
        <v>0.89775408620866604</v>
      </c>
      <c r="CB54">
        <v>-0.65545343422945401</v>
      </c>
      <c r="CC54">
        <v>0.95276367625651004</v>
      </c>
      <c r="CD54">
        <v>0.94766237323730396</v>
      </c>
      <c r="CE54">
        <v>0.83512147443747697</v>
      </c>
      <c r="CF54">
        <v>0.943986824543954</v>
      </c>
      <c r="CG54">
        <v>0.90875010997942696</v>
      </c>
      <c r="CH54">
        <v>0.88385821880432003</v>
      </c>
      <c r="CI54">
        <v>0.94070466826558397</v>
      </c>
      <c r="CJ54">
        <v>0.86190203509779395</v>
      </c>
      <c r="CK54">
        <v>0.95228051270930802</v>
      </c>
      <c r="CL54">
        <v>0.94844166344607395</v>
      </c>
      <c r="CM54">
        <v>0.87524311946451705</v>
      </c>
      <c r="CN54">
        <v>0.85567566907570103</v>
      </c>
      <c r="CO54">
        <v>0.66200673997598503</v>
      </c>
      <c r="CP54">
        <v>0.93357076281694695</v>
      </c>
      <c r="CQ54">
        <v>-0.64212827045238496</v>
      </c>
      <c r="CR54">
        <v>-0.78382636459375499</v>
      </c>
      <c r="CS54">
        <v>-0.81600929926036803</v>
      </c>
      <c r="CT54">
        <v>-0.67520417839717595</v>
      </c>
      <c r="CU54">
        <v>-0.93857109817105999</v>
      </c>
      <c r="CV54">
        <v>0.77770311425653205</v>
      </c>
      <c r="CW54">
        <v>-0.69698199377188297</v>
      </c>
      <c r="CX54">
        <v>5.6841089780171598E-2</v>
      </c>
      <c r="CY54">
        <v>-0.42623071433661602</v>
      </c>
      <c r="CZ54">
        <v>-0.92105651197741401</v>
      </c>
      <c r="DA54">
        <v>-0.849740469719106</v>
      </c>
      <c r="DB54">
        <v>0.94500059239679501</v>
      </c>
      <c r="DC54">
        <v>0.80986724221670403</v>
      </c>
      <c r="DD54">
        <v>-0.74640434688541502</v>
      </c>
      <c r="DE54">
        <v>-0.90542918656583204</v>
      </c>
      <c r="DF54">
        <v>-0.569035149696556</v>
      </c>
      <c r="DG54">
        <v>-0.82886241011969397</v>
      </c>
      <c r="DH54">
        <v>-0.82631578112919302</v>
      </c>
      <c r="DI54">
        <v>-0.80315032355796301</v>
      </c>
      <c r="DJ54">
        <v>-0.35688568292095801</v>
      </c>
      <c r="DK54">
        <v>-0.71258959569968805</v>
      </c>
      <c r="DL54">
        <v>0.71944905842571605</v>
      </c>
      <c r="DM54">
        <v>0.49749697761620898</v>
      </c>
      <c r="DN54">
        <v>-0.81635456220759495</v>
      </c>
      <c r="DO54">
        <v>-0.354742556455654</v>
      </c>
      <c r="DP54">
        <v>0.88847760120096597</v>
      </c>
      <c r="DQ54">
        <v>-0.85465879475823103</v>
      </c>
      <c r="DR54">
        <v>5.6603931880155001E-2</v>
      </c>
      <c r="DS54">
        <v>0.80138291119481797</v>
      </c>
      <c r="DT54">
        <v>-0.22261080979157399</v>
      </c>
      <c r="DU54">
        <v>-0.26363952442397698</v>
      </c>
      <c r="DV54">
        <v>-0.59999685613684794</v>
      </c>
      <c r="DW54">
        <v>0.61200361778743995</v>
      </c>
      <c r="DX54">
        <v>-0.91522314928149495</v>
      </c>
      <c r="DY54">
        <v>-0.117628809092898</v>
      </c>
      <c r="DZ54">
        <v>-0.42757227527660702</v>
      </c>
      <c r="EA54">
        <v>-0.61511533215891101</v>
      </c>
      <c r="EB54">
        <v>-0.56584120129517201</v>
      </c>
      <c r="EC54">
        <v>-0.705782414304016</v>
      </c>
      <c r="ED54">
        <v>-0.19801409275746101</v>
      </c>
      <c r="EE54">
        <v>-0.20282494684077901</v>
      </c>
      <c r="EF54">
        <v>-0.374740711669245</v>
      </c>
      <c r="EG54">
        <v>0.64181476307636598</v>
      </c>
      <c r="EH54">
        <v>0.81121568866212201</v>
      </c>
      <c r="EI54">
        <v>0.77805403899850201</v>
      </c>
      <c r="EJ54">
        <v>0.75142077038841504</v>
      </c>
      <c r="EK54">
        <v>0.65745368778340296</v>
      </c>
      <c r="EL54">
        <v>0.58705511457536197</v>
      </c>
      <c r="EM54">
        <v>0.82557656181419203</v>
      </c>
      <c r="EN54">
        <v>0.90410415545706002</v>
      </c>
      <c r="EO54">
        <v>0.89103549155149098</v>
      </c>
      <c r="EP54">
        <v>0.85197891732307396</v>
      </c>
      <c r="EQ54">
        <v>0.73048173096657398</v>
      </c>
      <c r="ER54">
        <v>0.96035812101412599</v>
      </c>
      <c r="ES54">
        <v>0.96115553824186395</v>
      </c>
      <c r="ET54">
        <v>0.95565275906440195</v>
      </c>
      <c r="EU54">
        <v>0.93355102806832102</v>
      </c>
      <c r="EV54">
        <v>0.94583724131445901</v>
      </c>
      <c r="EW54">
        <v>0.92622625948884396</v>
      </c>
      <c r="EX54">
        <v>0.91329687522559699</v>
      </c>
      <c r="EY54">
        <v>0.96479327091163203</v>
      </c>
      <c r="EZ54">
        <v>0.95478941819344598</v>
      </c>
      <c r="FA54">
        <v>0.94718717412875897</v>
      </c>
      <c r="FB54">
        <v>0.94588019242921495</v>
      </c>
      <c r="FC54">
        <v>-0.82719411874930004</v>
      </c>
      <c r="FD54">
        <v>-0.46993732461525201</v>
      </c>
      <c r="FE54">
        <v>0.59107938734062404</v>
      </c>
      <c r="FF54">
        <v>-0.90697801964084301</v>
      </c>
      <c r="FG54">
        <v>-0.75731391944055304</v>
      </c>
      <c r="FH54">
        <v>0.53685761662392695</v>
      </c>
      <c r="FI54">
        <v>0.26081970004105898</v>
      </c>
      <c r="FJ54">
        <v>0.52460560650286303</v>
      </c>
      <c r="FK54">
        <v>-0.38926700970945199</v>
      </c>
    </row>
    <row r="55" spans="1:167" x14ac:dyDescent="0.25">
      <c r="A55" t="s">
        <v>89</v>
      </c>
      <c r="B55">
        <v>0.63379554341450195</v>
      </c>
      <c r="C55">
        <v>0.74293260149405205</v>
      </c>
      <c r="D55">
        <v>-0.53218508087212302</v>
      </c>
      <c r="E55">
        <v>-0.66566043794808505</v>
      </c>
      <c r="F55">
        <v>-0.61766912727784795</v>
      </c>
      <c r="G55">
        <v>-0.65351373247573896</v>
      </c>
      <c r="H55">
        <v>-0.73488266622640896</v>
      </c>
      <c r="I55">
        <v>-0.59235650088653702</v>
      </c>
      <c r="J55">
        <v>-0.35839734302708198</v>
      </c>
      <c r="K55">
        <v>-0.65142217464975705</v>
      </c>
      <c r="L55">
        <v>-0.57458890765985504</v>
      </c>
      <c r="M55">
        <v>-0.67195768027706504</v>
      </c>
      <c r="N55">
        <v>-0.71596131546759401</v>
      </c>
      <c r="O55">
        <v>-0.56023224677570205</v>
      </c>
      <c r="P55">
        <v>-0.52358784265400504</v>
      </c>
      <c r="Q55">
        <v>-0.72716132588887705</v>
      </c>
      <c r="R55">
        <v>-0.54645995825495997</v>
      </c>
      <c r="S55">
        <v>-0.55263970516796002</v>
      </c>
      <c r="T55">
        <v>-0.64213138383662705</v>
      </c>
      <c r="U55">
        <v>-0.63631974075903897</v>
      </c>
      <c r="V55">
        <v>-0.666411091462637</v>
      </c>
      <c r="W55">
        <v>-0.66035743333529295</v>
      </c>
      <c r="X55">
        <v>-0.690434033359282</v>
      </c>
      <c r="Y55">
        <v>-0.61379666133683397</v>
      </c>
      <c r="Z55">
        <v>-0.61828555165037602</v>
      </c>
      <c r="AA55">
        <v>-0.62578018045525496</v>
      </c>
      <c r="AB55">
        <v>-0.57685137341773096</v>
      </c>
      <c r="AC55">
        <v>-0.68745379756262504</v>
      </c>
      <c r="AD55">
        <v>-0.67864518944678298</v>
      </c>
      <c r="AE55">
        <v>-0.61713228108704998</v>
      </c>
      <c r="AF55">
        <v>-0.68484393932227505</v>
      </c>
      <c r="AG55">
        <v>-0.897708571750509</v>
      </c>
      <c r="AH55">
        <v>-0.65559891642184698</v>
      </c>
      <c r="AI55">
        <v>0.27642962473647997</v>
      </c>
      <c r="AJ55">
        <v>-0.71007113643292497</v>
      </c>
      <c r="AK55">
        <v>0.95222060901678396</v>
      </c>
      <c r="AL55">
        <v>0.84406772200004598</v>
      </c>
      <c r="AM55">
        <v>-0.71505784944267403</v>
      </c>
      <c r="AN55">
        <v>-0.36838370460988801</v>
      </c>
      <c r="AO55">
        <v>0.94532361556681199</v>
      </c>
      <c r="AP55">
        <v>0.68814362110406702</v>
      </c>
      <c r="AQ55">
        <v>0.63867246230953301</v>
      </c>
      <c r="AR55">
        <v>0.67075698306360099</v>
      </c>
      <c r="AS55">
        <v>-0.58103783669204301</v>
      </c>
      <c r="AT55">
        <v>-0.85924959323446704</v>
      </c>
      <c r="AU55">
        <v>-0.348480452922377</v>
      </c>
      <c r="AV55">
        <v>0.51768602659716301</v>
      </c>
      <c r="AW55">
        <v>0.33453249070785401</v>
      </c>
      <c r="AX55">
        <v>0.27654098070632699</v>
      </c>
      <c r="AY55">
        <v>0.22515893477465199</v>
      </c>
      <c r="AZ55">
        <v>0.429679607224</v>
      </c>
      <c r="BA55">
        <v>0.27523721042142502</v>
      </c>
      <c r="BB55">
        <v>0.56635583350943297</v>
      </c>
      <c r="BC55">
        <v>0.528895791453599</v>
      </c>
      <c r="BD55">
        <v>0.57395144340085302</v>
      </c>
      <c r="BE55">
        <v>0.54131775975976104</v>
      </c>
      <c r="BF55">
        <v>0.77649394850570097</v>
      </c>
      <c r="BG55">
        <v>-0.14196632746289101</v>
      </c>
      <c r="BH55">
        <v>-0.57973166868967796</v>
      </c>
      <c r="BI55">
        <v>0.64412366860570303</v>
      </c>
      <c r="BJ55">
        <v>0.67922218973978998</v>
      </c>
      <c r="BK55">
        <v>0.74519177684606397</v>
      </c>
      <c r="BL55">
        <v>0.73625728062423601</v>
      </c>
      <c r="BM55">
        <v>-2.5359450341026001E-2</v>
      </c>
      <c r="BN55">
        <v>0.65686709289170297</v>
      </c>
      <c r="BO55">
        <v>0.67846834111274501</v>
      </c>
      <c r="BP55">
        <v>0.74366085584083497</v>
      </c>
      <c r="BQ55">
        <v>0.91555159503397998</v>
      </c>
      <c r="BR55">
        <v>0.58784271170250502</v>
      </c>
      <c r="BS55">
        <v>0.61970364633104202</v>
      </c>
      <c r="BT55">
        <v>0.50914814753605697</v>
      </c>
      <c r="BU55">
        <v>0.427677026833298</v>
      </c>
      <c r="BV55">
        <v>0.76294086192147903</v>
      </c>
      <c r="BW55">
        <v>0.77933033317660505</v>
      </c>
      <c r="BX55">
        <v>0.474351376074374</v>
      </c>
      <c r="BY55">
        <v>0.53375784492724099</v>
      </c>
      <c r="BZ55">
        <v>0.62644953083788901</v>
      </c>
      <c r="CA55">
        <v>0.61843758560692397</v>
      </c>
      <c r="CB55">
        <v>-0.34232505787616602</v>
      </c>
      <c r="CC55">
        <v>0.68392608803092303</v>
      </c>
      <c r="CD55">
        <v>0.68494610699279102</v>
      </c>
      <c r="CE55">
        <v>0.699191428018199</v>
      </c>
      <c r="CF55">
        <v>0.67434078380249696</v>
      </c>
      <c r="CG55">
        <v>0.61058741315254295</v>
      </c>
      <c r="CH55">
        <v>0.56865691963809695</v>
      </c>
      <c r="CI55">
        <v>0.69602674398711295</v>
      </c>
      <c r="CJ55">
        <v>0.611082415274111</v>
      </c>
      <c r="CK55">
        <v>0.73294325858662501</v>
      </c>
      <c r="CL55">
        <v>0.73676722653195004</v>
      </c>
      <c r="CM55">
        <v>0.61438512216903796</v>
      </c>
      <c r="CN55">
        <v>0.55414414646796495</v>
      </c>
      <c r="CO55">
        <v>0.28043845094591002</v>
      </c>
      <c r="CP55">
        <v>0.66264616197037596</v>
      </c>
      <c r="CQ55">
        <v>-0.55346568509212202</v>
      </c>
      <c r="CR55">
        <v>-0.58730339507082496</v>
      </c>
      <c r="CS55">
        <v>-0.62187073048407604</v>
      </c>
      <c r="CT55">
        <v>-0.69587084923165998</v>
      </c>
      <c r="CU55">
        <v>-0.68939553620341398</v>
      </c>
      <c r="CV55">
        <v>0.38783142794387099</v>
      </c>
      <c r="CW55">
        <v>-0.53808246829448603</v>
      </c>
      <c r="CX55">
        <v>-0.27339253386922202</v>
      </c>
      <c r="CY55">
        <v>-0.53860750272423097</v>
      </c>
      <c r="CZ55">
        <v>-0.80409991106582601</v>
      </c>
      <c r="DA55">
        <v>-0.62519409512647695</v>
      </c>
      <c r="DB55">
        <v>0.755681889097926</v>
      </c>
      <c r="DC55">
        <v>0.44590276470486701</v>
      </c>
      <c r="DD55">
        <v>-0.75101860983277202</v>
      </c>
      <c r="DE55">
        <v>-0.62398125449164499</v>
      </c>
      <c r="DF55">
        <v>-0.74061488530660102</v>
      </c>
      <c r="DG55">
        <v>-0.51739848542963696</v>
      </c>
      <c r="DH55">
        <v>-0.72785329611211202</v>
      </c>
      <c r="DI55">
        <v>-0.77609681996219104</v>
      </c>
      <c r="DJ55">
        <v>-0.640886336695486</v>
      </c>
      <c r="DK55">
        <v>-0.626015545564515</v>
      </c>
      <c r="DL55">
        <v>0.71464349602424404</v>
      </c>
      <c r="DM55">
        <v>0.53811701520645605</v>
      </c>
      <c r="DN55">
        <v>-0.79046731542042903</v>
      </c>
      <c r="DO55">
        <v>-0.31781599303629698</v>
      </c>
      <c r="DP55">
        <v>0.56803348132652798</v>
      </c>
      <c r="DQ55">
        <v>-0.65862087464402297</v>
      </c>
      <c r="DR55">
        <v>-0.15804956831009401</v>
      </c>
      <c r="DS55">
        <v>0.48914062375165901</v>
      </c>
      <c r="DT55">
        <v>-0.35407321666830599</v>
      </c>
      <c r="DU55">
        <v>-0.40927857655935601</v>
      </c>
      <c r="DV55">
        <v>-0.12535090193576701</v>
      </c>
      <c r="DW55">
        <v>0.227023461681823</v>
      </c>
      <c r="DX55">
        <v>-0.67453151645948595</v>
      </c>
      <c r="DY55">
        <v>-0.218238511829973</v>
      </c>
      <c r="DZ55">
        <v>-0.53695533729741596</v>
      </c>
      <c r="EA55">
        <v>-0.54659369262925395</v>
      </c>
      <c r="EB55">
        <v>-0.43166057870378399</v>
      </c>
      <c r="EC55">
        <v>-0.55525594752607899</v>
      </c>
      <c r="ED55">
        <v>-0.50914151471694802</v>
      </c>
      <c r="EE55">
        <v>-0.35382151945268903</v>
      </c>
      <c r="EF55">
        <v>-0.35399464362108102</v>
      </c>
      <c r="EG55">
        <v>0.258113367209519</v>
      </c>
      <c r="EH55">
        <v>0.44114690758858999</v>
      </c>
      <c r="EI55">
        <v>0.404838355079433</v>
      </c>
      <c r="EJ55">
        <v>0.40010839089544098</v>
      </c>
      <c r="EK55">
        <v>0.36912600543458202</v>
      </c>
      <c r="EL55">
        <v>0.30898076245828199</v>
      </c>
      <c r="EM55">
        <v>0.54857139419979795</v>
      </c>
      <c r="EN55">
        <v>0.62409064359681699</v>
      </c>
      <c r="EO55">
        <v>0.56715681049352396</v>
      </c>
      <c r="EP55">
        <v>0.48196142732050901</v>
      </c>
      <c r="EQ55">
        <v>0.31277986777399602</v>
      </c>
      <c r="ER55">
        <v>0.73902931322655097</v>
      </c>
      <c r="ES55">
        <v>0.71280027495840104</v>
      </c>
      <c r="ET55">
        <v>0.693742884296639</v>
      </c>
      <c r="EU55">
        <v>0.64627537338723096</v>
      </c>
      <c r="EV55">
        <v>0.67934715407026902</v>
      </c>
      <c r="EW55">
        <v>0.64437448169776401</v>
      </c>
      <c r="EX55">
        <v>0.60199231565368405</v>
      </c>
      <c r="EY55">
        <v>0.73849826811155606</v>
      </c>
      <c r="EZ55">
        <v>0.73061055743729597</v>
      </c>
      <c r="FA55">
        <v>0.68254293737134097</v>
      </c>
      <c r="FB55">
        <v>0.67928924305100902</v>
      </c>
      <c r="FC55">
        <v>-0.64907017364180397</v>
      </c>
      <c r="FD55">
        <v>-0.65507027687842101</v>
      </c>
      <c r="FE55">
        <v>0.38946053629540101</v>
      </c>
      <c r="FF55">
        <v>-0.69416000047397797</v>
      </c>
      <c r="FG55">
        <v>-0.72820225355369195</v>
      </c>
      <c r="FH55">
        <v>0.82388372417695199</v>
      </c>
      <c r="FI55">
        <v>0.50161445524505399</v>
      </c>
      <c r="FJ55">
        <v>0.84514397927870799</v>
      </c>
      <c r="FK55">
        <v>-0.278112752597443</v>
      </c>
    </row>
    <row r="56" spans="1:167" x14ac:dyDescent="0.25">
      <c r="A56" t="s">
        <v>90</v>
      </c>
      <c r="B56">
        <v>0.70136666546470605</v>
      </c>
      <c r="C56">
        <v>0.84270097160038404</v>
      </c>
      <c r="D56">
        <v>-0.54738041988471497</v>
      </c>
      <c r="E56">
        <v>-0.69607062535488695</v>
      </c>
      <c r="F56">
        <v>-0.64464325125469701</v>
      </c>
      <c r="G56">
        <v>-0.70031375650821304</v>
      </c>
      <c r="H56">
        <v>-0.794231693596678</v>
      </c>
      <c r="I56">
        <v>-0.68024671985714102</v>
      </c>
      <c r="J56">
        <v>-0.30512617591567198</v>
      </c>
      <c r="K56">
        <v>-0.70723442731636799</v>
      </c>
      <c r="L56">
        <v>-0.62646305504823896</v>
      </c>
      <c r="M56">
        <v>-0.71453598477132696</v>
      </c>
      <c r="N56">
        <v>-0.76396833203999504</v>
      </c>
      <c r="O56">
        <v>-0.63326270856529598</v>
      </c>
      <c r="P56">
        <v>-0.52082923968279204</v>
      </c>
      <c r="Q56">
        <v>-0.76587760036729402</v>
      </c>
      <c r="R56">
        <v>-0.52981766794822205</v>
      </c>
      <c r="S56">
        <v>-0.58533551105053805</v>
      </c>
      <c r="T56">
        <v>-0.70600808640373602</v>
      </c>
      <c r="U56">
        <v>-0.697232596498639</v>
      </c>
      <c r="V56">
        <v>-0.72701933793961504</v>
      </c>
      <c r="W56">
        <v>-0.70679834318207801</v>
      </c>
      <c r="X56">
        <v>-0.72685421523842697</v>
      </c>
      <c r="Y56">
        <v>-0.68366629969808201</v>
      </c>
      <c r="Z56">
        <v>-0.68311571431214901</v>
      </c>
      <c r="AA56">
        <v>-0.69575218163155705</v>
      </c>
      <c r="AB56">
        <v>-0.65291342972292199</v>
      </c>
      <c r="AC56">
        <v>-0.73243461515304698</v>
      </c>
      <c r="AD56">
        <v>-0.73382469883374501</v>
      </c>
      <c r="AE56">
        <v>-0.60552295692482805</v>
      </c>
      <c r="AF56">
        <v>-0.72706497514636004</v>
      </c>
      <c r="AG56">
        <v>-0.93560001253033698</v>
      </c>
      <c r="AH56">
        <v>-0.72613340950824401</v>
      </c>
      <c r="AI56">
        <v>0.14765132820126101</v>
      </c>
      <c r="AJ56">
        <v>-0.76101037198154697</v>
      </c>
      <c r="AK56">
        <v>0.97327767286170597</v>
      </c>
      <c r="AL56">
        <v>0.89145975408016898</v>
      </c>
      <c r="AM56">
        <v>-0.78099953512340203</v>
      </c>
      <c r="AN56">
        <v>-0.45987602150756202</v>
      </c>
      <c r="AO56">
        <v>0.96160024376654696</v>
      </c>
      <c r="AP56">
        <v>0.75942276568343703</v>
      </c>
      <c r="AQ56">
        <v>0.70969417727491102</v>
      </c>
      <c r="AR56">
        <v>0.71585185407362495</v>
      </c>
      <c r="AS56">
        <v>-0.639762927191174</v>
      </c>
      <c r="AT56">
        <v>-0.901643188673245</v>
      </c>
      <c r="AU56">
        <v>-0.36205781645701202</v>
      </c>
      <c r="AV56">
        <v>0.62926110663866497</v>
      </c>
      <c r="AW56">
        <v>0.39666514219957399</v>
      </c>
      <c r="AX56">
        <v>0.37612523601251502</v>
      </c>
      <c r="AY56">
        <v>0.32918239170046498</v>
      </c>
      <c r="AZ56">
        <v>0.49640311432906098</v>
      </c>
      <c r="BA56">
        <v>0.36760957805311401</v>
      </c>
      <c r="BB56">
        <v>0.65811767452931702</v>
      </c>
      <c r="BC56">
        <v>0.61961702173017597</v>
      </c>
      <c r="BD56">
        <v>0.67121472754018097</v>
      </c>
      <c r="BE56">
        <v>0.63617729880581297</v>
      </c>
      <c r="BF56">
        <v>0.85164791123691996</v>
      </c>
      <c r="BG56">
        <v>-0.19298623943003401</v>
      </c>
      <c r="BH56">
        <v>-0.64883866749357599</v>
      </c>
      <c r="BI56">
        <v>0.72675462242704902</v>
      </c>
      <c r="BJ56">
        <v>0.76678252547917303</v>
      </c>
      <c r="BK56">
        <v>0.80371254588762198</v>
      </c>
      <c r="BL56">
        <v>0.733691188315861</v>
      </c>
      <c r="BM56">
        <v>-9.1295982439079201E-2</v>
      </c>
      <c r="BN56">
        <v>0.70954638917594604</v>
      </c>
      <c r="BO56">
        <v>0.774270980333574</v>
      </c>
      <c r="BP56">
        <v>0.82910743671681497</v>
      </c>
      <c r="BQ56">
        <v>0.92379831458449202</v>
      </c>
      <c r="BR56">
        <v>0.69501320155528801</v>
      </c>
      <c r="BS56">
        <v>0.73671507267915903</v>
      </c>
      <c r="BT56">
        <v>0.62785579716616202</v>
      </c>
      <c r="BU56">
        <v>0.57478281917181695</v>
      </c>
      <c r="BV56">
        <v>0.84369667162162798</v>
      </c>
      <c r="BW56">
        <v>0.84442677113958897</v>
      </c>
      <c r="BX56">
        <v>0.59385181933542297</v>
      </c>
      <c r="BY56">
        <v>0.61885330263035698</v>
      </c>
      <c r="BZ56">
        <v>0.71508467754398697</v>
      </c>
      <c r="CA56">
        <v>0.71218209385331199</v>
      </c>
      <c r="CB56">
        <v>-0.47444406297115099</v>
      </c>
      <c r="CC56">
        <v>0.76351035353560903</v>
      </c>
      <c r="CD56">
        <v>0.76942663395031097</v>
      </c>
      <c r="CE56">
        <v>0.794312929984621</v>
      </c>
      <c r="CF56">
        <v>0.73391127969848102</v>
      </c>
      <c r="CG56">
        <v>0.69166493627704095</v>
      </c>
      <c r="CH56">
        <v>0.67463924031421096</v>
      </c>
      <c r="CI56">
        <v>0.788407728075595</v>
      </c>
      <c r="CJ56">
        <v>0.70235279688344998</v>
      </c>
      <c r="CK56">
        <v>0.82538822815281998</v>
      </c>
      <c r="CL56">
        <v>0.83297808445793897</v>
      </c>
      <c r="CM56">
        <v>0.744764165160269</v>
      </c>
      <c r="CN56">
        <v>0.69112652832618704</v>
      </c>
      <c r="CO56">
        <v>0.44705801433534598</v>
      </c>
      <c r="CP56">
        <v>0.75441928350832399</v>
      </c>
      <c r="CQ56">
        <v>-0.61991883567332196</v>
      </c>
      <c r="CR56">
        <v>-0.63712950804616897</v>
      </c>
      <c r="CS56">
        <v>-0.67408047257829296</v>
      </c>
      <c r="CT56">
        <v>-0.70415098575465096</v>
      </c>
      <c r="CU56">
        <v>-0.75082829134581297</v>
      </c>
      <c r="CV56">
        <v>0.48587461012862798</v>
      </c>
      <c r="CW56">
        <v>-0.55036030855805296</v>
      </c>
      <c r="CX56">
        <v>-0.24073752478190699</v>
      </c>
      <c r="CY56">
        <v>-0.56159663608571497</v>
      </c>
      <c r="CZ56">
        <v>-0.88680483159400902</v>
      </c>
      <c r="DA56">
        <v>-0.69884103344013704</v>
      </c>
      <c r="DB56">
        <v>0.81079160771802805</v>
      </c>
      <c r="DC56">
        <v>0.54954344836659796</v>
      </c>
      <c r="DD56">
        <v>-0.79624868517846303</v>
      </c>
      <c r="DE56">
        <v>-0.68590024685120299</v>
      </c>
      <c r="DF56">
        <v>-0.75344944608143205</v>
      </c>
      <c r="DG56">
        <v>-0.53140367123411603</v>
      </c>
      <c r="DH56">
        <v>-0.71271716055758705</v>
      </c>
      <c r="DI56">
        <v>-0.78625719698278895</v>
      </c>
      <c r="DJ56">
        <v>-0.55956956223429299</v>
      </c>
      <c r="DK56">
        <v>-0.64692437121791502</v>
      </c>
      <c r="DL56">
        <v>0.76614042774962099</v>
      </c>
      <c r="DM56">
        <v>0.60384790282771905</v>
      </c>
      <c r="DN56">
        <v>-0.78820262355496096</v>
      </c>
      <c r="DO56">
        <v>-0.37882706149390399</v>
      </c>
      <c r="DP56">
        <v>0.61918188040528799</v>
      </c>
      <c r="DQ56">
        <v>-0.68552049415170901</v>
      </c>
      <c r="DR56">
        <v>-0.13150166523791301</v>
      </c>
      <c r="DS56">
        <v>0.53003699714516095</v>
      </c>
      <c r="DT56">
        <v>-0.30090024274980098</v>
      </c>
      <c r="DU56">
        <v>-0.384551217064867</v>
      </c>
      <c r="DV56">
        <v>-0.21787693265972799</v>
      </c>
      <c r="DW56">
        <v>0.31832946353473301</v>
      </c>
      <c r="DX56">
        <v>-0.78058600472358697</v>
      </c>
      <c r="DY56">
        <v>-0.18663291796842901</v>
      </c>
      <c r="DZ56">
        <v>-0.52424187310580195</v>
      </c>
      <c r="EA56">
        <v>-0.49796701413201</v>
      </c>
      <c r="EB56">
        <v>-0.46131789293047698</v>
      </c>
      <c r="EC56">
        <v>-0.58708725526633099</v>
      </c>
      <c r="ED56">
        <v>-0.447058878688465</v>
      </c>
      <c r="EE56">
        <v>-0.310357501988969</v>
      </c>
      <c r="EF56">
        <v>-0.39071253551955698</v>
      </c>
      <c r="EG56">
        <v>0.29313810480178898</v>
      </c>
      <c r="EH56">
        <v>0.49236827454238502</v>
      </c>
      <c r="EI56">
        <v>0.46445816390269201</v>
      </c>
      <c r="EJ56">
        <v>0.46989896066790898</v>
      </c>
      <c r="EK56">
        <v>0.42194183219287201</v>
      </c>
      <c r="EL56">
        <v>0.30561395208310399</v>
      </c>
      <c r="EM56">
        <v>0.58335663404358895</v>
      </c>
      <c r="EN56">
        <v>0.66862437872743397</v>
      </c>
      <c r="EO56">
        <v>0.61565145318008996</v>
      </c>
      <c r="EP56">
        <v>0.543286166322</v>
      </c>
      <c r="EQ56">
        <v>0.36571728584014301</v>
      </c>
      <c r="ER56">
        <v>0.77586462507784504</v>
      </c>
      <c r="ES56">
        <v>0.76574377858265896</v>
      </c>
      <c r="ET56">
        <v>0.75426743382834405</v>
      </c>
      <c r="EU56">
        <v>0.70523991208971104</v>
      </c>
      <c r="EV56">
        <v>0.72893911415062995</v>
      </c>
      <c r="EW56">
        <v>0.69456931681557199</v>
      </c>
      <c r="EX56">
        <v>0.657253730336266</v>
      </c>
      <c r="EY56">
        <v>0.79864820099240097</v>
      </c>
      <c r="EZ56">
        <v>0.78726001889686403</v>
      </c>
      <c r="FA56">
        <v>0.74030722961152595</v>
      </c>
      <c r="FB56">
        <v>0.729927661854608</v>
      </c>
      <c r="FC56">
        <v>-0.67005882240791204</v>
      </c>
      <c r="FD56">
        <v>-0.60309555029593898</v>
      </c>
      <c r="FE56">
        <v>0.38906898018374703</v>
      </c>
      <c r="FF56">
        <v>-0.74326063831073197</v>
      </c>
      <c r="FG56">
        <v>-0.74618776919940799</v>
      </c>
      <c r="FH56">
        <v>0.78575940697559299</v>
      </c>
      <c r="FI56">
        <v>0.48364663819486498</v>
      </c>
      <c r="FJ56">
        <v>0.80860674329358695</v>
      </c>
      <c r="FK56">
        <v>-0.31850885495113102</v>
      </c>
    </row>
    <row r="57" spans="1:167" x14ac:dyDescent="0.25">
      <c r="A57" t="s">
        <v>92</v>
      </c>
      <c r="B57">
        <v>0.57557308309979205</v>
      </c>
      <c r="C57">
        <v>0.84115278849198105</v>
      </c>
      <c r="D57">
        <v>-0.576833082747221</v>
      </c>
      <c r="E57">
        <v>-0.59576957149701604</v>
      </c>
      <c r="F57">
        <v>-0.53390498431399502</v>
      </c>
      <c r="G57">
        <v>-0.57637590814651896</v>
      </c>
      <c r="H57">
        <v>-0.68781452860775205</v>
      </c>
      <c r="I57">
        <v>-0.57000520715243996</v>
      </c>
      <c r="J57">
        <v>-0.30027885190027898</v>
      </c>
      <c r="K57">
        <v>-0.59064358030946096</v>
      </c>
      <c r="L57">
        <v>-0.49679897493402297</v>
      </c>
      <c r="M57">
        <v>-0.59501306105534901</v>
      </c>
      <c r="N57">
        <v>-0.67237460501397905</v>
      </c>
      <c r="O57">
        <v>-0.60818937137307105</v>
      </c>
      <c r="P57">
        <v>-0.48249565360861302</v>
      </c>
      <c r="Q57">
        <v>-0.67510680166255499</v>
      </c>
      <c r="R57">
        <v>-0.472620834228269</v>
      </c>
      <c r="S57">
        <v>-0.49488391020008798</v>
      </c>
      <c r="T57">
        <v>-0.58918744166423398</v>
      </c>
      <c r="U57">
        <v>-0.56920867121867702</v>
      </c>
      <c r="V57">
        <v>-0.60457526577490195</v>
      </c>
      <c r="W57">
        <v>-0.59244088387692595</v>
      </c>
      <c r="X57">
        <v>-0.62200951859565401</v>
      </c>
      <c r="Y57">
        <v>-0.55920262579064195</v>
      </c>
      <c r="Z57">
        <v>-0.55709580898631905</v>
      </c>
      <c r="AA57">
        <v>-0.57530624834745803</v>
      </c>
      <c r="AB57">
        <v>-0.56495033764652802</v>
      </c>
      <c r="AC57">
        <v>-0.63103587066434497</v>
      </c>
      <c r="AD57">
        <v>-0.66588979869332199</v>
      </c>
      <c r="AE57">
        <v>-0.63059632924120501</v>
      </c>
      <c r="AF57">
        <v>-0.618002149547066</v>
      </c>
      <c r="AG57">
        <v>-0.86963741735966404</v>
      </c>
      <c r="AH57">
        <v>-0.60659073904425198</v>
      </c>
      <c r="AI57">
        <v>0.24108388183954599</v>
      </c>
      <c r="AJ57">
        <v>-0.64262432290225102</v>
      </c>
      <c r="AK57">
        <v>0.92128968174641401</v>
      </c>
      <c r="AL57">
        <v>0.82893471560397802</v>
      </c>
      <c r="AM57">
        <v>-0.679540663319946</v>
      </c>
      <c r="AN57">
        <v>-0.39192016519310802</v>
      </c>
      <c r="AO57">
        <v>0.90106767733536397</v>
      </c>
      <c r="AP57">
        <v>0.63620257116326495</v>
      </c>
      <c r="AQ57">
        <v>0.65170139395896098</v>
      </c>
      <c r="AR57">
        <v>0.61506905144757096</v>
      </c>
      <c r="AS57">
        <v>-0.50756316539792701</v>
      </c>
      <c r="AT57">
        <v>-0.82247538388409303</v>
      </c>
      <c r="AU57">
        <v>-0.33481596076123099</v>
      </c>
      <c r="AV57">
        <v>0.49846430284648702</v>
      </c>
      <c r="AW57">
        <v>0.231057637400579</v>
      </c>
      <c r="AX57">
        <v>0.22131444189956501</v>
      </c>
      <c r="AY57">
        <v>0.201747045346585</v>
      </c>
      <c r="AZ57">
        <v>0.35669068797204301</v>
      </c>
      <c r="BA57">
        <v>0.21437015687590999</v>
      </c>
      <c r="BB57">
        <v>0.52097391652127301</v>
      </c>
      <c r="BC57">
        <v>0.47998827652099102</v>
      </c>
      <c r="BD57">
        <v>0.54290514486928698</v>
      </c>
      <c r="BE57">
        <v>0.49797248726229798</v>
      </c>
      <c r="BF57">
        <v>0.749994437963031</v>
      </c>
      <c r="BG57">
        <v>-3.3692969572333802E-2</v>
      </c>
      <c r="BH57">
        <v>-0.54786143685244404</v>
      </c>
      <c r="BI57">
        <v>0.597045739629394</v>
      </c>
      <c r="BJ57">
        <v>0.650031919361719</v>
      </c>
      <c r="BK57">
        <v>0.78017027926301796</v>
      </c>
      <c r="BL57">
        <v>0.72511289912733301</v>
      </c>
      <c r="BM57">
        <v>2.30935366306271E-2</v>
      </c>
      <c r="BN57">
        <v>0.57622060003578002</v>
      </c>
      <c r="BO57">
        <v>0.66040730910512901</v>
      </c>
      <c r="BP57">
        <v>0.74253407865116305</v>
      </c>
      <c r="BQ57">
        <v>0.89223209011920901</v>
      </c>
      <c r="BR57">
        <v>0.573152163322313</v>
      </c>
      <c r="BS57">
        <v>0.62139047409457504</v>
      </c>
      <c r="BT57">
        <v>0.49490419394384499</v>
      </c>
      <c r="BU57">
        <v>0.462238012583428</v>
      </c>
      <c r="BV57">
        <v>0.74923352893624395</v>
      </c>
      <c r="BW57">
        <v>0.73892416868864397</v>
      </c>
      <c r="BX57">
        <v>0.49268109222402501</v>
      </c>
      <c r="BY57">
        <v>0.47307307906755902</v>
      </c>
      <c r="BZ57">
        <v>0.58538412197072198</v>
      </c>
      <c r="CA57">
        <v>0.58825453768751401</v>
      </c>
      <c r="CB57">
        <v>-0.380278745358065</v>
      </c>
      <c r="CC57">
        <v>0.64373857970446502</v>
      </c>
      <c r="CD57">
        <v>0.65098543565992595</v>
      </c>
      <c r="CE57">
        <v>0.71977480592994802</v>
      </c>
      <c r="CF57">
        <v>0.60919765788708302</v>
      </c>
      <c r="CG57">
        <v>0.55616921911887296</v>
      </c>
      <c r="CH57">
        <v>0.54872019871647104</v>
      </c>
      <c r="CI57">
        <v>0.673907129026175</v>
      </c>
      <c r="CJ57">
        <v>0.57160647724560398</v>
      </c>
      <c r="CK57">
        <v>0.725489322102712</v>
      </c>
      <c r="CL57">
        <v>0.73353982319918098</v>
      </c>
      <c r="CM57">
        <v>0.65761476387672502</v>
      </c>
      <c r="CN57">
        <v>0.58997002472919502</v>
      </c>
      <c r="CO57">
        <v>0.34058048665489898</v>
      </c>
      <c r="CP57">
        <v>0.63465467812576604</v>
      </c>
      <c r="CQ57">
        <v>-0.55070323626998696</v>
      </c>
      <c r="CR57">
        <v>-0.53138673338224895</v>
      </c>
      <c r="CS57">
        <v>-0.584255914944947</v>
      </c>
      <c r="CT57">
        <v>-0.634235366303874</v>
      </c>
      <c r="CU57">
        <v>-0.658331874250626</v>
      </c>
      <c r="CV57">
        <v>0.33792377280785602</v>
      </c>
      <c r="CW57">
        <v>-0.45822795073874101</v>
      </c>
      <c r="CX57">
        <v>-0.36148881024250701</v>
      </c>
      <c r="CY57">
        <v>-0.59122778801282505</v>
      </c>
      <c r="CZ57">
        <v>-0.80114913845977298</v>
      </c>
      <c r="DA57">
        <v>-0.59799931181391097</v>
      </c>
      <c r="DB57">
        <v>0.751843411035091</v>
      </c>
      <c r="DC57">
        <v>0.40819269464180402</v>
      </c>
      <c r="DD57">
        <v>-0.76697934102444698</v>
      </c>
      <c r="DE57">
        <v>-0.59682386914536201</v>
      </c>
      <c r="DF57">
        <v>-0.76506921107780002</v>
      </c>
      <c r="DG57">
        <v>-0.426686268325074</v>
      </c>
      <c r="DH57">
        <v>-0.65963160074846205</v>
      </c>
      <c r="DI57">
        <v>-0.71770376858542795</v>
      </c>
      <c r="DJ57">
        <v>-0.64459354149608505</v>
      </c>
      <c r="DK57">
        <v>-0.56769410545975896</v>
      </c>
      <c r="DL57">
        <v>0.77280284404529798</v>
      </c>
      <c r="DM57">
        <v>0.66205697247860296</v>
      </c>
      <c r="DN57">
        <v>-0.72418793582290097</v>
      </c>
      <c r="DO57">
        <v>-0.31462762297062802</v>
      </c>
      <c r="DP57">
        <v>0.51683804636183495</v>
      </c>
      <c r="DQ57">
        <v>-0.58468222536832504</v>
      </c>
      <c r="DR57">
        <v>-0.16013678189102801</v>
      </c>
      <c r="DS57">
        <v>0.38365681249440797</v>
      </c>
      <c r="DT57">
        <v>-0.28092358753426999</v>
      </c>
      <c r="DU57">
        <v>-0.37665007995530198</v>
      </c>
      <c r="DV57">
        <v>-3.6775725448995503E-2</v>
      </c>
      <c r="DW57">
        <v>0.2041768027585</v>
      </c>
      <c r="DX57">
        <v>-0.66653383180334502</v>
      </c>
      <c r="DY57">
        <v>-0.165879750592621</v>
      </c>
      <c r="DZ57">
        <v>-0.48270628144320099</v>
      </c>
      <c r="EA57">
        <v>-0.39893347022283399</v>
      </c>
      <c r="EB57">
        <v>-0.35130885133760498</v>
      </c>
      <c r="EC57">
        <v>-0.47885987718488399</v>
      </c>
      <c r="ED57">
        <v>-0.48074750176077302</v>
      </c>
      <c r="EE57">
        <v>-0.291746170565721</v>
      </c>
      <c r="EF57">
        <v>-0.33519141963675603</v>
      </c>
      <c r="EG57">
        <v>0.14162994162305301</v>
      </c>
      <c r="EH57">
        <v>0.35268971720096898</v>
      </c>
      <c r="EI57">
        <v>0.32432685168829001</v>
      </c>
      <c r="EJ57">
        <v>0.33513124451850301</v>
      </c>
      <c r="EK57">
        <v>0.30865397649597698</v>
      </c>
      <c r="EL57">
        <v>0.18958922485077501</v>
      </c>
      <c r="EM57">
        <v>0.43205583723399998</v>
      </c>
      <c r="EN57">
        <v>0.53863008826752101</v>
      </c>
      <c r="EO57">
        <v>0.48926745338821698</v>
      </c>
      <c r="EP57">
        <v>0.40808908751288198</v>
      </c>
      <c r="EQ57">
        <v>0.22461393251018799</v>
      </c>
      <c r="ER57">
        <v>0.67219214074124101</v>
      </c>
      <c r="ES57">
        <v>0.65552830826207398</v>
      </c>
      <c r="ET57">
        <v>0.64098665366840102</v>
      </c>
      <c r="EU57">
        <v>0.58787226499148504</v>
      </c>
      <c r="EV57">
        <v>0.61469933957013001</v>
      </c>
      <c r="EW57">
        <v>0.57122114132669</v>
      </c>
      <c r="EX57">
        <v>0.529807917427221</v>
      </c>
      <c r="EY57">
        <v>0.68830231317629298</v>
      </c>
      <c r="EZ57">
        <v>0.67894139955275801</v>
      </c>
      <c r="FA57">
        <v>0.62188936409078799</v>
      </c>
      <c r="FB57">
        <v>0.61493928099155404</v>
      </c>
      <c r="FC57">
        <v>-0.57273157481644399</v>
      </c>
      <c r="FD57">
        <v>-0.68790110433998697</v>
      </c>
      <c r="FE57">
        <v>0.23563778668876501</v>
      </c>
      <c r="FF57">
        <v>-0.62169354256119702</v>
      </c>
      <c r="FG57">
        <v>-0.72746435007955401</v>
      </c>
      <c r="FH57">
        <v>0.81753382596634705</v>
      </c>
      <c r="FI57">
        <v>0.50632355603256496</v>
      </c>
      <c r="FJ57">
        <v>0.85123912704670701</v>
      </c>
      <c r="FK57">
        <v>-0.232723993640852</v>
      </c>
    </row>
    <row r="58" spans="1:167" x14ac:dyDescent="0.25">
      <c r="A58" t="s">
        <v>93</v>
      </c>
      <c r="B58">
        <v>0.74947157291695399</v>
      </c>
      <c r="C58">
        <v>0.68314932044188303</v>
      </c>
      <c r="D58">
        <v>-0.54402488550311701</v>
      </c>
      <c r="E58">
        <v>-0.76900673185201596</v>
      </c>
      <c r="F58">
        <v>-0.74210912857842604</v>
      </c>
      <c r="G58">
        <v>-0.77427766984435398</v>
      </c>
      <c r="H58">
        <v>-0.81708457386043598</v>
      </c>
      <c r="I58">
        <v>-0.67658698541171503</v>
      </c>
      <c r="J58">
        <v>-0.41016248360447</v>
      </c>
      <c r="K58">
        <v>-0.76985828632114095</v>
      </c>
      <c r="L58">
        <v>-0.70838929742659695</v>
      </c>
      <c r="M58">
        <v>-0.78756760170874696</v>
      </c>
      <c r="N58">
        <v>-0.80714702334671795</v>
      </c>
      <c r="O58">
        <v>-0.58938595196402399</v>
      </c>
      <c r="P58">
        <v>-0.59789848563716896</v>
      </c>
      <c r="Q58">
        <v>-0.82693663998618105</v>
      </c>
      <c r="R58">
        <v>-0.63645770130133394</v>
      </c>
      <c r="S58">
        <v>-0.65133661513191099</v>
      </c>
      <c r="T58">
        <v>-0.753825130599032</v>
      </c>
      <c r="U58">
        <v>-0.75604561094256995</v>
      </c>
      <c r="V58">
        <v>-0.776589710749227</v>
      </c>
      <c r="W58">
        <v>-0.76204533180425904</v>
      </c>
      <c r="X58">
        <v>-0.80183832828503998</v>
      </c>
      <c r="Y58">
        <v>-0.73212040231462405</v>
      </c>
      <c r="Z58">
        <v>-0.73526978458833303</v>
      </c>
      <c r="AA58">
        <v>-0.72798380474979896</v>
      </c>
      <c r="AB58">
        <v>-0.67382357913583102</v>
      </c>
      <c r="AC58">
        <v>-0.79366633713489998</v>
      </c>
      <c r="AD58">
        <v>-0.76629495375596601</v>
      </c>
      <c r="AE58">
        <v>-0.63237337443053299</v>
      </c>
      <c r="AF58">
        <v>-0.79815609106051399</v>
      </c>
      <c r="AG58">
        <v>-0.94334422880819802</v>
      </c>
      <c r="AH58">
        <v>-0.76302070114393095</v>
      </c>
      <c r="AI58">
        <v>0.15229711219929601</v>
      </c>
      <c r="AJ58">
        <v>-0.81696637390399995</v>
      </c>
      <c r="AK58">
        <v>0.97073837861243495</v>
      </c>
      <c r="AL58">
        <v>0.84369327390543303</v>
      </c>
      <c r="AM58">
        <v>-0.799129490927874</v>
      </c>
      <c r="AN58">
        <v>-0.45398658421114901</v>
      </c>
      <c r="AO58">
        <v>0.97422096011301995</v>
      </c>
      <c r="AP58">
        <v>0.77588837176639502</v>
      </c>
      <c r="AQ58">
        <v>0.64644663834849203</v>
      </c>
      <c r="AR58">
        <v>0.74242359613236597</v>
      </c>
      <c r="AS58">
        <v>-0.71226446744848004</v>
      </c>
      <c r="AT58">
        <v>-0.92114342487472101</v>
      </c>
      <c r="AU58">
        <v>-0.36906042686180501</v>
      </c>
      <c r="AV58">
        <v>0.60622768621876</v>
      </c>
      <c r="AW58">
        <v>0.48880794646278097</v>
      </c>
      <c r="AX58">
        <v>0.40864816771335799</v>
      </c>
      <c r="AY58">
        <v>0.32560883305664901</v>
      </c>
      <c r="AZ58">
        <v>0.569040283130547</v>
      </c>
      <c r="BA58">
        <v>0.40596485435774199</v>
      </c>
      <c r="BB58">
        <v>0.66423416220305698</v>
      </c>
      <c r="BC58">
        <v>0.64326650381642603</v>
      </c>
      <c r="BD58">
        <v>0.65860418190481795</v>
      </c>
      <c r="BE58">
        <v>0.64263324030139302</v>
      </c>
      <c r="BF58">
        <v>0.82779848571001202</v>
      </c>
      <c r="BG58">
        <v>-0.30257295352303498</v>
      </c>
      <c r="BH58">
        <v>-0.63795154075348903</v>
      </c>
      <c r="BI58">
        <v>0.74122342219410897</v>
      </c>
      <c r="BJ58">
        <v>0.76000606813421701</v>
      </c>
      <c r="BK58">
        <v>0.71640118176636702</v>
      </c>
      <c r="BL58">
        <v>0.76337780305400604</v>
      </c>
      <c r="BM58">
        <v>-0.10969985714078399</v>
      </c>
      <c r="BN58">
        <v>0.77091594355382298</v>
      </c>
      <c r="BO58">
        <v>0.74834462378897104</v>
      </c>
      <c r="BP58">
        <v>0.80474002935290301</v>
      </c>
      <c r="BQ58">
        <v>0.91057578390473004</v>
      </c>
      <c r="BR58">
        <v>0.67194358946821098</v>
      </c>
      <c r="BS58">
        <v>0.68038967972221698</v>
      </c>
      <c r="BT58">
        <v>0.598312552433231</v>
      </c>
      <c r="BU58">
        <v>0.48633495978464603</v>
      </c>
      <c r="BV58">
        <v>0.814531501410238</v>
      </c>
      <c r="BW58">
        <v>0.83093768347599495</v>
      </c>
      <c r="BX58">
        <v>0.49818636798763299</v>
      </c>
      <c r="BY58">
        <v>0.64142869362627497</v>
      </c>
      <c r="BZ58">
        <v>0.72410587069186805</v>
      </c>
      <c r="CA58">
        <v>0.70817038959316203</v>
      </c>
      <c r="CB58">
        <v>-0.371151952535204</v>
      </c>
      <c r="CC58">
        <v>0.77584616194466005</v>
      </c>
      <c r="CD58">
        <v>0.76937873572653004</v>
      </c>
      <c r="CE58">
        <v>0.71269602724511805</v>
      </c>
      <c r="CF58">
        <v>0.78316658454979304</v>
      </c>
      <c r="CG58">
        <v>0.71417335296161499</v>
      </c>
      <c r="CH58">
        <v>0.66090420523253901</v>
      </c>
      <c r="CI58">
        <v>0.76816217667681697</v>
      </c>
      <c r="CJ58">
        <v>0.69410731572562201</v>
      </c>
      <c r="CK58">
        <v>0.79233078102376497</v>
      </c>
      <c r="CL58">
        <v>0.78531027367017503</v>
      </c>
      <c r="CM58">
        <v>0.65305038885164302</v>
      </c>
      <c r="CN58">
        <v>0.60326473891192001</v>
      </c>
      <c r="CO58">
        <v>0.321627247279616</v>
      </c>
      <c r="CP58">
        <v>0.74555775865509299</v>
      </c>
      <c r="CQ58">
        <v>-0.61443358999050102</v>
      </c>
      <c r="CR58">
        <v>-0.698986697419265</v>
      </c>
      <c r="CS58">
        <v>-0.71375463969531305</v>
      </c>
      <c r="CT58">
        <v>-0.72750606123621797</v>
      </c>
      <c r="CU58">
        <v>-0.77004781955603996</v>
      </c>
      <c r="CV58">
        <v>0.50183259635701905</v>
      </c>
      <c r="CW58">
        <v>-0.63968599171910301</v>
      </c>
      <c r="CX58">
        <v>-0.15181891945972301</v>
      </c>
      <c r="CY58">
        <v>-0.45217164267496202</v>
      </c>
      <c r="CZ58">
        <v>-0.83334535516319597</v>
      </c>
      <c r="DA58">
        <v>-0.70451863435987305</v>
      </c>
      <c r="DB58">
        <v>0.808738185685553</v>
      </c>
      <c r="DC58">
        <v>0.55839824725751197</v>
      </c>
      <c r="DD58">
        <v>-0.77721278186228704</v>
      </c>
      <c r="DE58">
        <v>-0.70102887766038302</v>
      </c>
      <c r="DF58">
        <v>-0.68470077612684999</v>
      </c>
      <c r="DG58">
        <v>-0.63983781926819305</v>
      </c>
      <c r="DH58">
        <v>-0.78346709703433504</v>
      </c>
      <c r="DI58">
        <v>-0.84404811857082396</v>
      </c>
      <c r="DJ58">
        <v>-0.61015230816669497</v>
      </c>
      <c r="DK58">
        <v>-0.71579377649765896</v>
      </c>
      <c r="DL58">
        <v>0.72179953771166905</v>
      </c>
      <c r="DM58">
        <v>0.49935571435200599</v>
      </c>
      <c r="DN58">
        <v>-0.86047654505192395</v>
      </c>
      <c r="DO58">
        <v>-0.36063833659384498</v>
      </c>
      <c r="DP58">
        <v>0.66847847077229805</v>
      </c>
      <c r="DQ58">
        <v>-0.77387335478040598</v>
      </c>
      <c r="DR58">
        <v>-9.9476597632539104E-2</v>
      </c>
      <c r="DS58">
        <v>0.62909547334135796</v>
      </c>
      <c r="DT58">
        <v>-0.39997166880493301</v>
      </c>
      <c r="DU58">
        <v>-0.44234798966919903</v>
      </c>
      <c r="DV58">
        <v>-0.26530595559030001</v>
      </c>
      <c r="DW58">
        <v>0.30780199582765499</v>
      </c>
      <c r="DX58">
        <v>-0.71854794420396295</v>
      </c>
      <c r="DY58">
        <v>-0.25016332180296902</v>
      </c>
      <c r="DZ58">
        <v>-0.55758942116926302</v>
      </c>
      <c r="EA58">
        <v>-0.652429231610553</v>
      </c>
      <c r="EB58">
        <v>-0.536582940910595</v>
      </c>
      <c r="EC58">
        <v>-0.65676992401429202</v>
      </c>
      <c r="ED58">
        <v>-0.48186161975243702</v>
      </c>
      <c r="EE58">
        <v>-0.39163903335526901</v>
      </c>
      <c r="EF58">
        <v>-0.414938260765573</v>
      </c>
      <c r="EG58">
        <v>0.43858423255533602</v>
      </c>
      <c r="EH58">
        <v>0.60114686378239002</v>
      </c>
      <c r="EI58">
        <v>0.56442179160135697</v>
      </c>
      <c r="EJ58">
        <v>0.55039397493071396</v>
      </c>
      <c r="EK58">
        <v>0.51278798417975402</v>
      </c>
      <c r="EL58">
        <v>0.48520042047596101</v>
      </c>
      <c r="EM58">
        <v>0.68757740366153997</v>
      </c>
      <c r="EN58">
        <v>0.75354591948917504</v>
      </c>
      <c r="EO58">
        <v>0.70705888483130497</v>
      </c>
      <c r="EP58">
        <v>0.63026309523513802</v>
      </c>
      <c r="EQ58">
        <v>0.48604712696667102</v>
      </c>
      <c r="ER58">
        <v>0.846300757458613</v>
      </c>
      <c r="ES58">
        <v>0.81869255561001497</v>
      </c>
      <c r="ET58">
        <v>0.79973451074883595</v>
      </c>
      <c r="EU58">
        <v>0.76453699210298798</v>
      </c>
      <c r="EV58">
        <v>0.79557093426224001</v>
      </c>
      <c r="EW58">
        <v>0.76742716138421196</v>
      </c>
      <c r="EX58">
        <v>0.73177170465497698</v>
      </c>
      <c r="EY58">
        <v>0.83098835708869701</v>
      </c>
      <c r="EZ58">
        <v>0.82658460830857805</v>
      </c>
      <c r="FA58">
        <v>0.79248118266836698</v>
      </c>
      <c r="FB58">
        <v>0.79496679768227096</v>
      </c>
      <c r="FC58">
        <v>-0.76302271453519799</v>
      </c>
      <c r="FD58">
        <v>-0.63899480709707202</v>
      </c>
      <c r="FE58">
        <v>0.51678866243819999</v>
      </c>
      <c r="FF58">
        <v>-0.79236521684162198</v>
      </c>
      <c r="FG58">
        <v>-0.73070880565283003</v>
      </c>
      <c r="FH58">
        <v>0.74129354889376198</v>
      </c>
      <c r="FI58">
        <v>0.454280550572495</v>
      </c>
      <c r="FJ58">
        <v>0.74310743624883502</v>
      </c>
      <c r="FK58">
        <v>-0.36259559887361997</v>
      </c>
    </row>
    <row r="59" spans="1:167" x14ac:dyDescent="0.25">
      <c r="A59" t="s">
        <v>94</v>
      </c>
      <c r="B59">
        <v>0.52258499552275295</v>
      </c>
      <c r="C59">
        <v>0.650362556009634</v>
      </c>
      <c r="D59">
        <v>-0.49034934445818301</v>
      </c>
      <c r="E59">
        <v>-0.60207291045913902</v>
      </c>
      <c r="F59">
        <v>-0.54598545703753698</v>
      </c>
      <c r="G59">
        <v>-0.56193642094235996</v>
      </c>
      <c r="H59">
        <v>-0.63491679683443603</v>
      </c>
      <c r="I59">
        <v>-0.458901959452231</v>
      </c>
      <c r="J59">
        <v>-0.38051378516946099</v>
      </c>
      <c r="K59">
        <v>-0.55149507096132799</v>
      </c>
      <c r="L59">
        <v>-0.47625199248321298</v>
      </c>
      <c r="M59">
        <v>-0.58657996336532303</v>
      </c>
      <c r="N59">
        <v>-0.59877102919029701</v>
      </c>
      <c r="O59">
        <v>-0.47035778580044202</v>
      </c>
      <c r="P59">
        <v>-0.47271876615771802</v>
      </c>
      <c r="Q59">
        <v>-0.646242752674548</v>
      </c>
      <c r="R59">
        <v>-0.52078519591315298</v>
      </c>
      <c r="S59">
        <v>-0.50625090217603896</v>
      </c>
      <c r="T59">
        <v>-0.54181812012487396</v>
      </c>
      <c r="U59">
        <v>-0.53530071434128501</v>
      </c>
      <c r="V59">
        <v>-0.55796956509013196</v>
      </c>
      <c r="W59">
        <v>-0.55080960273498303</v>
      </c>
      <c r="X59">
        <v>-0.60223614710795803</v>
      </c>
      <c r="Y59">
        <v>-0.49856598519187001</v>
      </c>
      <c r="Z59">
        <v>-0.50197880346243196</v>
      </c>
      <c r="AA59">
        <v>-0.50778339794875205</v>
      </c>
      <c r="AB59">
        <v>-0.43653855390836199</v>
      </c>
      <c r="AC59">
        <v>-0.57818448244715304</v>
      </c>
      <c r="AD59">
        <v>-0.57459869833381105</v>
      </c>
      <c r="AE59">
        <v>-0.53125923643384299</v>
      </c>
      <c r="AF59">
        <v>-0.59126554501682005</v>
      </c>
      <c r="AG59">
        <v>-0.81725474642739104</v>
      </c>
      <c r="AH59">
        <v>-0.54569272477995301</v>
      </c>
      <c r="AI59">
        <v>0.43698589723190001</v>
      </c>
      <c r="AJ59">
        <v>-0.618589049153072</v>
      </c>
      <c r="AK59">
        <v>0.906572451326215</v>
      </c>
      <c r="AL59">
        <v>0.81658110558535502</v>
      </c>
      <c r="AM59">
        <v>-0.59491227612684705</v>
      </c>
      <c r="AN59">
        <v>-0.20396306930695601</v>
      </c>
      <c r="AO59">
        <v>0.89644457475372397</v>
      </c>
      <c r="AP59">
        <v>0.60096572627596601</v>
      </c>
      <c r="AQ59">
        <v>0.60846914999383395</v>
      </c>
      <c r="AR59">
        <v>0.58601518989262302</v>
      </c>
      <c r="AS59">
        <v>-0.47582157593785601</v>
      </c>
      <c r="AT59">
        <v>-0.77272423695359105</v>
      </c>
      <c r="AU59">
        <v>-0.37638004385579099</v>
      </c>
      <c r="AV59">
        <v>0.39245442253290702</v>
      </c>
      <c r="AW59">
        <v>0.24358097868349601</v>
      </c>
      <c r="AX59">
        <v>0.14812073903157899</v>
      </c>
      <c r="AY59">
        <v>8.67937819589987E-2</v>
      </c>
      <c r="AZ59">
        <v>0.30027087219347898</v>
      </c>
      <c r="BA59">
        <v>0.15114082898708101</v>
      </c>
      <c r="BB59">
        <v>0.465429054277753</v>
      </c>
      <c r="BC59">
        <v>0.41245773507438299</v>
      </c>
      <c r="BD59">
        <v>0.46704145339084702</v>
      </c>
      <c r="BE59">
        <v>0.43366721650002799</v>
      </c>
      <c r="BF59">
        <v>0.68415419504577402</v>
      </c>
      <c r="BG59">
        <v>-3.6551545147150998E-2</v>
      </c>
      <c r="BH59">
        <v>-0.481196027846094</v>
      </c>
      <c r="BI59">
        <v>0.53556845309101297</v>
      </c>
      <c r="BJ59">
        <v>0.57291392641917005</v>
      </c>
      <c r="BK59">
        <v>0.72440395172055605</v>
      </c>
      <c r="BL59">
        <v>0.71186382116453994</v>
      </c>
      <c r="BM59">
        <v>7.6072767287712506E-2</v>
      </c>
      <c r="BN59">
        <v>0.56347982266225105</v>
      </c>
      <c r="BO59">
        <v>0.57648968252038901</v>
      </c>
      <c r="BP59">
        <v>0.63976780792285903</v>
      </c>
      <c r="BQ59">
        <v>0.89385590666952397</v>
      </c>
      <c r="BR59">
        <v>0.45719823652572</v>
      </c>
      <c r="BS59">
        <v>0.50178462387971701</v>
      </c>
      <c r="BT59">
        <v>0.382276855292424</v>
      </c>
      <c r="BU59">
        <v>0.29477160728698398</v>
      </c>
      <c r="BV59">
        <v>0.67459639919757797</v>
      </c>
      <c r="BW59">
        <v>0.69190173250999698</v>
      </c>
      <c r="BX59">
        <v>0.41154512379510499</v>
      </c>
      <c r="BY59">
        <v>0.43380674302169597</v>
      </c>
      <c r="BZ59">
        <v>0.51714604707636402</v>
      </c>
      <c r="CA59">
        <v>0.51373353459741999</v>
      </c>
      <c r="CB59">
        <v>-0.223338838786802</v>
      </c>
      <c r="CC59">
        <v>0.57608781348590998</v>
      </c>
      <c r="CD59">
        <v>0.57842212433329598</v>
      </c>
      <c r="CE59">
        <v>0.61345832066136996</v>
      </c>
      <c r="CF59">
        <v>0.57414470129562201</v>
      </c>
      <c r="CG59">
        <v>0.510302257866458</v>
      </c>
      <c r="CH59">
        <v>0.45133948872986102</v>
      </c>
      <c r="CI59">
        <v>0.59137673583374595</v>
      </c>
      <c r="CJ59">
        <v>0.524575042560395</v>
      </c>
      <c r="CK59">
        <v>0.62310253110494596</v>
      </c>
      <c r="CL59">
        <v>0.630404340818849</v>
      </c>
      <c r="CM59">
        <v>0.47953401944958202</v>
      </c>
      <c r="CN59">
        <v>0.41756690102320598</v>
      </c>
      <c r="CO59">
        <v>0.13671830708650001</v>
      </c>
      <c r="CP59">
        <v>0.55429242668234402</v>
      </c>
      <c r="CQ59">
        <v>-0.49755160243282398</v>
      </c>
      <c r="CR59">
        <v>-0.51349034894491297</v>
      </c>
      <c r="CS59">
        <v>-0.53258767708839805</v>
      </c>
      <c r="CT59">
        <v>-0.68959439024264801</v>
      </c>
      <c r="CU59">
        <v>-0.57286813855643404</v>
      </c>
      <c r="CV59">
        <v>0.27610377452014401</v>
      </c>
      <c r="CW59">
        <v>-0.48242920322253802</v>
      </c>
      <c r="CX59">
        <v>-0.29780879572753299</v>
      </c>
      <c r="CY59">
        <v>-0.50699933418443199</v>
      </c>
      <c r="CZ59">
        <v>-0.72519326737532297</v>
      </c>
      <c r="DA59">
        <v>-0.52625161439368395</v>
      </c>
      <c r="DB59">
        <v>0.63115659992581896</v>
      </c>
      <c r="DC59">
        <v>0.33314598800816098</v>
      </c>
      <c r="DD59">
        <v>-0.68636181441119704</v>
      </c>
      <c r="DE59">
        <v>-0.49753024260248302</v>
      </c>
      <c r="DF59">
        <v>-0.73444717595634501</v>
      </c>
      <c r="DG59">
        <v>-0.409864877318252</v>
      </c>
      <c r="DH59">
        <v>-0.66119214966471096</v>
      </c>
      <c r="DI59">
        <v>-0.73543188820184202</v>
      </c>
      <c r="DJ59">
        <v>-0.64779374622761399</v>
      </c>
      <c r="DK59">
        <v>-0.57845720760325203</v>
      </c>
      <c r="DL59">
        <v>0.61759114532588599</v>
      </c>
      <c r="DM59">
        <v>0.43449320177526701</v>
      </c>
      <c r="DN59">
        <v>-0.74847040053147396</v>
      </c>
      <c r="DO59">
        <v>-0.309314739442486</v>
      </c>
      <c r="DP59">
        <v>0.44000861896669402</v>
      </c>
      <c r="DQ59">
        <v>-0.57824024456492995</v>
      </c>
      <c r="DR59">
        <v>-0.21609450226285701</v>
      </c>
      <c r="DS59">
        <v>0.41192949342381302</v>
      </c>
      <c r="DT59">
        <v>-0.40037581718732201</v>
      </c>
      <c r="DU59">
        <v>-0.439238394421885</v>
      </c>
      <c r="DV59">
        <v>-3.0780175861663199E-2</v>
      </c>
      <c r="DW59">
        <v>0.111344476357289</v>
      </c>
      <c r="DX59">
        <v>-0.57262599613319298</v>
      </c>
      <c r="DY59">
        <v>-0.25948998296770498</v>
      </c>
      <c r="DZ59">
        <v>-0.56425225663656098</v>
      </c>
      <c r="EA59">
        <v>-0.54926299829109204</v>
      </c>
      <c r="EB59">
        <v>-0.40938064651790002</v>
      </c>
      <c r="EC59">
        <v>-0.50994166449476996</v>
      </c>
      <c r="ED59">
        <v>-0.57716751951439604</v>
      </c>
      <c r="EE59">
        <v>-0.40492953940397602</v>
      </c>
      <c r="EF59">
        <v>-0.341853867668374</v>
      </c>
      <c r="EG59">
        <v>0.173495800634834</v>
      </c>
      <c r="EH59">
        <v>0.33251775739631101</v>
      </c>
      <c r="EI59">
        <v>0.296377224301973</v>
      </c>
      <c r="EJ59">
        <v>0.294439982009225</v>
      </c>
      <c r="EK59">
        <v>0.27785459225736803</v>
      </c>
      <c r="EL59">
        <v>0.24336119609098</v>
      </c>
      <c r="EM59">
        <v>0.48547378193908702</v>
      </c>
      <c r="EN59">
        <v>0.53123355355658297</v>
      </c>
      <c r="EO59">
        <v>0.45611146125389002</v>
      </c>
      <c r="EP59">
        <v>0.36335118211801198</v>
      </c>
      <c r="EQ59">
        <v>0.19580852702736301</v>
      </c>
      <c r="ER59">
        <v>0.64103417024908804</v>
      </c>
      <c r="ES59">
        <v>0.60755630714495401</v>
      </c>
      <c r="ET59">
        <v>0.58522554711490804</v>
      </c>
      <c r="EU59">
        <v>0.53433491145081902</v>
      </c>
      <c r="EV59">
        <v>0.57305165291867399</v>
      </c>
      <c r="EW59">
        <v>0.54197494627189502</v>
      </c>
      <c r="EX59">
        <v>0.49295631570917198</v>
      </c>
      <c r="EY59">
        <v>0.63937247309104805</v>
      </c>
      <c r="EZ59">
        <v>0.63169876460948204</v>
      </c>
      <c r="FA59">
        <v>0.57865310416016502</v>
      </c>
      <c r="FB59">
        <v>0.57335919211429198</v>
      </c>
      <c r="FC59">
        <v>-0.57571345299251397</v>
      </c>
      <c r="FD59">
        <v>-0.60926153843036901</v>
      </c>
      <c r="FE59">
        <v>0.388907748005484</v>
      </c>
      <c r="FF59">
        <v>-0.61942533786612297</v>
      </c>
      <c r="FG59">
        <v>-0.64988826890369</v>
      </c>
      <c r="FH59">
        <v>0.857643799624071</v>
      </c>
      <c r="FI59">
        <v>0.53894213371705302</v>
      </c>
      <c r="FJ59">
        <v>0.88084796757385697</v>
      </c>
      <c r="FK59">
        <v>-0.25898590541534899</v>
      </c>
    </row>
    <row r="60" spans="1:167" x14ac:dyDescent="0.25">
      <c r="A60" t="s">
        <v>95</v>
      </c>
      <c r="B60">
        <v>0.80846644247825705</v>
      </c>
      <c r="C60">
        <v>0.70061280107860402</v>
      </c>
      <c r="D60">
        <v>-0.51594456147582302</v>
      </c>
      <c r="E60">
        <v>-0.79243239219509898</v>
      </c>
      <c r="F60">
        <v>-0.77822300808990197</v>
      </c>
      <c r="G60">
        <v>-0.81849829908394101</v>
      </c>
      <c r="H60">
        <v>-0.87215907405383997</v>
      </c>
      <c r="I60">
        <v>-0.75257723322675896</v>
      </c>
      <c r="J60">
        <v>-0.38658754445488902</v>
      </c>
      <c r="K60">
        <v>-0.81289407857263396</v>
      </c>
      <c r="L60">
        <v>-0.76106018212369198</v>
      </c>
      <c r="M60">
        <v>-0.82964092695867098</v>
      </c>
      <c r="N60">
        <v>-0.86811423125547305</v>
      </c>
      <c r="O60">
        <v>-0.573427141791231</v>
      </c>
      <c r="P60">
        <v>-0.60828960281479905</v>
      </c>
      <c r="Q60">
        <v>-0.83972944466857302</v>
      </c>
      <c r="R60">
        <v>-0.63931456172330903</v>
      </c>
      <c r="S60">
        <v>-0.63777583213303501</v>
      </c>
      <c r="T60">
        <v>-0.79710505168936696</v>
      </c>
      <c r="U60">
        <v>-0.80455334958291502</v>
      </c>
      <c r="V60">
        <v>-0.83078747317307899</v>
      </c>
      <c r="W60">
        <v>-0.82771103203631302</v>
      </c>
      <c r="X60">
        <v>-0.84183747606116499</v>
      </c>
      <c r="Y60">
        <v>-0.78721937070569203</v>
      </c>
      <c r="Z60">
        <v>-0.79853202435326498</v>
      </c>
      <c r="AA60">
        <v>-0.78937036275161898</v>
      </c>
      <c r="AB60">
        <v>-0.735757376547993</v>
      </c>
      <c r="AC60">
        <v>-0.84338983995576899</v>
      </c>
      <c r="AD60">
        <v>-0.780518148804215</v>
      </c>
      <c r="AE60">
        <v>-0.67071218956047596</v>
      </c>
      <c r="AF60">
        <v>-0.84123566521525905</v>
      </c>
      <c r="AG60">
        <v>-0.95930443782150099</v>
      </c>
      <c r="AH60">
        <v>-0.80822289359958999</v>
      </c>
      <c r="AI60">
        <v>3.6171625886215898E-2</v>
      </c>
      <c r="AJ60">
        <v>-0.85612759307801001</v>
      </c>
      <c r="AK60">
        <v>0.95718629918006803</v>
      </c>
      <c r="AL60">
        <v>0.819819416859492</v>
      </c>
      <c r="AM60">
        <v>-0.86424135054497198</v>
      </c>
      <c r="AN60">
        <v>-0.54662678772421303</v>
      </c>
      <c r="AO60">
        <v>0.97263208828233505</v>
      </c>
      <c r="AP60">
        <v>0.80737047328354095</v>
      </c>
      <c r="AQ60">
        <v>0.62050742590293395</v>
      </c>
      <c r="AR60">
        <v>0.81562162183223696</v>
      </c>
      <c r="AS60">
        <v>-0.76873102240277202</v>
      </c>
      <c r="AT60">
        <v>-0.94468323815744903</v>
      </c>
      <c r="AU60">
        <v>-0.31052556392900299</v>
      </c>
      <c r="AV60">
        <v>0.66948131733279503</v>
      </c>
      <c r="AW60">
        <v>0.55573698132916804</v>
      </c>
      <c r="AX60">
        <v>0.50164754647300702</v>
      </c>
      <c r="AY60">
        <v>0.42927950365282302</v>
      </c>
      <c r="AZ60">
        <v>0.67129576656270296</v>
      </c>
      <c r="BA60">
        <v>0.49932692618126101</v>
      </c>
      <c r="BB60">
        <v>0.72318176727834604</v>
      </c>
      <c r="BC60">
        <v>0.71015756385586404</v>
      </c>
      <c r="BD60">
        <v>0.71138972058615002</v>
      </c>
      <c r="BE60">
        <v>0.70241857697963295</v>
      </c>
      <c r="BF60">
        <v>0.866044622925351</v>
      </c>
      <c r="BG60">
        <v>-0.41026573649593301</v>
      </c>
      <c r="BH60">
        <v>-0.67556207426271397</v>
      </c>
      <c r="BI60">
        <v>0.79645660824989795</v>
      </c>
      <c r="BJ60">
        <v>0.80218589090811199</v>
      </c>
      <c r="BK60">
        <v>0.66940225567699196</v>
      </c>
      <c r="BL60">
        <v>0.74111212686814598</v>
      </c>
      <c r="BM60">
        <v>-0.20390768809857901</v>
      </c>
      <c r="BN60">
        <v>0.82412263839437105</v>
      </c>
      <c r="BO60">
        <v>0.78436616165980799</v>
      </c>
      <c r="BP60">
        <v>0.83414479544561004</v>
      </c>
      <c r="BQ60">
        <v>0.90013785936656099</v>
      </c>
      <c r="BR60">
        <v>0.74544963714916201</v>
      </c>
      <c r="BS60">
        <v>0.734861097649671</v>
      </c>
      <c r="BT60">
        <v>0.66943957742306803</v>
      </c>
      <c r="BU60">
        <v>0.54614792594319395</v>
      </c>
      <c r="BV60">
        <v>0.83657129444156098</v>
      </c>
      <c r="BW60">
        <v>0.87984256709811204</v>
      </c>
      <c r="BX60">
        <v>0.48450984790439899</v>
      </c>
      <c r="BY60">
        <v>0.70405165039487105</v>
      </c>
      <c r="BZ60">
        <v>0.77732261305852501</v>
      </c>
      <c r="CA60">
        <v>0.74513040433687805</v>
      </c>
      <c r="CB60">
        <v>-0.41579543916551298</v>
      </c>
      <c r="CC60">
        <v>0.82583362910734504</v>
      </c>
      <c r="CD60">
        <v>0.81355542377602197</v>
      </c>
      <c r="CE60">
        <v>0.71172149876143498</v>
      </c>
      <c r="CF60">
        <v>0.841250880672757</v>
      </c>
      <c r="CG60">
        <v>0.76221640418110603</v>
      </c>
      <c r="CH60">
        <v>0.71196175030240905</v>
      </c>
      <c r="CI60">
        <v>0.81003122731070099</v>
      </c>
      <c r="CJ60">
        <v>0.73723059063919605</v>
      </c>
      <c r="CK60">
        <v>0.83880634548544697</v>
      </c>
      <c r="CL60">
        <v>0.82467287263931</v>
      </c>
      <c r="CM60">
        <v>0.71193703525077001</v>
      </c>
      <c r="CN60">
        <v>0.66896171002226801</v>
      </c>
      <c r="CO60">
        <v>0.391143497452619</v>
      </c>
      <c r="CP60">
        <v>0.78939206277191099</v>
      </c>
      <c r="CQ60">
        <v>-0.59308427314851797</v>
      </c>
      <c r="CR60">
        <v>-0.71038257865269105</v>
      </c>
      <c r="CS60">
        <v>-0.74417330432787998</v>
      </c>
      <c r="CT60">
        <v>-0.72020949874902296</v>
      </c>
      <c r="CU60">
        <v>-0.819612514951085</v>
      </c>
      <c r="CV60">
        <v>0.57426477342536097</v>
      </c>
      <c r="CW60">
        <v>-0.67631375647179504</v>
      </c>
      <c r="CX60">
        <v>-0.130016981378239</v>
      </c>
      <c r="CY60">
        <v>-0.48066382175115901</v>
      </c>
      <c r="CZ60">
        <v>-0.84092681221675603</v>
      </c>
      <c r="DA60">
        <v>-0.76080113878256395</v>
      </c>
      <c r="DB60">
        <v>0.87120903925170301</v>
      </c>
      <c r="DC60">
        <v>0.60923778427819897</v>
      </c>
      <c r="DD60">
        <v>-0.77826334059900804</v>
      </c>
      <c r="DE60">
        <v>-0.76885571667947095</v>
      </c>
      <c r="DF60">
        <v>-0.62473332073056997</v>
      </c>
      <c r="DG60">
        <v>-0.72375566896066601</v>
      </c>
      <c r="DH60">
        <v>-0.80661685700129504</v>
      </c>
      <c r="DI60">
        <v>-0.84720916173071603</v>
      </c>
      <c r="DJ60">
        <v>-0.55776061187374704</v>
      </c>
      <c r="DK60">
        <v>-0.73137022378922401</v>
      </c>
      <c r="DL60">
        <v>0.74849263733083204</v>
      </c>
      <c r="DM60">
        <v>0.51643686898298802</v>
      </c>
      <c r="DN60">
        <v>-0.86633898457943903</v>
      </c>
      <c r="DO60">
        <v>-0.289759446097203</v>
      </c>
      <c r="DP60">
        <v>0.76865130131552295</v>
      </c>
      <c r="DQ60">
        <v>-0.81004570061172299</v>
      </c>
      <c r="DR60">
        <v>-9.1608059910655501E-2</v>
      </c>
      <c r="DS60">
        <v>0.67450192040338597</v>
      </c>
      <c r="DT60">
        <v>-0.34848539667433398</v>
      </c>
      <c r="DU60">
        <v>-0.37793410445895997</v>
      </c>
      <c r="DV60">
        <v>-0.36481574284304802</v>
      </c>
      <c r="DW60">
        <v>0.38182816749672199</v>
      </c>
      <c r="DX60">
        <v>-0.76794623557490105</v>
      </c>
      <c r="DY60">
        <v>-0.223801190427346</v>
      </c>
      <c r="DZ60">
        <v>-0.53361892651082599</v>
      </c>
      <c r="EA60">
        <v>-0.67998524311244102</v>
      </c>
      <c r="EB60">
        <v>-0.525011196379361</v>
      </c>
      <c r="EC60">
        <v>-0.67820662255046305</v>
      </c>
      <c r="ED60">
        <v>-0.41405911442200699</v>
      </c>
      <c r="EE60">
        <v>-0.33352412186825098</v>
      </c>
      <c r="EF60">
        <v>-0.37497596711342202</v>
      </c>
      <c r="EG60">
        <v>0.50934544321006403</v>
      </c>
      <c r="EH60">
        <v>0.66775896474514296</v>
      </c>
      <c r="EI60">
        <v>0.62923398904069705</v>
      </c>
      <c r="EJ60">
        <v>0.60806319549443799</v>
      </c>
      <c r="EK60">
        <v>0.56760210072834605</v>
      </c>
      <c r="EL60">
        <v>0.53236657332260995</v>
      </c>
      <c r="EM60">
        <v>0.72786886454089805</v>
      </c>
      <c r="EN60">
        <v>0.80825663567676898</v>
      </c>
      <c r="EO60">
        <v>0.77506293528931602</v>
      </c>
      <c r="EP60">
        <v>0.70560874384332795</v>
      </c>
      <c r="EQ60">
        <v>0.56775932725070499</v>
      </c>
      <c r="ER60">
        <v>0.89433693926842195</v>
      </c>
      <c r="ES60">
        <v>0.87100184467930297</v>
      </c>
      <c r="ET60">
        <v>0.85454997836371105</v>
      </c>
      <c r="EU60">
        <v>0.82508848267682799</v>
      </c>
      <c r="EV60">
        <v>0.851770932078592</v>
      </c>
      <c r="EW60">
        <v>0.82642117067402299</v>
      </c>
      <c r="EX60">
        <v>0.79679406687371201</v>
      </c>
      <c r="EY60">
        <v>0.87871372196459696</v>
      </c>
      <c r="EZ60">
        <v>0.87529999508894396</v>
      </c>
      <c r="FA60">
        <v>0.84813439620848796</v>
      </c>
      <c r="FB60">
        <v>0.85112357270036398</v>
      </c>
      <c r="FC60">
        <v>-0.79512428463946605</v>
      </c>
      <c r="FD60">
        <v>-0.61643243543659298</v>
      </c>
      <c r="FE60">
        <v>0.516594485722917</v>
      </c>
      <c r="FF60">
        <v>-0.81384447940987203</v>
      </c>
      <c r="FG60">
        <v>-0.80227097890105104</v>
      </c>
      <c r="FH60">
        <v>0.66493334492745204</v>
      </c>
      <c r="FI60">
        <v>0.42520948801187503</v>
      </c>
      <c r="FJ60">
        <v>0.68190914439437</v>
      </c>
      <c r="FK60">
        <v>-0.34251163368840798</v>
      </c>
    </row>
    <row r="61" spans="1:167" x14ac:dyDescent="0.25">
      <c r="A61" t="s">
        <v>98</v>
      </c>
      <c r="B61">
        <v>0.78914668544143995</v>
      </c>
      <c r="C61">
        <v>0.82494010609409896</v>
      </c>
      <c r="D61">
        <v>-0.48132894739368498</v>
      </c>
      <c r="E61">
        <v>-0.73055457029789606</v>
      </c>
      <c r="F61">
        <v>-0.69397808541024197</v>
      </c>
      <c r="G61">
        <v>-0.76968820203011301</v>
      </c>
      <c r="H61">
        <v>-0.84730370863275195</v>
      </c>
      <c r="I61">
        <v>-0.76360392366342</v>
      </c>
      <c r="J61">
        <v>-0.24276014135084001</v>
      </c>
      <c r="K61">
        <v>-0.77663736057600796</v>
      </c>
      <c r="L61">
        <v>-0.70173140994207595</v>
      </c>
      <c r="M61">
        <v>-0.77516014451942705</v>
      </c>
      <c r="N61">
        <v>-0.82412805237851205</v>
      </c>
      <c r="O61">
        <v>-0.63106414332500205</v>
      </c>
      <c r="P61">
        <v>-0.49770465055372298</v>
      </c>
      <c r="Q61">
        <v>-0.810077879922108</v>
      </c>
      <c r="R61">
        <v>-0.51517730016193397</v>
      </c>
      <c r="S61">
        <v>-0.61191153379517804</v>
      </c>
      <c r="T61">
        <v>-0.77050449783677399</v>
      </c>
      <c r="U61">
        <v>-0.77730414672088599</v>
      </c>
      <c r="V61">
        <v>-0.80961829681558695</v>
      </c>
      <c r="W61">
        <v>-0.78957912108680595</v>
      </c>
      <c r="X61">
        <v>-0.77531277391388798</v>
      </c>
      <c r="Y61">
        <v>-0.77068145327302595</v>
      </c>
      <c r="Z61">
        <v>-0.77360547734257201</v>
      </c>
      <c r="AA61">
        <v>-0.78308309836378698</v>
      </c>
      <c r="AB61">
        <v>-0.72778524487225205</v>
      </c>
      <c r="AC61">
        <v>-0.79565208434079004</v>
      </c>
      <c r="AD61">
        <v>-0.76950786442192598</v>
      </c>
      <c r="AE61">
        <v>-0.56751028072102405</v>
      </c>
      <c r="AF61">
        <v>-0.78253366026846405</v>
      </c>
      <c r="AG61">
        <v>-0.96481662535047397</v>
      </c>
      <c r="AH61">
        <v>-0.80818615842639796</v>
      </c>
      <c r="AI61">
        <v>3.6851391029889102E-2</v>
      </c>
      <c r="AJ61">
        <v>-0.829007431636961</v>
      </c>
      <c r="AK61">
        <v>0.98474213155585499</v>
      </c>
      <c r="AL61">
        <v>0.91461191319841595</v>
      </c>
      <c r="AM61">
        <v>-0.85285604316897201</v>
      </c>
      <c r="AN61">
        <v>-0.54035711752926896</v>
      </c>
      <c r="AO61">
        <v>0.98381858607061601</v>
      </c>
      <c r="AP61">
        <v>0.845924894351051</v>
      </c>
      <c r="AQ61">
        <v>0.731431693603524</v>
      </c>
      <c r="AR61">
        <v>0.78266630955399596</v>
      </c>
      <c r="AS61">
        <v>-0.72264942114223296</v>
      </c>
      <c r="AT61">
        <v>-0.94106672031456895</v>
      </c>
      <c r="AU61">
        <v>-0.324253256604215</v>
      </c>
      <c r="AV61">
        <v>0.73810284629090905</v>
      </c>
      <c r="AW61">
        <v>0.52771230355861798</v>
      </c>
      <c r="AX61">
        <v>0.51281876924643599</v>
      </c>
      <c r="AY61">
        <v>0.46095150377079402</v>
      </c>
      <c r="AZ61">
        <v>0.606025541340112</v>
      </c>
      <c r="BA61">
        <v>0.50591440123223097</v>
      </c>
      <c r="BB61">
        <v>0.75450934748640497</v>
      </c>
      <c r="BC61">
        <v>0.72705898000035896</v>
      </c>
      <c r="BD61">
        <v>0.77497676719088304</v>
      </c>
      <c r="BE61">
        <v>0.74215679534124701</v>
      </c>
      <c r="BF61">
        <v>0.921501401941621</v>
      </c>
      <c r="BG61">
        <v>-0.30737906981518898</v>
      </c>
      <c r="BH61">
        <v>-0.737764651768123</v>
      </c>
      <c r="BI61">
        <v>0.81920339852857804</v>
      </c>
      <c r="BJ61">
        <v>0.85223228421176001</v>
      </c>
      <c r="BK61">
        <v>0.80086897088403197</v>
      </c>
      <c r="BL61">
        <v>0.69767156980664502</v>
      </c>
      <c r="BM61">
        <v>-0.19786872783476001</v>
      </c>
      <c r="BN61">
        <v>0.80288594052407003</v>
      </c>
      <c r="BO61">
        <v>0.85504575480855005</v>
      </c>
      <c r="BP61">
        <v>0.88333551444436598</v>
      </c>
      <c r="BQ61">
        <v>0.90744165976469604</v>
      </c>
      <c r="BR61">
        <v>0.785898676796007</v>
      </c>
      <c r="BS61">
        <v>0.82108190284501203</v>
      </c>
      <c r="BT61">
        <v>0.73050489599338997</v>
      </c>
      <c r="BU61">
        <v>0.67407162582525004</v>
      </c>
      <c r="BV61">
        <v>0.90682288898758601</v>
      </c>
      <c r="BW61">
        <v>0.91353544029725697</v>
      </c>
      <c r="BX61">
        <v>0.67554452247949204</v>
      </c>
      <c r="BY61">
        <v>0.72843249731323501</v>
      </c>
      <c r="BZ61">
        <v>0.80652011665005596</v>
      </c>
      <c r="CA61">
        <v>0.804347599093437</v>
      </c>
      <c r="CB61">
        <v>-0.57838235902180601</v>
      </c>
      <c r="CC61">
        <v>0.84571237304723001</v>
      </c>
      <c r="CD61">
        <v>0.85378263039996405</v>
      </c>
      <c r="CE61">
        <v>0.85876964249238497</v>
      </c>
      <c r="CF61">
        <v>0.81337806908897603</v>
      </c>
      <c r="CG61">
        <v>0.78996673486202695</v>
      </c>
      <c r="CH61">
        <v>0.77088826899460094</v>
      </c>
      <c r="CI61">
        <v>0.86649494888770096</v>
      </c>
      <c r="CJ61">
        <v>0.77795465745656101</v>
      </c>
      <c r="CK61">
        <v>0.89040537374351303</v>
      </c>
      <c r="CL61">
        <v>0.90220764304507295</v>
      </c>
      <c r="CM61">
        <v>0.80792025013607804</v>
      </c>
      <c r="CN61">
        <v>0.76588404046826497</v>
      </c>
      <c r="CO61">
        <v>0.54928693295803199</v>
      </c>
      <c r="CP61">
        <v>0.840965823807308</v>
      </c>
      <c r="CQ61">
        <v>-0.63294298984131603</v>
      </c>
      <c r="CR61">
        <v>-0.68481162626900705</v>
      </c>
      <c r="CS61">
        <v>-0.70441295226201395</v>
      </c>
      <c r="CT61">
        <v>-0.690937408760534</v>
      </c>
      <c r="CU61">
        <v>-0.81377494388245197</v>
      </c>
      <c r="CV61">
        <v>0.613211720035029</v>
      </c>
      <c r="CW61">
        <v>-0.56651790304752403</v>
      </c>
      <c r="CX61">
        <v>-0.104908366102826</v>
      </c>
      <c r="CY61">
        <v>-0.49791458288581802</v>
      </c>
      <c r="CZ61">
        <v>-0.92873187528837298</v>
      </c>
      <c r="DA61">
        <v>-0.73749145262472504</v>
      </c>
      <c r="DB61">
        <v>0.85208912860879105</v>
      </c>
      <c r="DC61">
        <v>0.66587245977091702</v>
      </c>
      <c r="DD61">
        <v>-0.77552684388489701</v>
      </c>
      <c r="DE61">
        <v>-0.75912431548987203</v>
      </c>
      <c r="DF61">
        <v>-0.70432006577252104</v>
      </c>
      <c r="DG61">
        <v>-0.60757809452177503</v>
      </c>
      <c r="DH61">
        <v>-0.75130019844906604</v>
      </c>
      <c r="DI61">
        <v>-0.79153489721552905</v>
      </c>
      <c r="DJ61">
        <v>-0.45930641797813299</v>
      </c>
      <c r="DK61">
        <v>-0.66461514962494095</v>
      </c>
      <c r="DL61">
        <v>0.73245971733088699</v>
      </c>
      <c r="DM61">
        <v>0.54311396764918096</v>
      </c>
      <c r="DN61">
        <v>-0.78645078869017904</v>
      </c>
      <c r="DO61">
        <v>-0.39870350736000998</v>
      </c>
      <c r="DP61">
        <v>0.70408623744343901</v>
      </c>
      <c r="DQ61">
        <v>-0.72585774165987704</v>
      </c>
      <c r="DR61">
        <v>-4.2021818395903299E-2</v>
      </c>
      <c r="DS61">
        <v>0.64392949492236895</v>
      </c>
      <c r="DT61">
        <v>-0.24659071120925</v>
      </c>
      <c r="DU61">
        <v>-0.32932230133731</v>
      </c>
      <c r="DV61">
        <v>-0.356829011553283</v>
      </c>
      <c r="DW61">
        <v>0.44870901173699401</v>
      </c>
      <c r="DX61">
        <v>-0.85060845099178795</v>
      </c>
      <c r="DY61">
        <v>-0.129712698899006</v>
      </c>
      <c r="DZ61">
        <v>-0.48439703741279899</v>
      </c>
      <c r="EA61">
        <v>-0.51323050239538004</v>
      </c>
      <c r="EB61">
        <v>-0.49574800131153801</v>
      </c>
      <c r="EC61">
        <v>-0.61891539704665499</v>
      </c>
      <c r="ED61">
        <v>-0.35158102426660798</v>
      </c>
      <c r="EE61">
        <v>-0.25632715663670902</v>
      </c>
      <c r="EF61">
        <v>-0.38302377435913798</v>
      </c>
      <c r="EG61">
        <v>0.39062009086695298</v>
      </c>
      <c r="EH61">
        <v>0.59373326303062401</v>
      </c>
      <c r="EI61">
        <v>0.56707367926132202</v>
      </c>
      <c r="EJ61">
        <v>0.56423564771023205</v>
      </c>
      <c r="EK61">
        <v>0.48548348521108597</v>
      </c>
      <c r="EL61">
        <v>0.369064312474573</v>
      </c>
      <c r="EM61">
        <v>0.67373758702108999</v>
      </c>
      <c r="EN61">
        <v>0.74432151343743902</v>
      </c>
      <c r="EO61">
        <v>0.69890535448110203</v>
      </c>
      <c r="EP61">
        <v>0.63756458537173999</v>
      </c>
      <c r="EQ61">
        <v>0.46851159527074798</v>
      </c>
      <c r="ER61">
        <v>0.83681038536331398</v>
      </c>
      <c r="ES61">
        <v>0.83390534569425301</v>
      </c>
      <c r="ET61">
        <v>0.825146705080403</v>
      </c>
      <c r="EU61">
        <v>0.78000016324577404</v>
      </c>
      <c r="EV61">
        <v>0.80042610859742602</v>
      </c>
      <c r="EW61">
        <v>0.76856327302161498</v>
      </c>
      <c r="EX61">
        <v>0.73832930164033395</v>
      </c>
      <c r="EY61">
        <v>0.86188908753757598</v>
      </c>
      <c r="EZ61">
        <v>0.84650813554586501</v>
      </c>
      <c r="FA61">
        <v>0.81135676443689997</v>
      </c>
      <c r="FB61">
        <v>0.80140961196775495</v>
      </c>
      <c r="FC61">
        <v>-0.70402937899948304</v>
      </c>
      <c r="FD61">
        <v>-0.54809578983964002</v>
      </c>
      <c r="FE61">
        <v>0.49310797158174102</v>
      </c>
      <c r="FF61">
        <v>-0.80721201230954798</v>
      </c>
      <c r="FG61">
        <v>-0.74408434960860304</v>
      </c>
      <c r="FH61">
        <v>0.75052812811121505</v>
      </c>
      <c r="FI61">
        <v>0.39682871922523399</v>
      </c>
      <c r="FJ61">
        <v>0.76233100967290202</v>
      </c>
      <c r="FK61">
        <v>-0.33141352495089299</v>
      </c>
    </row>
    <row r="62" spans="1:167" x14ac:dyDescent="0.25">
      <c r="A62" t="s">
        <v>99</v>
      </c>
      <c r="B62">
        <v>0.77179193955958103</v>
      </c>
      <c r="C62">
        <v>0.72732486366429805</v>
      </c>
      <c r="D62">
        <v>-0.62271453404754695</v>
      </c>
      <c r="E62">
        <v>-0.78912632733935495</v>
      </c>
      <c r="F62">
        <v>-0.76544659236236301</v>
      </c>
      <c r="G62">
        <v>-0.78685631743959505</v>
      </c>
      <c r="H62">
        <v>-0.83157982552805298</v>
      </c>
      <c r="I62">
        <v>-0.69862136455669499</v>
      </c>
      <c r="J62">
        <v>-0.43258123961341899</v>
      </c>
      <c r="K62">
        <v>-0.79675418035853296</v>
      </c>
      <c r="L62">
        <v>-0.72835141246221802</v>
      </c>
      <c r="M62">
        <v>-0.80069676190774497</v>
      </c>
      <c r="N62">
        <v>-0.83292609477777502</v>
      </c>
      <c r="O62">
        <v>-0.64099942491283501</v>
      </c>
      <c r="P62">
        <v>-0.63247868271030905</v>
      </c>
      <c r="Q62">
        <v>-0.85420252345201497</v>
      </c>
      <c r="R62">
        <v>-0.65977038445475</v>
      </c>
      <c r="S62">
        <v>-0.66607315325132599</v>
      </c>
      <c r="T62">
        <v>-0.78059739489975999</v>
      </c>
      <c r="U62">
        <v>-0.77252417924070704</v>
      </c>
      <c r="V62">
        <v>-0.789510532646023</v>
      </c>
      <c r="W62">
        <v>-0.76464403320866303</v>
      </c>
      <c r="X62">
        <v>-0.82470803497231004</v>
      </c>
      <c r="Y62">
        <v>-0.75542733571810305</v>
      </c>
      <c r="Z62">
        <v>-0.75199686274703403</v>
      </c>
      <c r="AA62">
        <v>-0.738995843323493</v>
      </c>
      <c r="AB62">
        <v>-0.72097444047410197</v>
      </c>
      <c r="AC62">
        <v>-0.81524951438334003</v>
      </c>
      <c r="AD62">
        <v>-0.81640206204275001</v>
      </c>
      <c r="AE62">
        <v>-0.68421477486675297</v>
      </c>
      <c r="AF62">
        <v>-0.82096612317684003</v>
      </c>
      <c r="AG62">
        <v>-0.95686903793553801</v>
      </c>
      <c r="AH62">
        <v>-0.782764418070929</v>
      </c>
      <c r="AI62">
        <v>6.0726460573858901E-2</v>
      </c>
      <c r="AJ62">
        <v>-0.82791046734307605</v>
      </c>
      <c r="AK62">
        <v>0.96481441938525103</v>
      </c>
      <c r="AL62">
        <v>0.82914816949095904</v>
      </c>
      <c r="AM62">
        <v>-0.82233943626655603</v>
      </c>
      <c r="AN62">
        <v>-0.52405177654353396</v>
      </c>
      <c r="AO62">
        <v>0.96563931120806001</v>
      </c>
      <c r="AP62">
        <v>0.77734936868062898</v>
      </c>
      <c r="AQ62">
        <v>0.66209964471434901</v>
      </c>
      <c r="AR62">
        <v>0.75504474181515202</v>
      </c>
      <c r="AS62">
        <v>-0.730699455442124</v>
      </c>
      <c r="AT62">
        <v>-0.935822771940231</v>
      </c>
      <c r="AU62">
        <v>-0.38109635152652399</v>
      </c>
      <c r="AV62">
        <v>0.62292064900763</v>
      </c>
      <c r="AW62">
        <v>0.48341220986857703</v>
      </c>
      <c r="AX62">
        <v>0.42237476573244098</v>
      </c>
      <c r="AY62">
        <v>0.34521686767846799</v>
      </c>
      <c r="AZ62">
        <v>0.59301195324557299</v>
      </c>
      <c r="BA62">
        <v>0.41495101050379202</v>
      </c>
      <c r="BB62">
        <v>0.67810727514043401</v>
      </c>
      <c r="BC62">
        <v>0.66247597615286902</v>
      </c>
      <c r="BD62">
        <v>0.66941374903948703</v>
      </c>
      <c r="BE62">
        <v>0.65631786724557095</v>
      </c>
      <c r="BF62">
        <v>0.83048468048424595</v>
      </c>
      <c r="BG62">
        <v>-0.29775038621634697</v>
      </c>
      <c r="BH62">
        <v>-0.61990024544320399</v>
      </c>
      <c r="BI62">
        <v>0.75219248868202004</v>
      </c>
      <c r="BJ62">
        <v>0.77501895088264094</v>
      </c>
      <c r="BK62">
        <v>0.72995564777991395</v>
      </c>
      <c r="BL62">
        <v>0.80900823973143199</v>
      </c>
      <c r="BM62">
        <v>-8.5374141937674702E-2</v>
      </c>
      <c r="BN62">
        <v>0.77128300179718601</v>
      </c>
      <c r="BO62">
        <v>0.764341505053862</v>
      </c>
      <c r="BP62">
        <v>0.84284093560512596</v>
      </c>
      <c r="BQ62">
        <v>0.91142927703417997</v>
      </c>
      <c r="BR62">
        <v>0.70015079451809104</v>
      </c>
      <c r="BS62">
        <v>0.70289697741655399</v>
      </c>
      <c r="BT62">
        <v>0.62453434314003098</v>
      </c>
      <c r="BU62">
        <v>0.52632713603043702</v>
      </c>
      <c r="BV62">
        <v>0.82983964525686205</v>
      </c>
      <c r="BW62">
        <v>0.82495699943867895</v>
      </c>
      <c r="BX62">
        <v>0.48993739669582798</v>
      </c>
      <c r="BY62">
        <v>0.64497547021313395</v>
      </c>
      <c r="BZ62">
        <v>0.74049456686417303</v>
      </c>
      <c r="CA62">
        <v>0.72377022353550902</v>
      </c>
      <c r="CB62">
        <v>-0.377476817285675</v>
      </c>
      <c r="CC62">
        <v>0.79389841780205805</v>
      </c>
      <c r="CD62">
        <v>0.78366487324814604</v>
      </c>
      <c r="CE62">
        <v>0.71234905443140395</v>
      </c>
      <c r="CF62">
        <v>0.79956159619650902</v>
      </c>
      <c r="CG62">
        <v>0.72144976952262097</v>
      </c>
      <c r="CH62">
        <v>0.68703497363757304</v>
      </c>
      <c r="CI62">
        <v>0.78428993204717101</v>
      </c>
      <c r="CJ62">
        <v>0.703514658545625</v>
      </c>
      <c r="CK62">
        <v>0.81875086196809599</v>
      </c>
      <c r="CL62">
        <v>0.80152944445440499</v>
      </c>
      <c r="CM62">
        <v>0.70114836472279896</v>
      </c>
      <c r="CN62">
        <v>0.64741629001120204</v>
      </c>
      <c r="CO62">
        <v>0.35866588799639298</v>
      </c>
      <c r="CP62">
        <v>0.76155823023871205</v>
      </c>
      <c r="CQ62">
        <v>-0.64779242797563497</v>
      </c>
      <c r="CR62">
        <v>-0.72351223606736803</v>
      </c>
      <c r="CS62">
        <v>-0.743948455850861</v>
      </c>
      <c r="CT62">
        <v>-0.70440148320117102</v>
      </c>
      <c r="CU62">
        <v>-0.78843180379778999</v>
      </c>
      <c r="CV62">
        <v>0.51191494139548899</v>
      </c>
      <c r="CW62">
        <v>-0.65064244246710501</v>
      </c>
      <c r="CX62">
        <v>-0.18446761399613201</v>
      </c>
      <c r="CY62">
        <v>-0.45260624999701898</v>
      </c>
      <c r="CZ62">
        <v>-0.83731994797707499</v>
      </c>
      <c r="DA62">
        <v>-0.73608384511946101</v>
      </c>
      <c r="DB62">
        <v>0.84841902882137099</v>
      </c>
      <c r="DC62">
        <v>0.57513698352074605</v>
      </c>
      <c r="DD62">
        <v>-0.83000238382726299</v>
      </c>
      <c r="DE62">
        <v>-0.71945988278553596</v>
      </c>
      <c r="DF62">
        <v>-0.66247420105383503</v>
      </c>
      <c r="DG62">
        <v>-0.64528491012938805</v>
      </c>
      <c r="DH62">
        <v>-0.76387868060583297</v>
      </c>
      <c r="DI62">
        <v>-0.86122119487705895</v>
      </c>
      <c r="DJ62">
        <v>-0.63454428879801605</v>
      </c>
      <c r="DK62">
        <v>-0.74802787810243099</v>
      </c>
      <c r="DL62">
        <v>0.80692798670746901</v>
      </c>
      <c r="DM62">
        <v>0.60523247198908603</v>
      </c>
      <c r="DN62">
        <v>-0.87300929503734703</v>
      </c>
      <c r="DO62">
        <v>-0.35930206555363697</v>
      </c>
      <c r="DP62">
        <v>0.69679007516603697</v>
      </c>
      <c r="DQ62">
        <v>-0.79756617226918403</v>
      </c>
      <c r="DR62">
        <v>-9.0737635328847002E-2</v>
      </c>
      <c r="DS62">
        <v>0.62099520420679799</v>
      </c>
      <c r="DT62">
        <v>-0.38934841948603799</v>
      </c>
      <c r="DU62">
        <v>-0.45687369589663701</v>
      </c>
      <c r="DV62">
        <v>-0.25349959783359199</v>
      </c>
      <c r="DW62">
        <v>0.30771161254301199</v>
      </c>
      <c r="DX62">
        <v>-0.72003897988910903</v>
      </c>
      <c r="DY62">
        <v>-0.24850379478549001</v>
      </c>
      <c r="DZ62">
        <v>-0.54660460104327102</v>
      </c>
      <c r="EA62">
        <v>-0.62077294590095899</v>
      </c>
      <c r="EB62">
        <v>-0.53268001889646599</v>
      </c>
      <c r="EC62">
        <v>-0.66686904017323501</v>
      </c>
      <c r="ED62">
        <v>-0.47696720907253598</v>
      </c>
      <c r="EE62">
        <v>-0.385803596296383</v>
      </c>
      <c r="EF62">
        <v>-0.440934440554128</v>
      </c>
      <c r="EG62">
        <v>0.45783607247432401</v>
      </c>
      <c r="EH62">
        <v>0.62802751062793705</v>
      </c>
      <c r="EI62">
        <v>0.59732293419776095</v>
      </c>
      <c r="EJ62">
        <v>0.59116274299706295</v>
      </c>
      <c r="EK62">
        <v>0.56735906578264195</v>
      </c>
      <c r="EL62">
        <v>0.51521430640473598</v>
      </c>
      <c r="EM62">
        <v>0.67376122964962504</v>
      </c>
      <c r="EN62">
        <v>0.76771160390160498</v>
      </c>
      <c r="EO62">
        <v>0.73567548419072903</v>
      </c>
      <c r="EP62">
        <v>0.66303628515804802</v>
      </c>
      <c r="EQ62">
        <v>0.52220793744679295</v>
      </c>
      <c r="ER62">
        <v>0.86790064708350201</v>
      </c>
      <c r="ES62">
        <v>0.84282482181294105</v>
      </c>
      <c r="ET62">
        <v>0.82594773699889801</v>
      </c>
      <c r="EU62">
        <v>0.79486710993957499</v>
      </c>
      <c r="EV62">
        <v>0.82089979126836099</v>
      </c>
      <c r="EW62">
        <v>0.78867859058699297</v>
      </c>
      <c r="EX62">
        <v>0.75643951952177702</v>
      </c>
      <c r="EY62">
        <v>0.85064200393994405</v>
      </c>
      <c r="EZ62">
        <v>0.84993865519942802</v>
      </c>
      <c r="FA62">
        <v>0.81466709398930304</v>
      </c>
      <c r="FB62">
        <v>0.81989044726635896</v>
      </c>
      <c r="FC62">
        <v>-0.78566263851517404</v>
      </c>
      <c r="FD62">
        <v>-0.70061544991050195</v>
      </c>
      <c r="FE62">
        <v>0.45057302996081999</v>
      </c>
      <c r="FF62">
        <v>-0.78414896841424298</v>
      </c>
      <c r="FG62">
        <v>-0.76711585841987895</v>
      </c>
      <c r="FH62">
        <v>0.68324884126049901</v>
      </c>
      <c r="FI62">
        <v>0.45992421326530902</v>
      </c>
      <c r="FJ62">
        <v>0.69386645508158495</v>
      </c>
      <c r="FK62">
        <v>-0.37164646019603897</v>
      </c>
    </row>
    <row r="63" spans="1:167" x14ac:dyDescent="0.25">
      <c r="A63" t="s">
        <v>100</v>
      </c>
      <c r="B63">
        <v>0.52446270095629899</v>
      </c>
      <c r="C63">
        <v>0.84783630841570501</v>
      </c>
      <c r="D63">
        <v>-0.49300022510635</v>
      </c>
      <c r="E63">
        <v>-0.53340531729751905</v>
      </c>
      <c r="F63">
        <v>-0.46112913910772402</v>
      </c>
      <c r="G63">
        <v>-0.51441790876529903</v>
      </c>
      <c r="H63">
        <v>-0.63978945919726005</v>
      </c>
      <c r="I63">
        <v>-0.52687472969724602</v>
      </c>
      <c r="J63">
        <v>-0.21893322100049101</v>
      </c>
      <c r="K63">
        <v>-0.52618926928423704</v>
      </c>
      <c r="L63">
        <v>-0.42814004104808201</v>
      </c>
      <c r="M63">
        <v>-0.53355354477317096</v>
      </c>
      <c r="N63">
        <v>-0.59929805078548004</v>
      </c>
      <c r="O63">
        <v>-0.55009821237051004</v>
      </c>
      <c r="P63">
        <v>-0.38305920804564297</v>
      </c>
      <c r="Q63">
        <v>-0.60682097650709799</v>
      </c>
      <c r="R63">
        <v>-0.38625151175661399</v>
      </c>
      <c r="S63">
        <v>-0.43848671007248002</v>
      </c>
      <c r="T63">
        <v>-0.53000896212944804</v>
      </c>
      <c r="U63">
        <v>-0.51485083461394998</v>
      </c>
      <c r="V63">
        <v>-0.55131083755447496</v>
      </c>
      <c r="W63">
        <v>-0.53662910340176695</v>
      </c>
      <c r="X63">
        <v>-0.54724485693594904</v>
      </c>
      <c r="Y63">
        <v>-0.50217258920214103</v>
      </c>
      <c r="Z63">
        <v>-0.50102638103432195</v>
      </c>
      <c r="AA63">
        <v>-0.52685717708005497</v>
      </c>
      <c r="AB63">
        <v>-0.48946674745806901</v>
      </c>
      <c r="AC63">
        <v>-0.55497757272832804</v>
      </c>
      <c r="AD63">
        <v>-0.58383793883753898</v>
      </c>
      <c r="AE63">
        <v>-0.519076936400792</v>
      </c>
      <c r="AF63">
        <v>-0.54568589494111897</v>
      </c>
      <c r="AG63">
        <v>-0.82558149285840798</v>
      </c>
      <c r="AH63">
        <v>-0.55677192580519097</v>
      </c>
      <c r="AI63">
        <v>0.29923654373771602</v>
      </c>
      <c r="AJ63">
        <v>-0.59004839825717703</v>
      </c>
      <c r="AK63">
        <v>0.90018302087739299</v>
      </c>
      <c r="AL63">
        <v>0.85779402569646901</v>
      </c>
      <c r="AM63">
        <v>-0.62784365176416901</v>
      </c>
      <c r="AN63">
        <v>-0.31382682100602299</v>
      </c>
      <c r="AO63">
        <v>0.877734396603158</v>
      </c>
      <c r="AP63">
        <v>0.62221131000141205</v>
      </c>
      <c r="AQ63">
        <v>0.68203954595542504</v>
      </c>
      <c r="AR63">
        <v>0.59127138493606002</v>
      </c>
      <c r="AS63">
        <v>-0.44380404762828202</v>
      </c>
      <c r="AT63">
        <v>-0.77399439445979701</v>
      </c>
      <c r="AU63">
        <v>-0.32846355023113999</v>
      </c>
      <c r="AV63">
        <v>0.48955983247420298</v>
      </c>
      <c r="AW63">
        <v>0.20239327175647701</v>
      </c>
      <c r="AX63">
        <v>0.198549885936531</v>
      </c>
      <c r="AY63">
        <v>0.186919865836538</v>
      </c>
      <c r="AZ63">
        <v>0.294136618909908</v>
      </c>
      <c r="BA63">
        <v>0.193431730372392</v>
      </c>
      <c r="BB63">
        <v>0.51089769169496502</v>
      </c>
      <c r="BC63">
        <v>0.45240057525952199</v>
      </c>
      <c r="BD63">
        <v>0.54110816588137101</v>
      </c>
      <c r="BE63">
        <v>0.48713955651811802</v>
      </c>
      <c r="BF63">
        <v>0.74535398770664396</v>
      </c>
      <c r="BG63">
        <v>2.5321934530218599E-2</v>
      </c>
      <c r="BH63">
        <v>-0.53889039967803498</v>
      </c>
      <c r="BI63">
        <v>0.57164710903749205</v>
      </c>
      <c r="BJ63">
        <v>0.63179651154491201</v>
      </c>
      <c r="BK63">
        <v>0.81284707886246799</v>
      </c>
      <c r="BL63">
        <v>0.66580473480015101</v>
      </c>
      <c r="BM63">
        <v>3.6154001526345202E-2</v>
      </c>
      <c r="BN63">
        <v>0.538423902474369</v>
      </c>
      <c r="BO63">
        <v>0.65340173205184104</v>
      </c>
      <c r="BP63">
        <v>0.71260115742682295</v>
      </c>
      <c r="BQ63">
        <v>0.88168713893867701</v>
      </c>
      <c r="BR63">
        <v>0.54958495452191203</v>
      </c>
      <c r="BS63">
        <v>0.62223961843709397</v>
      </c>
      <c r="BT63">
        <v>0.48583754153924602</v>
      </c>
      <c r="BU63">
        <v>0.47507601794982701</v>
      </c>
      <c r="BV63">
        <v>0.74303807762094998</v>
      </c>
      <c r="BW63">
        <v>0.73514773828562396</v>
      </c>
      <c r="BX63">
        <v>0.55295319241183505</v>
      </c>
      <c r="BY63">
        <v>0.46373430644283398</v>
      </c>
      <c r="BZ63">
        <v>0.56110160221605598</v>
      </c>
      <c r="CA63">
        <v>0.57286440141398098</v>
      </c>
      <c r="CB63">
        <v>-0.41346909439724799</v>
      </c>
      <c r="CC63">
        <v>0.61229207204865699</v>
      </c>
      <c r="CD63">
        <v>0.62842707789437702</v>
      </c>
      <c r="CE63">
        <v>0.74147124971009704</v>
      </c>
      <c r="CF63">
        <v>0.56332454956492295</v>
      </c>
      <c r="CG63">
        <v>0.53642776091716105</v>
      </c>
      <c r="CH63">
        <v>0.53156641098611701</v>
      </c>
      <c r="CI63">
        <v>0.66063046478963405</v>
      </c>
      <c r="CJ63">
        <v>0.56786970473190301</v>
      </c>
      <c r="CK63">
        <v>0.706523013994097</v>
      </c>
      <c r="CL63">
        <v>0.72820664175504601</v>
      </c>
      <c r="CM63">
        <v>0.64750225544248696</v>
      </c>
      <c r="CN63">
        <v>0.58505218734345299</v>
      </c>
      <c r="CO63">
        <v>0.36630822145172898</v>
      </c>
      <c r="CP63">
        <v>0.61668341181082897</v>
      </c>
      <c r="CQ63">
        <v>-0.51551828414106304</v>
      </c>
      <c r="CR63">
        <v>-0.470790080819742</v>
      </c>
      <c r="CS63">
        <v>-0.51360679632939599</v>
      </c>
      <c r="CT63">
        <v>-0.61980075002255797</v>
      </c>
      <c r="CU63">
        <v>-0.59951549494433298</v>
      </c>
      <c r="CV63">
        <v>0.33241311840742899</v>
      </c>
      <c r="CW63">
        <v>-0.3824053391644</v>
      </c>
      <c r="CX63">
        <v>-0.34063947776148801</v>
      </c>
      <c r="CY63">
        <v>-0.59596426208811604</v>
      </c>
      <c r="CZ63">
        <v>-0.80221000293031597</v>
      </c>
      <c r="DA63">
        <v>-0.54994105178645103</v>
      </c>
      <c r="DB63">
        <v>0.68462367184751605</v>
      </c>
      <c r="DC63">
        <v>0.394490953420082</v>
      </c>
      <c r="DD63">
        <v>-0.71361041809341397</v>
      </c>
      <c r="DE63">
        <v>-0.53991619728024698</v>
      </c>
      <c r="DF63">
        <v>-0.766053376881496</v>
      </c>
      <c r="DG63">
        <v>-0.337569426292401</v>
      </c>
      <c r="DH63">
        <v>-0.59594027849035802</v>
      </c>
      <c r="DI63">
        <v>-0.663151000246617</v>
      </c>
      <c r="DJ63">
        <v>-0.54738649370085701</v>
      </c>
      <c r="DK63">
        <v>-0.50873049523263802</v>
      </c>
      <c r="DL63">
        <v>0.69574538076214798</v>
      </c>
      <c r="DM63">
        <v>0.58820936370288701</v>
      </c>
      <c r="DN63">
        <v>-0.65554133198611098</v>
      </c>
      <c r="DO63">
        <v>-0.32476114415556501</v>
      </c>
      <c r="DP63">
        <v>0.45227729477182599</v>
      </c>
      <c r="DQ63">
        <v>-0.50276846966270605</v>
      </c>
      <c r="DR63">
        <v>-0.177466645667335</v>
      </c>
      <c r="DS63">
        <v>0.34960095207190001</v>
      </c>
      <c r="DT63">
        <v>-0.228075060270062</v>
      </c>
      <c r="DU63">
        <v>-0.32860971733431199</v>
      </c>
      <c r="DV63">
        <v>-4.16384804741479E-2</v>
      </c>
      <c r="DW63">
        <v>0.208153135652277</v>
      </c>
      <c r="DX63">
        <v>-0.67732727547284299</v>
      </c>
      <c r="DY63">
        <v>-0.13094063652936899</v>
      </c>
      <c r="DZ63">
        <v>-0.47006201277618798</v>
      </c>
      <c r="EA63">
        <v>-0.34053359729018801</v>
      </c>
      <c r="EB63">
        <v>-0.31877076327842502</v>
      </c>
      <c r="EC63">
        <v>-0.43357265440068998</v>
      </c>
      <c r="ED63">
        <v>-0.45595788863804398</v>
      </c>
      <c r="EE63">
        <v>-0.25296456731017097</v>
      </c>
      <c r="EF63">
        <v>-0.30430946081249</v>
      </c>
      <c r="EG63">
        <v>6.3671083672988904E-2</v>
      </c>
      <c r="EH63">
        <v>0.27626618497790201</v>
      </c>
      <c r="EI63">
        <v>0.25322075600265298</v>
      </c>
      <c r="EJ63">
        <v>0.27102995521860201</v>
      </c>
      <c r="EK63">
        <v>0.229710835389691</v>
      </c>
      <c r="EL63">
        <v>8.0729043938511894E-2</v>
      </c>
      <c r="EM63">
        <v>0.39389911218997198</v>
      </c>
      <c r="EN63">
        <v>0.47514006117412599</v>
      </c>
      <c r="EO63">
        <v>0.41022683535027599</v>
      </c>
      <c r="EP63">
        <v>0.33228926130095399</v>
      </c>
      <c r="EQ63">
        <v>0.135184607129954</v>
      </c>
      <c r="ER63">
        <v>0.60087454904114401</v>
      </c>
      <c r="ES63">
        <v>0.59320869476182803</v>
      </c>
      <c r="ET63">
        <v>0.58214129888392896</v>
      </c>
      <c r="EU63">
        <v>0.52060693915658696</v>
      </c>
      <c r="EV63">
        <v>0.54589190187271297</v>
      </c>
      <c r="EW63">
        <v>0.50500166529198398</v>
      </c>
      <c r="EX63">
        <v>0.461523155625013</v>
      </c>
      <c r="EY63">
        <v>0.64073412064936897</v>
      </c>
      <c r="EZ63">
        <v>0.62467926015708497</v>
      </c>
      <c r="FA63">
        <v>0.56417852267704305</v>
      </c>
      <c r="FB63">
        <v>0.54750265596187098</v>
      </c>
      <c r="FC63">
        <v>-0.48962520365126699</v>
      </c>
      <c r="FD63">
        <v>-0.58258245526925501</v>
      </c>
      <c r="FE63">
        <v>0.24427133965584</v>
      </c>
      <c r="FF63">
        <v>-0.58378381147061897</v>
      </c>
      <c r="FG63">
        <v>-0.68441236600291799</v>
      </c>
      <c r="FH63">
        <v>0.84921086834071102</v>
      </c>
      <c r="FI63">
        <v>0.50405519654283404</v>
      </c>
      <c r="FJ63">
        <v>0.892860343123699</v>
      </c>
      <c r="FK63">
        <v>-0.202000888614976</v>
      </c>
    </row>
    <row r="64" spans="1:167" x14ac:dyDescent="0.25">
      <c r="A64" t="s">
        <v>101</v>
      </c>
      <c r="B64">
        <v>0.625704860373681</v>
      </c>
      <c r="C64">
        <v>0.88670667985364104</v>
      </c>
      <c r="D64">
        <v>-0.53326133576500001</v>
      </c>
      <c r="E64">
        <v>-0.62832535860292305</v>
      </c>
      <c r="F64">
        <v>-0.56261044587277798</v>
      </c>
      <c r="G64">
        <v>-0.62366673117827998</v>
      </c>
      <c r="H64">
        <v>-0.748035087196673</v>
      </c>
      <c r="I64">
        <v>-0.63730753346333502</v>
      </c>
      <c r="J64">
        <v>-0.27136975992449802</v>
      </c>
      <c r="K64">
        <v>-0.62908282575906505</v>
      </c>
      <c r="L64">
        <v>-0.54584768140666196</v>
      </c>
      <c r="M64">
        <v>-0.64138696634744297</v>
      </c>
      <c r="N64">
        <v>-0.70430850771410902</v>
      </c>
      <c r="O64">
        <v>-0.617126487831403</v>
      </c>
      <c r="P64">
        <v>-0.48151642106338899</v>
      </c>
      <c r="Q64">
        <v>-0.69028237033149198</v>
      </c>
      <c r="R64">
        <v>-0.47203385641794099</v>
      </c>
      <c r="S64">
        <v>-0.52009062990519705</v>
      </c>
      <c r="T64">
        <v>-0.63755272674432195</v>
      </c>
      <c r="U64">
        <v>-0.62096280853004704</v>
      </c>
      <c r="V64">
        <v>-0.65570301745986803</v>
      </c>
      <c r="W64">
        <v>-0.64116750168067005</v>
      </c>
      <c r="X64">
        <v>-0.65518787568567705</v>
      </c>
      <c r="Y64">
        <v>-0.60839118307422202</v>
      </c>
      <c r="Z64">
        <v>-0.60934108721219304</v>
      </c>
      <c r="AA64">
        <v>-0.633999535660147</v>
      </c>
      <c r="AB64">
        <v>-0.59145904081931799</v>
      </c>
      <c r="AC64">
        <v>-0.66292563424086004</v>
      </c>
      <c r="AD64">
        <v>-0.669732243207533</v>
      </c>
      <c r="AE64">
        <v>-0.59480406698057897</v>
      </c>
      <c r="AF64">
        <v>-0.65429944409610097</v>
      </c>
      <c r="AG64">
        <v>-0.89062792634249</v>
      </c>
      <c r="AH64">
        <v>-0.65517249976762304</v>
      </c>
      <c r="AI64">
        <v>0.19308853823896099</v>
      </c>
      <c r="AJ64">
        <v>-0.68936184670707701</v>
      </c>
      <c r="AK64">
        <v>0.93747763398814199</v>
      </c>
      <c r="AL64">
        <v>0.86852947738297104</v>
      </c>
      <c r="AM64">
        <v>-0.72641126806671197</v>
      </c>
      <c r="AN64">
        <v>-0.413724846834996</v>
      </c>
      <c r="AO64">
        <v>0.91803326785207395</v>
      </c>
      <c r="AP64">
        <v>0.69361876681956502</v>
      </c>
      <c r="AQ64">
        <v>0.68726752942969105</v>
      </c>
      <c r="AR64">
        <v>0.66406333910790205</v>
      </c>
      <c r="AS64">
        <v>-0.56040900613654598</v>
      </c>
      <c r="AT64">
        <v>-0.84959835220405999</v>
      </c>
      <c r="AU64">
        <v>-0.34638188360350203</v>
      </c>
      <c r="AV64">
        <v>0.57828057951329603</v>
      </c>
      <c r="AW64">
        <v>0.29973148048146597</v>
      </c>
      <c r="AX64">
        <v>0.304598430379733</v>
      </c>
      <c r="AY64">
        <v>0.27781711677368298</v>
      </c>
      <c r="AZ64">
        <v>0.41838852452958702</v>
      </c>
      <c r="BA64">
        <v>0.29432237290256202</v>
      </c>
      <c r="BB64">
        <v>0.59843344356622497</v>
      </c>
      <c r="BC64">
        <v>0.549334570859217</v>
      </c>
      <c r="BD64">
        <v>0.61421279947924001</v>
      </c>
      <c r="BE64">
        <v>0.57239027253996799</v>
      </c>
      <c r="BF64">
        <v>0.81060810344098</v>
      </c>
      <c r="BG64">
        <v>-0.120625181841018</v>
      </c>
      <c r="BH64">
        <v>-0.60863619184387097</v>
      </c>
      <c r="BI64">
        <v>0.66488127240109895</v>
      </c>
      <c r="BJ64">
        <v>0.71044411667447205</v>
      </c>
      <c r="BK64">
        <v>0.79587901430105101</v>
      </c>
      <c r="BL64">
        <v>0.69377956392707996</v>
      </c>
      <c r="BM64">
        <v>-6.8321598843124706E-2</v>
      </c>
      <c r="BN64">
        <v>0.63026398120017602</v>
      </c>
      <c r="BO64">
        <v>0.72573203564799005</v>
      </c>
      <c r="BP64">
        <v>0.78234497818750603</v>
      </c>
      <c r="BQ64">
        <v>0.90508955153522697</v>
      </c>
      <c r="BR64">
        <v>0.65106199911713003</v>
      </c>
      <c r="BS64">
        <v>0.70438513854843399</v>
      </c>
      <c r="BT64">
        <v>0.58172251893108595</v>
      </c>
      <c r="BU64">
        <v>0.54808616340409799</v>
      </c>
      <c r="BV64">
        <v>0.79869241331432805</v>
      </c>
      <c r="BW64">
        <v>0.80587605485831204</v>
      </c>
      <c r="BX64">
        <v>0.57200614299400199</v>
      </c>
      <c r="BY64">
        <v>0.55114980670318703</v>
      </c>
      <c r="BZ64">
        <v>0.65374759311244401</v>
      </c>
      <c r="CA64">
        <v>0.65102836996520197</v>
      </c>
      <c r="CB64">
        <v>-0.46315527620449198</v>
      </c>
      <c r="CC64">
        <v>0.70258789460165605</v>
      </c>
      <c r="CD64">
        <v>0.71192029272104496</v>
      </c>
      <c r="CE64">
        <v>0.77207235222211301</v>
      </c>
      <c r="CF64">
        <v>0.66245778091524898</v>
      </c>
      <c r="CG64">
        <v>0.62274383111792897</v>
      </c>
      <c r="CH64">
        <v>0.61729735444631295</v>
      </c>
      <c r="CI64">
        <v>0.74066877727569203</v>
      </c>
      <c r="CJ64">
        <v>0.65597822116231297</v>
      </c>
      <c r="CK64">
        <v>0.78662418703637804</v>
      </c>
      <c r="CL64">
        <v>0.79942145818044397</v>
      </c>
      <c r="CM64">
        <v>0.73161179172506796</v>
      </c>
      <c r="CN64">
        <v>0.67545986208938602</v>
      </c>
      <c r="CO64">
        <v>0.44434045919583598</v>
      </c>
      <c r="CP64">
        <v>0.69923093664455505</v>
      </c>
      <c r="CQ64">
        <v>-0.58176577157884501</v>
      </c>
      <c r="CR64">
        <v>-0.56475362426262299</v>
      </c>
      <c r="CS64">
        <v>-0.62498482232555796</v>
      </c>
      <c r="CT64">
        <v>-0.68887453054872205</v>
      </c>
      <c r="CU64">
        <v>-0.70033227351286698</v>
      </c>
      <c r="CV64">
        <v>0.41606996608532199</v>
      </c>
      <c r="CW64">
        <v>-0.49984143419948501</v>
      </c>
      <c r="CX64">
        <v>-0.32673619393169401</v>
      </c>
      <c r="CY64">
        <v>-0.63741639484142498</v>
      </c>
      <c r="CZ64">
        <v>-0.863871972070132</v>
      </c>
      <c r="DA64">
        <v>-0.66524962221308603</v>
      </c>
      <c r="DB64">
        <v>0.77381318152420797</v>
      </c>
      <c r="DC64">
        <v>0.47891778325866402</v>
      </c>
      <c r="DD64">
        <v>-0.774708641007263</v>
      </c>
      <c r="DE64">
        <v>-0.63888687578602599</v>
      </c>
      <c r="DF64">
        <v>-0.78009200860262395</v>
      </c>
      <c r="DG64">
        <v>-0.45772963671584899</v>
      </c>
      <c r="DH64">
        <v>-0.65848837201407895</v>
      </c>
      <c r="DI64">
        <v>-0.73092294820222403</v>
      </c>
      <c r="DJ64">
        <v>-0.55265660724398202</v>
      </c>
      <c r="DK64">
        <v>-0.58234301246458797</v>
      </c>
      <c r="DL64">
        <v>0.76003420677515798</v>
      </c>
      <c r="DM64">
        <v>0.63360014581956903</v>
      </c>
      <c r="DN64">
        <v>-0.73438323707620401</v>
      </c>
      <c r="DO64">
        <v>-0.346200825999811</v>
      </c>
      <c r="DP64">
        <v>0.55728367961575698</v>
      </c>
      <c r="DQ64">
        <v>-0.61252604570945002</v>
      </c>
      <c r="DR64">
        <v>-0.18934514039238801</v>
      </c>
      <c r="DS64">
        <v>0.42855749243577101</v>
      </c>
      <c r="DT64">
        <v>-0.26937753514492802</v>
      </c>
      <c r="DU64">
        <v>-0.354613965418826</v>
      </c>
      <c r="DV64">
        <v>-0.15403836342774699</v>
      </c>
      <c r="DW64">
        <v>0.26810104691817399</v>
      </c>
      <c r="DX64">
        <v>-0.76401540422983705</v>
      </c>
      <c r="DY64">
        <v>-0.17920460243643699</v>
      </c>
      <c r="DZ64">
        <v>-0.51251908478292196</v>
      </c>
      <c r="EA64">
        <v>-0.43048047342916301</v>
      </c>
      <c r="EB64">
        <v>-0.397957584546003</v>
      </c>
      <c r="EC64">
        <v>-0.52826987374609702</v>
      </c>
      <c r="ED64">
        <v>-0.44972164768001299</v>
      </c>
      <c r="EE64">
        <v>-0.28073624327469598</v>
      </c>
      <c r="EF64">
        <v>-0.35366604184862699</v>
      </c>
      <c r="EG64">
        <v>0.18862779262983301</v>
      </c>
      <c r="EH64">
        <v>0.391271642792895</v>
      </c>
      <c r="EI64">
        <v>0.36405087761233501</v>
      </c>
      <c r="EJ64">
        <v>0.37662869710920199</v>
      </c>
      <c r="EK64">
        <v>0.33606031099810102</v>
      </c>
      <c r="EL64">
        <v>0.19298947956192</v>
      </c>
      <c r="EM64">
        <v>0.49257023414351803</v>
      </c>
      <c r="EN64">
        <v>0.58691320630529897</v>
      </c>
      <c r="EO64">
        <v>0.528022706793569</v>
      </c>
      <c r="EP64">
        <v>0.45484383254562599</v>
      </c>
      <c r="EQ64">
        <v>0.26515628545550102</v>
      </c>
      <c r="ER64">
        <v>0.69987782969844703</v>
      </c>
      <c r="ES64">
        <v>0.69413360196331597</v>
      </c>
      <c r="ET64">
        <v>0.68482553827273895</v>
      </c>
      <c r="EU64">
        <v>0.62987581673564197</v>
      </c>
      <c r="EV64">
        <v>0.65180057776775402</v>
      </c>
      <c r="EW64">
        <v>0.61701976795925295</v>
      </c>
      <c r="EX64">
        <v>0.57714823958247696</v>
      </c>
      <c r="EY64">
        <v>0.73733931968063704</v>
      </c>
      <c r="EZ64">
        <v>0.72459569120351297</v>
      </c>
      <c r="FA64">
        <v>0.67010275975778499</v>
      </c>
      <c r="FB64">
        <v>0.65356572389464995</v>
      </c>
      <c r="FC64">
        <v>-0.59807916527556404</v>
      </c>
      <c r="FD64">
        <v>-0.56950575524865499</v>
      </c>
      <c r="FE64">
        <v>0.29036725438773497</v>
      </c>
      <c r="FF64">
        <v>-0.67962945704494404</v>
      </c>
      <c r="FG64">
        <v>-0.73930388757656196</v>
      </c>
      <c r="FH64">
        <v>0.79551247856615004</v>
      </c>
      <c r="FI64">
        <v>0.51635919658620699</v>
      </c>
      <c r="FJ64">
        <v>0.83207516309884999</v>
      </c>
      <c r="FK64">
        <v>-0.27830495247096299</v>
      </c>
    </row>
    <row r="65" spans="1:167" x14ac:dyDescent="0.25">
      <c r="A65" t="s">
        <v>102</v>
      </c>
      <c r="B65">
        <v>0.67995731198674803</v>
      </c>
      <c r="C65">
        <v>0.82575812978942098</v>
      </c>
      <c r="D65">
        <v>-0.57540271665295595</v>
      </c>
      <c r="E65">
        <v>-0.69526242407271599</v>
      </c>
      <c r="F65">
        <v>-0.64332923253387597</v>
      </c>
      <c r="G65">
        <v>-0.69085802539297003</v>
      </c>
      <c r="H65">
        <v>-0.78340632726403303</v>
      </c>
      <c r="I65">
        <v>-0.65862724195379396</v>
      </c>
      <c r="J65">
        <v>-0.34622148450533302</v>
      </c>
      <c r="K65">
        <v>-0.69533788581552602</v>
      </c>
      <c r="L65">
        <v>-0.61694005686862197</v>
      </c>
      <c r="M65">
        <v>-0.70718488813271196</v>
      </c>
      <c r="N65">
        <v>-0.75958544391184901</v>
      </c>
      <c r="O65">
        <v>-0.63703412232631396</v>
      </c>
      <c r="P65">
        <v>-0.55254782127214996</v>
      </c>
      <c r="Q65">
        <v>-0.76241180814133502</v>
      </c>
      <c r="R65">
        <v>-0.55515023857687495</v>
      </c>
      <c r="S65">
        <v>-0.58669374541581099</v>
      </c>
      <c r="T65">
        <v>-0.69350113438126904</v>
      </c>
      <c r="U65">
        <v>-0.68059588799466497</v>
      </c>
      <c r="V65">
        <v>-0.71023615196102496</v>
      </c>
      <c r="W65">
        <v>-0.69449169040756398</v>
      </c>
      <c r="X65">
        <v>-0.72641470394255103</v>
      </c>
      <c r="Y65">
        <v>-0.66493119062154105</v>
      </c>
      <c r="Z65">
        <v>-0.66479079508776096</v>
      </c>
      <c r="AA65">
        <v>-0.67688280172206705</v>
      </c>
      <c r="AB65">
        <v>-0.64141408536634903</v>
      </c>
      <c r="AC65">
        <v>-0.72911985978370797</v>
      </c>
      <c r="AD65">
        <v>-0.73424104160397696</v>
      </c>
      <c r="AE65">
        <v>-0.64463738297547302</v>
      </c>
      <c r="AF65">
        <v>-0.72354499633542702</v>
      </c>
      <c r="AG65">
        <v>-0.92940259278868098</v>
      </c>
      <c r="AH65">
        <v>-0.70632054079346596</v>
      </c>
      <c r="AI65">
        <v>0.178129274098907</v>
      </c>
      <c r="AJ65">
        <v>-0.74799795322833695</v>
      </c>
      <c r="AK65">
        <v>0.96712364000602202</v>
      </c>
      <c r="AL65">
        <v>0.8638104734948</v>
      </c>
      <c r="AM65">
        <v>-0.76464915177006498</v>
      </c>
      <c r="AN65">
        <v>-0.44573872073502602</v>
      </c>
      <c r="AO65">
        <v>0.95388548392443695</v>
      </c>
      <c r="AP65">
        <v>0.72732329558000197</v>
      </c>
      <c r="AQ65">
        <v>0.67621610267614796</v>
      </c>
      <c r="AR65">
        <v>0.69260881364433202</v>
      </c>
      <c r="AS65">
        <v>-0.626324072201214</v>
      </c>
      <c r="AT65">
        <v>-0.89402272234435798</v>
      </c>
      <c r="AU65">
        <v>-0.36590072095144699</v>
      </c>
      <c r="AV65">
        <v>0.58695122233846697</v>
      </c>
      <c r="AW65">
        <v>0.36231126512078099</v>
      </c>
      <c r="AX65">
        <v>0.33449700637457103</v>
      </c>
      <c r="AY65">
        <v>0.286240753907754</v>
      </c>
      <c r="AZ65">
        <v>0.47562565054505901</v>
      </c>
      <c r="BA65">
        <v>0.32608408773367997</v>
      </c>
      <c r="BB65">
        <v>0.61955856644140705</v>
      </c>
      <c r="BC65">
        <v>0.58426695496970604</v>
      </c>
      <c r="BD65">
        <v>0.62811972840777497</v>
      </c>
      <c r="BE65">
        <v>0.59548294785117695</v>
      </c>
      <c r="BF65">
        <v>0.82036502539895495</v>
      </c>
      <c r="BG65">
        <v>-0.17945674321172</v>
      </c>
      <c r="BH65">
        <v>-0.621716725435842</v>
      </c>
      <c r="BI65">
        <v>0.69595793196897304</v>
      </c>
      <c r="BJ65">
        <v>0.73387218977243096</v>
      </c>
      <c r="BK65">
        <v>0.77689173462538197</v>
      </c>
      <c r="BL65">
        <v>0.74750492094884202</v>
      </c>
      <c r="BM65">
        <v>-6.9313532087130703E-2</v>
      </c>
      <c r="BN65">
        <v>0.68602395931415605</v>
      </c>
      <c r="BO65">
        <v>0.73777532563485004</v>
      </c>
      <c r="BP65">
        <v>0.80433981526256504</v>
      </c>
      <c r="BQ65">
        <v>0.92077951067123498</v>
      </c>
      <c r="BR65">
        <v>0.66081469716666696</v>
      </c>
      <c r="BS65">
        <v>0.69525623084606103</v>
      </c>
      <c r="BT65">
        <v>0.58502370112278301</v>
      </c>
      <c r="BU65">
        <v>0.52179061219509504</v>
      </c>
      <c r="BV65">
        <v>0.81174274470539298</v>
      </c>
      <c r="BW65">
        <v>0.81530968169482898</v>
      </c>
      <c r="BX65">
        <v>0.53725218013542198</v>
      </c>
      <c r="BY65">
        <v>0.57895376371032503</v>
      </c>
      <c r="BZ65">
        <v>0.68282409945953804</v>
      </c>
      <c r="CA65">
        <v>0.67621121079159796</v>
      </c>
      <c r="CB65">
        <v>-0.42213248438181</v>
      </c>
      <c r="CC65">
        <v>0.73620518237367005</v>
      </c>
      <c r="CD65">
        <v>0.73873290098019295</v>
      </c>
      <c r="CE65">
        <v>0.75577050883655905</v>
      </c>
      <c r="CF65">
        <v>0.7138350315959</v>
      </c>
      <c r="CG65">
        <v>0.657697671601287</v>
      </c>
      <c r="CH65">
        <v>0.63622569468291201</v>
      </c>
      <c r="CI65">
        <v>0.75518600401942004</v>
      </c>
      <c r="CJ65">
        <v>0.66781427047536401</v>
      </c>
      <c r="CK65">
        <v>0.795963962777129</v>
      </c>
      <c r="CL65">
        <v>0.79921261350570805</v>
      </c>
      <c r="CM65">
        <v>0.7087540117983</v>
      </c>
      <c r="CN65">
        <v>0.65082264266064105</v>
      </c>
      <c r="CO65">
        <v>0.390908301738637</v>
      </c>
      <c r="CP65">
        <v>0.72091584285344501</v>
      </c>
      <c r="CQ65">
        <v>-0.612280574467015</v>
      </c>
      <c r="CR65">
        <v>-0.631026519301772</v>
      </c>
      <c r="CS65">
        <v>-0.67657386692461996</v>
      </c>
      <c r="CT65">
        <v>-0.70904414467203503</v>
      </c>
      <c r="CU65">
        <v>-0.74173503904221705</v>
      </c>
      <c r="CV65">
        <v>0.43927241403744999</v>
      </c>
      <c r="CW65">
        <v>-0.56505893085333703</v>
      </c>
      <c r="CX65">
        <v>-0.282189583910256</v>
      </c>
      <c r="CY65">
        <v>-0.57424782746238601</v>
      </c>
      <c r="CZ65">
        <v>-0.86069915344247305</v>
      </c>
      <c r="DA65">
        <v>-0.68917859633526402</v>
      </c>
      <c r="DB65">
        <v>0.80687118102436095</v>
      </c>
      <c r="DC65">
        <v>0.50700014632308399</v>
      </c>
      <c r="DD65">
        <v>-0.80088720209707198</v>
      </c>
      <c r="DE65">
        <v>-0.67433637943449798</v>
      </c>
      <c r="DF65">
        <v>-0.76439910984804904</v>
      </c>
      <c r="DG65">
        <v>-0.53654936167396705</v>
      </c>
      <c r="DH65">
        <v>-0.72346265723193803</v>
      </c>
      <c r="DI65">
        <v>-0.79113891481182996</v>
      </c>
      <c r="DJ65">
        <v>-0.61826640958483303</v>
      </c>
      <c r="DK65">
        <v>-0.64746014010169495</v>
      </c>
      <c r="DL65">
        <v>0.77853484426811204</v>
      </c>
      <c r="DM65">
        <v>0.62148682693706103</v>
      </c>
      <c r="DN65">
        <v>-0.80238192789234297</v>
      </c>
      <c r="DO65">
        <v>-0.36124821198718299</v>
      </c>
      <c r="DP65">
        <v>0.60537618495784595</v>
      </c>
      <c r="DQ65">
        <v>-0.69062139920614796</v>
      </c>
      <c r="DR65">
        <v>-0.151769146991374</v>
      </c>
      <c r="DS65">
        <v>0.502239725864569</v>
      </c>
      <c r="DT65">
        <v>-0.33531803718693598</v>
      </c>
      <c r="DU65">
        <v>-0.41022929133823499</v>
      </c>
      <c r="DV65">
        <v>-0.171376083529205</v>
      </c>
      <c r="DW65">
        <v>0.27309586996651802</v>
      </c>
      <c r="DX65">
        <v>-0.74408681338132998</v>
      </c>
      <c r="DY65">
        <v>-0.214011870779453</v>
      </c>
      <c r="DZ65">
        <v>-0.53540955425676096</v>
      </c>
      <c r="EA65">
        <v>-0.51608763725127804</v>
      </c>
      <c r="EB65">
        <v>-0.45581351515933399</v>
      </c>
      <c r="EC65">
        <v>-0.58337685566320696</v>
      </c>
      <c r="ED65">
        <v>-0.48047520544264899</v>
      </c>
      <c r="EE65">
        <v>-0.33742996616801701</v>
      </c>
      <c r="EF65">
        <v>-0.391514927939073</v>
      </c>
      <c r="EG65">
        <v>0.284023833213984</v>
      </c>
      <c r="EH65">
        <v>0.47797342391616698</v>
      </c>
      <c r="EI65">
        <v>0.44621145272633</v>
      </c>
      <c r="EJ65">
        <v>0.44917190469136298</v>
      </c>
      <c r="EK65">
        <v>0.41384668992141599</v>
      </c>
      <c r="EL65">
        <v>0.31682648340528702</v>
      </c>
      <c r="EM65">
        <v>0.56459643349189004</v>
      </c>
      <c r="EN65">
        <v>0.65779724307350695</v>
      </c>
      <c r="EO65">
        <v>0.60640433790577497</v>
      </c>
      <c r="EP65">
        <v>0.52911935705244795</v>
      </c>
      <c r="EQ65">
        <v>0.35558929910001402</v>
      </c>
      <c r="ER65">
        <v>0.77040122021528501</v>
      </c>
      <c r="ES65">
        <v>0.75388639404451396</v>
      </c>
      <c r="ET65">
        <v>0.73976229820739303</v>
      </c>
      <c r="EU65">
        <v>0.69248689410951503</v>
      </c>
      <c r="EV65">
        <v>0.71876777970489403</v>
      </c>
      <c r="EW65">
        <v>0.683699042949792</v>
      </c>
      <c r="EX65">
        <v>0.64471690737058296</v>
      </c>
      <c r="EY65">
        <v>0.78286669957681898</v>
      </c>
      <c r="EZ65">
        <v>0.77463534797776601</v>
      </c>
      <c r="FA65">
        <v>0.726241674350801</v>
      </c>
      <c r="FB65">
        <v>0.71925997664101204</v>
      </c>
      <c r="FC65">
        <v>-0.67793771293206695</v>
      </c>
      <c r="FD65">
        <v>-0.64265534969329297</v>
      </c>
      <c r="FE65">
        <v>0.36137771037410499</v>
      </c>
      <c r="FF65">
        <v>-0.73006858320316004</v>
      </c>
      <c r="FG65">
        <v>-0.74774605445724396</v>
      </c>
      <c r="FH65">
        <v>0.78880197926264395</v>
      </c>
      <c r="FI65">
        <v>0.50293041341902001</v>
      </c>
      <c r="FJ65">
        <v>0.80889904523066203</v>
      </c>
      <c r="FK65">
        <v>-0.31774482746354599</v>
      </c>
    </row>
    <row r="66" spans="1:167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</row>
    <row r="67" spans="1:167" x14ac:dyDescent="0.25">
      <c r="A67" t="s">
        <v>2</v>
      </c>
      <c r="B67">
        <v>-0.619970471182545</v>
      </c>
      <c r="C67">
        <v>-0.73654652544649801</v>
      </c>
      <c r="D67">
        <v>0.60038054944526198</v>
      </c>
      <c r="E67">
        <v>0.77057067811203905</v>
      </c>
      <c r="F67">
        <v>0.69909594960092203</v>
      </c>
      <c r="G67">
        <v>0.70476058562912902</v>
      </c>
      <c r="H67">
        <v>0.786743019683947</v>
      </c>
      <c r="I67">
        <v>0.56577573327528696</v>
      </c>
      <c r="J67">
        <v>0.54962198691225705</v>
      </c>
      <c r="K67">
        <v>0.67484797541591401</v>
      </c>
      <c r="L67">
        <v>0.63839880575379104</v>
      </c>
      <c r="M67">
        <v>0.73977470042941695</v>
      </c>
      <c r="N67">
        <v>0.66776806918130704</v>
      </c>
      <c r="O67">
        <v>0.59165055080305196</v>
      </c>
      <c r="P67">
        <v>0.66247427081075805</v>
      </c>
      <c r="Q67">
        <v>0.73951565998137803</v>
      </c>
      <c r="R67">
        <v>0.70471609605199204</v>
      </c>
      <c r="S67">
        <v>0.68576476798674402</v>
      </c>
      <c r="T67">
        <v>0.69849075137423999</v>
      </c>
      <c r="U67">
        <v>0.66527160703992905</v>
      </c>
      <c r="V67">
        <v>0.65671479325266402</v>
      </c>
      <c r="W67">
        <v>0.61332571106874301</v>
      </c>
      <c r="X67">
        <v>0.74652906672613895</v>
      </c>
      <c r="Y67">
        <v>0.60522392349276</v>
      </c>
      <c r="Z67">
        <v>0.59723927563808599</v>
      </c>
      <c r="AA67">
        <v>0.60333285613008503</v>
      </c>
      <c r="AB67">
        <v>0.48783198282331097</v>
      </c>
      <c r="AC67">
        <v>0.66887614733275302</v>
      </c>
      <c r="AD67">
        <v>0.65775274136923501</v>
      </c>
      <c r="AE67">
        <v>0.54540288578775797</v>
      </c>
      <c r="AF67">
        <v>0.72984220907958997</v>
      </c>
      <c r="AG67">
        <v>0.85197715406318897</v>
      </c>
      <c r="AH67">
        <v>0.644094485524208</v>
      </c>
      <c r="AI67">
        <v>-0.311171190108878</v>
      </c>
      <c r="AJ67">
        <v>0.737296968797442</v>
      </c>
      <c r="AK67">
        <v>-0.91767118303123996</v>
      </c>
      <c r="AL67">
        <v>-0.83876402551046003</v>
      </c>
      <c r="AM67">
        <v>0.66365375572744401</v>
      </c>
      <c r="AN67">
        <v>0.22164021783578799</v>
      </c>
      <c r="AO67">
        <v>-0.89151851038276098</v>
      </c>
      <c r="AP67">
        <v>-0.66800038027733399</v>
      </c>
      <c r="AQ67">
        <v>-0.67101875547147205</v>
      </c>
      <c r="AR67">
        <v>-0.63346283150490301</v>
      </c>
      <c r="AS67">
        <v>0.62311261059502498</v>
      </c>
      <c r="AT67">
        <v>0.82831474096015001</v>
      </c>
      <c r="AU67">
        <v>0.56547442739793297</v>
      </c>
      <c r="AV67">
        <v>-0.48400995260102198</v>
      </c>
      <c r="AW67">
        <v>-0.34031512582342599</v>
      </c>
      <c r="AX67">
        <v>-0.248139228698317</v>
      </c>
      <c r="AY67">
        <v>-0.124855593485706</v>
      </c>
      <c r="AZ67">
        <v>-0.40985443017538098</v>
      </c>
      <c r="BA67">
        <v>-0.22922926780258199</v>
      </c>
      <c r="BB67">
        <v>-0.59022759793122404</v>
      </c>
      <c r="BC67">
        <v>-0.51639193685018103</v>
      </c>
      <c r="BD67">
        <v>-0.53202673895873198</v>
      </c>
      <c r="BE67">
        <v>-0.53185066146133797</v>
      </c>
      <c r="BF67">
        <v>-0.73467595309449596</v>
      </c>
      <c r="BG67">
        <v>0.239414855914727</v>
      </c>
      <c r="BH67">
        <v>0.49372151810615</v>
      </c>
      <c r="BI67">
        <v>-0.63693716584772797</v>
      </c>
      <c r="BJ67">
        <v>-0.64865157277043195</v>
      </c>
      <c r="BK67">
        <v>-0.72800295588436303</v>
      </c>
      <c r="BL67">
        <v>-0.762841286699113</v>
      </c>
      <c r="BM67">
        <v>2.8890087391379202E-2</v>
      </c>
      <c r="BN67">
        <v>-0.63760477502998902</v>
      </c>
      <c r="BO67">
        <v>-0.66435682460264001</v>
      </c>
      <c r="BP67">
        <v>-0.71828070599316896</v>
      </c>
      <c r="BQ67">
        <v>-0.92598451538843696</v>
      </c>
      <c r="BR67">
        <v>-0.58206699791170202</v>
      </c>
      <c r="BS67">
        <v>-0.62112530268164601</v>
      </c>
      <c r="BT67">
        <v>-0.51640368651123103</v>
      </c>
      <c r="BU67">
        <v>-0.40391085923908598</v>
      </c>
      <c r="BV67">
        <v>-0.72640459665422197</v>
      </c>
      <c r="BW67">
        <v>-0.75118491396403297</v>
      </c>
      <c r="BX67">
        <v>-0.47546231971950897</v>
      </c>
      <c r="BY67">
        <v>-0.53482185319531905</v>
      </c>
      <c r="BZ67">
        <v>-0.63006095461265299</v>
      </c>
      <c r="CA67">
        <v>-0.60150041084244399</v>
      </c>
      <c r="CB67">
        <v>0.24602202295452999</v>
      </c>
      <c r="CC67">
        <v>-0.67275930255704397</v>
      </c>
      <c r="CD67">
        <v>-0.66324083157295199</v>
      </c>
      <c r="CE67">
        <v>-0.61032101102480796</v>
      </c>
      <c r="CF67">
        <v>-0.68268193982742198</v>
      </c>
      <c r="CG67">
        <v>-0.604875385928626</v>
      </c>
      <c r="CH67">
        <v>-0.55608250433439299</v>
      </c>
      <c r="CI67">
        <v>-0.69128495930343203</v>
      </c>
      <c r="CJ67">
        <v>-0.70102631665350801</v>
      </c>
      <c r="CK67">
        <v>-0.72126302897694705</v>
      </c>
      <c r="CL67">
        <v>-0.70936395821289899</v>
      </c>
      <c r="CM67">
        <v>-0.60849056909316901</v>
      </c>
      <c r="CN67">
        <v>-0.56751862602373104</v>
      </c>
      <c r="CO67">
        <v>-0.26839110683002798</v>
      </c>
      <c r="CP67">
        <v>-0.64531222799541899</v>
      </c>
      <c r="CQ67">
        <v>0.685484226882486</v>
      </c>
      <c r="CR67">
        <v>0.68177761663699399</v>
      </c>
      <c r="CS67">
        <v>0.73079528105035996</v>
      </c>
      <c r="CT67">
        <v>0.90192935599996205</v>
      </c>
      <c r="CU67">
        <v>0.651179352384326</v>
      </c>
      <c r="CV67">
        <v>-0.35137571199682299</v>
      </c>
      <c r="CW67">
        <v>0.71781213675586997</v>
      </c>
      <c r="CX67">
        <v>0.35137680783047598</v>
      </c>
      <c r="CY67">
        <v>0.63166814831135398</v>
      </c>
      <c r="CZ67">
        <v>0.833012541799238</v>
      </c>
      <c r="DA67">
        <v>0.75148862585021303</v>
      </c>
      <c r="DB67">
        <v>-0.66021501111937997</v>
      </c>
      <c r="DC67">
        <v>-0.42635791817711599</v>
      </c>
      <c r="DD67">
        <v>0.819602992961598</v>
      </c>
      <c r="DE67">
        <v>0.537719736151685</v>
      </c>
      <c r="DF67">
        <v>0.79377562518922595</v>
      </c>
      <c r="DG67">
        <v>0.470046464531023</v>
      </c>
      <c r="DH67">
        <v>0.59836242933543204</v>
      </c>
      <c r="DI67">
        <v>0.85589976879827301</v>
      </c>
      <c r="DJ67">
        <v>0.57971492468681596</v>
      </c>
      <c r="DK67">
        <v>0.72221375111042496</v>
      </c>
      <c r="DL67">
        <v>-0.70491057513673205</v>
      </c>
      <c r="DM67">
        <v>-0.496884270380891</v>
      </c>
      <c r="DN67">
        <v>0.87685120543970096</v>
      </c>
      <c r="DO67">
        <v>0.45631799899296399</v>
      </c>
      <c r="DP67">
        <v>-0.47544402187072698</v>
      </c>
      <c r="DQ67">
        <v>0.73700720231164796</v>
      </c>
      <c r="DR67">
        <v>0.41951894915337101</v>
      </c>
      <c r="DS67">
        <v>-0.45205848648861202</v>
      </c>
      <c r="DT67">
        <v>0.58066958760897003</v>
      </c>
      <c r="DU67">
        <v>0.59197465160835006</v>
      </c>
      <c r="DV67">
        <v>0.22483904959741</v>
      </c>
      <c r="DW67">
        <v>-7.8157931756338103E-2</v>
      </c>
      <c r="DX67">
        <v>0.72834053695117096</v>
      </c>
      <c r="DY67">
        <v>0.50155913513772299</v>
      </c>
      <c r="DZ67">
        <v>0.76880085257092301</v>
      </c>
      <c r="EA67">
        <v>0.722128665890863</v>
      </c>
      <c r="EB67">
        <v>0.63347081490110602</v>
      </c>
      <c r="EC67">
        <v>0.73192590253193002</v>
      </c>
      <c r="ED67">
        <v>0.675428542683705</v>
      </c>
      <c r="EE67">
        <v>0.57765521629036098</v>
      </c>
      <c r="EF67">
        <v>0.55202145732252295</v>
      </c>
      <c r="EG67">
        <v>-0.35569687284291002</v>
      </c>
      <c r="EH67">
        <v>-0.44453442934795401</v>
      </c>
      <c r="EI67">
        <v>-0.41518492114431899</v>
      </c>
      <c r="EJ67">
        <v>-0.433894739685455</v>
      </c>
      <c r="EK67">
        <v>-0.45292970230530499</v>
      </c>
      <c r="EL67">
        <v>-0.38479976987220899</v>
      </c>
      <c r="EM67">
        <v>-0.62859945636592496</v>
      </c>
      <c r="EN67">
        <v>-0.67227703189825105</v>
      </c>
      <c r="EO67">
        <v>-0.57533713556473298</v>
      </c>
      <c r="EP67">
        <v>-0.49875677650066902</v>
      </c>
      <c r="EQ67">
        <v>-0.34107281197009698</v>
      </c>
      <c r="ER67">
        <v>-0.72084630835414099</v>
      </c>
      <c r="ES67">
        <v>-0.70284241958886895</v>
      </c>
      <c r="ET67">
        <v>-0.69192067624006603</v>
      </c>
      <c r="EU67">
        <v>-0.64959891729161501</v>
      </c>
      <c r="EV67">
        <v>-0.67364989063231895</v>
      </c>
      <c r="EW67">
        <v>-0.67206087280129501</v>
      </c>
      <c r="EX67">
        <v>-0.62383136962990504</v>
      </c>
      <c r="EY67">
        <v>-0.75377574341664999</v>
      </c>
      <c r="EZ67">
        <v>-0.75463450402660004</v>
      </c>
      <c r="FA67">
        <v>-0.70188817572079398</v>
      </c>
      <c r="FB67">
        <v>-0.67749352938891505</v>
      </c>
      <c r="FC67">
        <v>0.74183579866407101</v>
      </c>
      <c r="FD67">
        <v>0.381583748094734</v>
      </c>
      <c r="FE67">
        <v>-0.43757056204633399</v>
      </c>
      <c r="FF67">
        <v>0.76344194813379096</v>
      </c>
      <c r="FG67">
        <v>0.65529136988669801</v>
      </c>
      <c r="FH67">
        <v>-0.68390058040401003</v>
      </c>
      <c r="FI67">
        <v>-0.70128265697763403</v>
      </c>
      <c r="FJ67">
        <v>-0.70630211380876595</v>
      </c>
      <c r="FK67">
        <v>0.52439729981556804</v>
      </c>
    </row>
    <row r="68" spans="1:167" x14ac:dyDescent="0.25">
      <c r="A68" t="s">
        <v>7</v>
      </c>
      <c r="B68">
        <v>0.17088539142345299</v>
      </c>
      <c r="C68">
        <v>-0.34202385269487101</v>
      </c>
      <c r="D68">
        <v>5.4871014404879202E-2</v>
      </c>
      <c r="E68">
        <v>-9.8048902433800905E-2</v>
      </c>
      <c r="F68">
        <v>-0.15974024996080399</v>
      </c>
      <c r="G68">
        <v>-0.17667998891404799</v>
      </c>
      <c r="H68">
        <v>-9.4519267829149705E-4</v>
      </c>
      <c r="I68">
        <v>-0.12444554153529</v>
      </c>
      <c r="J68">
        <v>3.5019801728199997E-2</v>
      </c>
      <c r="K68">
        <v>-0.19192618566369801</v>
      </c>
      <c r="L68">
        <v>-0.26579053490856702</v>
      </c>
      <c r="M68">
        <v>-0.137798249749565</v>
      </c>
      <c r="N68">
        <v>-1.6597470364020799E-2</v>
      </c>
      <c r="O68">
        <v>-0.16201221036309299</v>
      </c>
      <c r="P68">
        <v>-7.4676712467603407E-2</v>
      </c>
      <c r="Q68">
        <v>-0.111506905128122</v>
      </c>
      <c r="R68">
        <v>-5.2989104667329798E-2</v>
      </c>
      <c r="S68">
        <v>-0.25558636035793197</v>
      </c>
      <c r="T68">
        <v>-0.19940665562795801</v>
      </c>
      <c r="U68">
        <v>-0.20269439800625799</v>
      </c>
      <c r="V68">
        <v>-0.14203142546762301</v>
      </c>
      <c r="W68">
        <v>-5.47498874147457E-2</v>
      </c>
      <c r="X68">
        <v>-0.112818866848408</v>
      </c>
      <c r="Y68">
        <v>-0.225012509600134</v>
      </c>
      <c r="Z68">
        <v>-0.183994717220367</v>
      </c>
      <c r="AA68">
        <v>-0.153341782350711</v>
      </c>
      <c r="AB68">
        <v>-0.19747996898365</v>
      </c>
      <c r="AC68">
        <v>-0.110871146410999</v>
      </c>
      <c r="AD68">
        <v>-0.16631518789125099</v>
      </c>
      <c r="AE68">
        <v>0.27093449890518101</v>
      </c>
      <c r="AF68">
        <v>-0.130376078201839</v>
      </c>
      <c r="AG68">
        <v>0.20149982580854101</v>
      </c>
      <c r="AH68">
        <v>-0.184557824103322</v>
      </c>
      <c r="AI68">
        <v>-0.74165267970758397</v>
      </c>
      <c r="AJ68">
        <v>-0.109990758890121</v>
      </c>
      <c r="AK68">
        <v>-0.33039236022554402</v>
      </c>
      <c r="AL68">
        <v>-0.30021992605724801</v>
      </c>
      <c r="AM68">
        <v>-7.1219016979113996E-3</v>
      </c>
      <c r="AN68">
        <v>-0.23656131410969999</v>
      </c>
      <c r="AO68">
        <v>-0.33905317010808</v>
      </c>
      <c r="AP68">
        <v>8.3134325676107304E-2</v>
      </c>
      <c r="AQ68">
        <v>-0.104347889223559</v>
      </c>
      <c r="AR68">
        <v>-0.166111755328435</v>
      </c>
      <c r="AS68">
        <v>-0.26115398440530502</v>
      </c>
      <c r="AT68">
        <v>0.12273360671976</v>
      </c>
      <c r="AU68">
        <v>-7.0744468011296094E-2</v>
      </c>
      <c r="AV68">
        <v>0.230237832739661</v>
      </c>
      <c r="AW68">
        <v>0.40539989633607099</v>
      </c>
      <c r="AX68">
        <v>0.41275110017046202</v>
      </c>
      <c r="AY68">
        <v>0.307694561100883</v>
      </c>
      <c r="AZ68">
        <v>0.27006415214182899</v>
      </c>
      <c r="BA68">
        <v>0.380826321144205</v>
      </c>
      <c r="BB68">
        <v>0.16794658023868</v>
      </c>
      <c r="BC68">
        <v>0.247601677853626</v>
      </c>
      <c r="BD68">
        <v>0.14398115844701501</v>
      </c>
      <c r="BE68">
        <v>0.20371300430040001</v>
      </c>
      <c r="BF68">
        <v>-0.103893773962319</v>
      </c>
      <c r="BG68">
        <v>-0.47167663110951602</v>
      </c>
      <c r="BH68">
        <v>-5.5850842851739198E-2</v>
      </c>
      <c r="BI68">
        <v>0.135493301210244</v>
      </c>
      <c r="BJ68">
        <v>9.5357990788711294E-2</v>
      </c>
      <c r="BK68">
        <v>-0.27402680311516098</v>
      </c>
      <c r="BL68">
        <v>-0.234853305002269</v>
      </c>
      <c r="BM68">
        <v>-0.32736734120329702</v>
      </c>
      <c r="BN68">
        <v>0.10775152589503</v>
      </c>
      <c r="BO68">
        <v>8.44858302594165E-2</v>
      </c>
      <c r="BP68">
        <v>1.7352245854253798E-2</v>
      </c>
      <c r="BQ68">
        <v>-0.47441022161465801</v>
      </c>
      <c r="BR68">
        <v>0.15120684319643399</v>
      </c>
      <c r="BS68">
        <v>0.101528367601188</v>
      </c>
      <c r="BT68">
        <v>0.232271380282494</v>
      </c>
      <c r="BU68">
        <v>0.25771865885168699</v>
      </c>
      <c r="BV68">
        <v>-4.6190579366398199E-2</v>
      </c>
      <c r="BW68">
        <v>-0.16124627275720399</v>
      </c>
      <c r="BX68">
        <v>0.168544662640121</v>
      </c>
      <c r="BY68">
        <v>0.19242016588291799</v>
      </c>
      <c r="BZ68">
        <v>0.166224726908133</v>
      </c>
      <c r="CA68">
        <v>0.189018113102011</v>
      </c>
      <c r="CB68">
        <v>-0.201608876206367</v>
      </c>
      <c r="CC68">
        <v>0.10180780893572999</v>
      </c>
      <c r="CD68">
        <v>9.7675628636440803E-2</v>
      </c>
      <c r="CE68">
        <v>-4.6203692610967698E-2</v>
      </c>
      <c r="CF68">
        <v>9.3742717551814E-2</v>
      </c>
      <c r="CG68">
        <v>0.177856287669898</v>
      </c>
      <c r="CH68">
        <v>0.22625492074348899</v>
      </c>
      <c r="CI68">
        <v>6.7917946431825693E-2</v>
      </c>
      <c r="CJ68">
        <v>0.13377652355573899</v>
      </c>
      <c r="CK68">
        <v>-5.4487256266577697E-3</v>
      </c>
      <c r="CL68">
        <v>-2.3925115278401202E-2</v>
      </c>
      <c r="CM68">
        <v>7.0686112251477404E-2</v>
      </c>
      <c r="CN68">
        <v>0.14005919551275001</v>
      </c>
      <c r="CO68">
        <v>0.32336659775568</v>
      </c>
      <c r="CP68">
        <v>0.122925830341177</v>
      </c>
      <c r="CQ68">
        <v>-0.21936310481624499</v>
      </c>
      <c r="CR68">
        <v>-0.26853052357861201</v>
      </c>
      <c r="CS68">
        <v>-0.16935521605977999</v>
      </c>
      <c r="CT68">
        <v>0.181742468451247</v>
      </c>
      <c r="CU68">
        <v>-6.3966721996775597E-2</v>
      </c>
      <c r="CV68">
        <v>0.30179161744045302</v>
      </c>
      <c r="CW68">
        <v>-0.116456846910464</v>
      </c>
      <c r="CX68">
        <v>0.58306744333837801</v>
      </c>
      <c r="CY68">
        <v>0.55595291432634797</v>
      </c>
      <c r="CZ68">
        <v>8.3318663739544996E-2</v>
      </c>
      <c r="DA68">
        <v>-8.9960208285901996E-2</v>
      </c>
      <c r="DB68">
        <v>-0.13299726529550501</v>
      </c>
      <c r="DC68">
        <v>0.35490880251592499</v>
      </c>
      <c r="DD68">
        <v>0.13477834189096299</v>
      </c>
      <c r="DE68">
        <v>-3.8310957587129199E-2</v>
      </c>
      <c r="DF68">
        <v>0.35091999188730799</v>
      </c>
      <c r="DG68">
        <v>-0.10099528343707601</v>
      </c>
      <c r="DH68">
        <v>0.20531568707341299</v>
      </c>
      <c r="DI68">
        <v>0.116949396849997</v>
      </c>
      <c r="DJ68">
        <v>0.45548608785498002</v>
      </c>
      <c r="DK68">
        <v>-3.35019551935518E-2</v>
      </c>
      <c r="DL68">
        <v>-0.20631727630500199</v>
      </c>
      <c r="DM68">
        <v>-0.19259759776076399</v>
      </c>
      <c r="DN68">
        <v>0.131943616350503</v>
      </c>
      <c r="DO68">
        <v>-0.35676636573008502</v>
      </c>
      <c r="DP68">
        <v>1.0378874470953901E-2</v>
      </c>
      <c r="DQ68">
        <v>-0.13262928461255799</v>
      </c>
      <c r="DR68">
        <v>0.365961870911853</v>
      </c>
      <c r="DS68">
        <v>0.25707573195697497</v>
      </c>
      <c r="DT68">
        <v>-8.4807711642822005E-3</v>
      </c>
      <c r="DU68">
        <v>-3.1924504221369297E-2</v>
      </c>
      <c r="DV68">
        <v>-0.457127517875074</v>
      </c>
      <c r="DW68">
        <v>0.25698585359147802</v>
      </c>
      <c r="DX68">
        <v>-2.3883255789365998E-3</v>
      </c>
      <c r="DY68">
        <v>-1.30617710934899E-2</v>
      </c>
      <c r="DZ68">
        <v>0.18533745423069301</v>
      </c>
      <c r="EA68">
        <v>7.9413311839077905E-2</v>
      </c>
      <c r="EB68">
        <v>-0.30034009939183498</v>
      </c>
      <c r="EC68">
        <v>-0.14623783880932301</v>
      </c>
      <c r="ED68">
        <v>0.37599456931695402</v>
      </c>
      <c r="EE68">
        <v>2.9309573787013798E-3</v>
      </c>
      <c r="EF68">
        <v>-0.26990860153833401</v>
      </c>
      <c r="EG68">
        <v>0.49848282001447097</v>
      </c>
      <c r="EH68">
        <v>0.38555284822769897</v>
      </c>
      <c r="EI68">
        <v>0.42143831362362399</v>
      </c>
      <c r="EJ68">
        <v>0.42797930821105501</v>
      </c>
      <c r="EK68">
        <v>0.38372822982587201</v>
      </c>
      <c r="EL68">
        <v>0.421818072921049</v>
      </c>
      <c r="EM68">
        <v>0.23535320074055999</v>
      </c>
      <c r="EN68">
        <v>0.18284992820583101</v>
      </c>
      <c r="EO68">
        <v>0.242163484772354</v>
      </c>
      <c r="EP68">
        <v>0.33566274150289899</v>
      </c>
      <c r="EQ68">
        <v>0.48792426320391502</v>
      </c>
      <c r="ER68">
        <v>4.0472191576029597E-2</v>
      </c>
      <c r="ES68">
        <v>7.98628632524261E-2</v>
      </c>
      <c r="ET68">
        <v>0.104012099224199</v>
      </c>
      <c r="EU68">
        <v>0.16150290150704499</v>
      </c>
      <c r="EV68">
        <v>0.12069660989412399</v>
      </c>
      <c r="EW68">
        <v>0.15842525740590299</v>
      </c>
      <c r="EX68">
        <v>0.20732530425975099</v>
      </c>
      <c r="EY68">
        <v>3.81314419575959E-2</v>
      </c>
      <c r="EZ68">
        <v>4.7717693441106802E-2</v>
      </c>
      <c r="FA68">
        <v>0.113525793663491</v>
      </c>
      <c r="FB68">
        <v>0.120905589216577</v>
      </c>
      <c r="FC68">
        <v>-0.12681933671961901</v>
      </c>
      <c r="FD68">
        <v>0.43613012626612402</v>
      </c>
      <c r="FE68">
        <v>0.22167185606944501</v>
      </c>
      <c r="FF68">
        <v>-0.13076315687944401</v>
      </c>
      <c r="FG68">
        <v>0.49722676536066601</v>
      </c>
      <c r="FH68">
        <v>-0.67828933887357601</v>
      </c>
      <c r="FI68">
        <v>-0.42451756827373599</v>
      </c>
      <c r="FJ68">
        <v>-0.82220242653624598</v>
      </c>
      <c r="FK68">
        <v>-0.37723567735736602</v>
      </c>
    </row>
    <row r="69" spans="1:167" x14ac:dyDescent="0.25">
      <c r="A69" t="s">
        <v>9</v>
      </c>
      <c r="B69">
        <v>-0.36985705379580902</v>
      </c>
      <c r="C69">
        <v>-0.52822327735908103</v>
      </c>
      <c r="D69">
        <v>0.106162758672306</v>
      </c>
      <c r="E69">
        <v>0.37550861429819299</v>
      </c>
      <c r="F69">
        <v>0.32456675848859401</v>
      </c>
      <c r="G69">
        <v>0.45215681368900601</v>
      </c>
      <c r="H69">
        <v>0.60831294192598295</v>
      </c>
      <c r="I69">
        <v>0.55035133393657198</v>
      </c>
      <c r="J69">
        <v>0.20227782554579801</v>
      </c>
      <c r="K69">
        <v>0.358770753267452</v>
      </c>
      <c r="L69">
        <v>0.39645287044946798</v>
      </c>
      <c r="M69">
        <v>0.46150313199994403</v>
      </c>
      <c r="N69">
        <v>0.56585788542881699</v>
      </c>
      <c r="O69">
        <v>0.32444475738733602</v>
      </c>
      <c r="P69">
        <v>0.45921597136130099</v>
      </c>
      <c r="Q69">
        <v>0.33884328332264702</v>
      </c>
      <c r="R69">
        <v>0.339635005703181</v>
      </c>
      <c r="S69">
        <v>0.267760528093273</v>
      </c>
      <c r="T69">
        <v>0.39533149794985101</v>
      </c>
      <c r="U69">
        <v>0.40422859715031501</v>
      </c>
      <c r="V69">
        <v>0.47628089993946698</v>
      </c>
      <c r="W69">
        <v>0.58753441404441697</v>
      </c>
      <c r="X69">
        <v>0.46466033853126398</v>
      </c>
      <c r="Y69">
        <v>0.38763672707225</v>
      </c>
      <c r="Z69">
        <v>0.44800862585839102</v>
      </c>
      <c r="AA69">
        <v>0.52318614962454602</v>
      </c>
      <c r="AB69">
        <v>0.38123779899627502</v>
      </c>
      <c r="AC69">
        <v>0.52408517650463804</v>
      </c>
      <c r="AD69">
        <v>0.31051148458744399</v>
      </c>
      <c r="AE69">
        <v>0.61294125775199104</v>
      </c>
      <c r="AF69">
        <v>0.459124833881143</v>
      </c>
      <c r="AG69">
        <v>0.55885047034962199</v>
      </c>
      <c r="AH69">
        <v>0.40115778670097202</v>
      </c>
      <c r="AI69">
        <v>-0.26360830858904399</v>
      </c>
      <c r="AJ69">
        <v>0.46398340534136601</v>
      </c>
      <c r="AK69">
        <v>-0.55957802299801396</v>
      </c>
      <c r="AL69">
        <v>-0.36872923678769298</v>
      </c>
      <c r="AM69">
        <v>0.52928380699400601</v>
      </c>
      <c r="AN69">
        <v>0.26142631799152</v>
      </c>
      <c r="AO69">
        <v>-0.55948557557943002</v>
      </c>
      <c r="AP69">
        <v>-0.347285004613063</v>
      </c>
      <c r="AQ69">
        <v>-5.3841332357050201E-2</v>
      </c>
      <c r="AR69">
        <v>-0.39889195120392101</v>
      </c>
      <c r="AS69">
        <v>0.40980646383133401</v>
      </c>
      <c r="AT69">
        <v>0.54352241069214202</v>
      </c>
      <c r="AU69">
        <v>1.5613615173486299E-3</v>
      </c>
      <c r="AV69">
        <v>-0.32513884774910001</v>
      </c>
      <c r="AW69">
        <v>-0.17291675668402001</v>
      </c>
      <c r="AX69">
        <v>-0.216007290596583</v>
      </c>
      <c r="AY69">
        <v>-0.220050329101868</v>
      </c>
      <c r="AZ69">
        <v>-0.37667943965274098</v>
      </c>
      <c r="BA69">
        <v>-0.21516319110541299</v>
      </c>
      <c r="BB69">
        <v>-0.28844443056802699</v>
      </c>
      <c r="BC69">
        <v>-0.28552594699502298</v>
      </c>
      <c r="BD69">
        <v>-0.27522979270037901</v>
      </c>
      <c r="BE69">
        <v>-0.26407796904355502</v>
      </c>
      <c r="BF69">
        <v>-0.481390873232871</v>
      </c>
      <c r="BG69">
        <v>0.436151382915486</v>
      </c>
      <c r="BH69">
        <v>0.54731929604113505</v>
      </c>
      <c r="BI69">
        <v>-0.40935124120713001</v>
      </c>
      <c r="BJ69">
        <v>-0.36624346132890701</v>
      </c>
      <c r="BK69">
        <v>-0.12157302355178901</v>
      </c>
      <c r="BL69">
        <v>-0.16797505015186001</v>
      </c>
      <c r="BM69">
        <v>0.50284659525355502</v>
      </c>
      <c r="BN69">
        <v>-0.412650096100596</v>
      </c>
      <c r="BO69">
        <v>-0.33841709387504598</v>
      </c>
      <c r="BP69">
        <v>-0.31166076857751601</v>
      </c>
      <c r="BQ69">
        <v>-0.488930009425808</v>
      </c>
      <c r="BR69">
        <v>-0.41286090004654602</v>
      </c>
      <c r="BS69">
        <v>-0.37463851980694601</v>
      </c>
      <c r="BT69">
        <v>-0.30522619870353701</v>
      </c>
      <c r="BU69">
        <v>-0.15525157216475399</v>
      </c>
      <c r="BV69">
        <v>-0.34292973475494698</v>
      </c>
      <c r="BW69">
        <v>-0.559072293048544</v>
      </c>
      <c r="BX69">
        <v>-0.102041843763198</v>
      </c>
      <c r="BY69">
        <v>-0.29531993284754998</v>
      </c>
      <c r="BZ69">
        <v>-0.36236252483932302</v>
      </c>
      <c r="CA69">
        <v>-0.28890457527396401</v>
      </c>
      <c r="CB69">
        <v>0.26291175783712101</v>
      </c>
      <c r="CC69">
        <v>-0.40032503701635203</v>
      </c>
      <c r="CD69">
        <v>-0.393584041891751</v>
      </c>
      <c r="CE69">
        <v>-0.36477898095092298</v>
      </c>
      <c r="CF69">
        <v>-0.41273842315340797</v>
      </c>
      <c r="CG69">
        <v>-0.33018081294913099</v>
      </c>
      <c r="CH69">
        <v>-0.26172009280242903</v>
      </c>
      <c r="CI69">
        <v>-0.394763574913709</v>
      </c>
      <c r="CJ69">
        <v>-0.35668714422527198</v>
      </c>
      <c r="CK69">
        <v>-0.42406325071863799</v>
      </c>
      <c r="CL69">
        <v>-0.44538953536336001</v>
      </c>
      <c r="CM69">
        <v>-0.37321562464178298</v>
      </c>
      <c r="CN69">
        <v>-0.35475313736060199</v>
      </c>
      <c r="CO69">
        <v>-0.20589852195955699</v>
      </c>
      <c r="CP69">
        <v>-0.36731023666539497</v>
      </c>
      <c r="CQ69">
        <v>0.19297593343823199</v>
      </c>
      <c r="CR69">
        <v>0.280372054487733</v>
      </c>
      <c r="CS69">
        <v>0.48343944695025598</v>
      </c>
      <c r="CT69">
        <v>0.62265112040205295</v>
      </c>
      <c r="CU69">
        <v>0.58075962762818101</v>
      </c>
      <c r="CV69">
        <v>-0.16831214567181599</v>
      </c>
      <c r="CW69">
        <v>0.54089614745687398</v>
      </c>
      <c r="CX69">
        <v>0.36986837662613198</v>
      </c>
      <c r="CY69">
        <v>0.79661053328990294</v>
      </c>
      <c r="CZ69">
        <v>0.51361579353171505</v>
      </c>
      <c r="DA69">
        <v>0.51648410236276299</v>
      </c>
      <c r="DB69">
        <v>-0.57513421603820003</v>
      </c>
      <c r="DC69">
        <v>-0.168305782660264</v>
      </c>
      <c r="DD69">
        <v>0.33832574752022099</v>
      </c>
      <c r="DE69">
        <v>0.58037200707709602</v>
      </c>
      <c r="DF69">
        <v>0.66412768749898499</v>
      </c>
      <c r="DG69">
        <v>0.60552892800300095</v>
      </c>
      <c r="DH69">
        <v>0.68397917984689105</v>
      </c>
      <c r="DI69">
        <v>0.392569620304273</v>
      </c>
      <c r="DJ69">
        <v>0.44690849458304399</v>
      </c>
      <c r="DK69">
        <v>0.212481233952721</v>
      </c>
      <c r="DL69">
        <v>-0.340685545146653</v>
      </c>
      <c r="DM69">
        <v>-0.252957604478731</v>
      </c>
      <c r="DN69">
        <v>0.51094892105148604</v>
      </c>
      <c r="DO69">
        <v>-2.1032312727299201E-2</v>
      </c>
      <c r="DP69">
        <v>-0.47246606760894599</v>
      </c>
      <c r="DQ69">
        <v>0.44976599994266198</v>
      </c>
      <c r="DR69">
        <v>0.30913981608047097</v>
      </c>
      <c r="DS69">
        <v>-0.199368215519549</v>
      </c>
      <c r="DT69">
        <v>0.252304140869271</v>
      </c>
      <c r="DU69">
        <v>9.6776445534577399E-2</v>
      </c>
      <c r="DV69">
        <v>0.21212889916790001</v>
      </c>
      <c r="DW69">
        <v>-0.17920249410696701</v>
      </c>
      <c r="DX69">
        <v>0.56790304836181604</v>
      </c>
      <c r="DY69">
        <v>0.22081823274097501</v>
      </c>
      <c r="DZ69">
        <v>0.36256919123840198</v>
      </c>
      <c r="EA69">
        <v>0.53299515614167103</v>
      </c>
      <c r="EB69">
        <v>0.213417820915873</v>
      </c>
      <c r="EC69">
        <v>0.34021505703801003</v>
      </c>
      <c r="ED69">
        <v>0.24507017014575699</v>
      </c>
      <c r="EE69">
        <v>0.14578341288018401</v>
      </c>
      <c r="EF69">
        <v>1.8227700059047398E-2</v>
      </c>
      <c r="EG69">
        <v>-0.14874236339969901</v>
      </c>
      <c r="EH69">
        <v>-0.222240929715147</v>
      </c>
      <c r="EI69">
        <v>-0.13992032182094299</v>
      </c>
      <c r="EJ69">
        <v>-8.0162858123905306E-2</v>
      </c>
      <c r="EK69">
        <v>-4.1993910283385498E-2</v>
      </c>
      <c r="EL69">
        <v>-0.104250882271043</v>
      </c>
      <c r="EM69">
        <v>-0.34933264994548502</v>
      </c>
      <c r="EN69">
        <v>-0.41931493262220199</v>
      </c>
      <c r="EO69">
        <v>-0.36547846594942102</v>
      </c>
      <c r="EP69">
        <v>-0.30270155591005798</v>
      </c>
      <c r="EQ69">
        <v>-0.19168527302871</v>
      </c>
      <c r="ER69">
        <v>-0.46783575355731</v>
      </c>
      <c r="ES69">
        <v>-0.44575980093569401</v>
      </c>
      <c r="ET69">
        <v>-0.43094623543438798</v>
      </c>
      <c r="EU69">
        <v>-0.39890631221499201</v>
      </c>
      <c r="EV69">
        <v>-0.42776545771811098</v>
      </c>
      <c r="EW69">
        <v>-0.43211004799376501</v>
      </c>
      <c r="EX69">
        <v>-0.40192109387312802</v>
      </c>
      <c r="EY69">
        <v>-0.47017288201257601</v>
      </c>
      <c r="EZ69">
        <v>-0.46469713761394998</v>
      </c>
      <c r="FA69">
        <v>-0.44312025644589398</v>
      </c>
      <c r="FB69">
        <v>-0.42932172434806998</v>
      </c>
      <c r="FC69">
        <v>0.44546983161230302</v>
      </c>
      <c r="FD69">
        <v>0.167631001383658</v>
      </c>
      <c r="FE69">
        <v>-0.186711748089191</v>
      </c>
      <c r="FF69">
        <v>0.52725003519654401</v>
      </c>
      <c r="FG69">
        <v>0.52814471173226896</v>
      </c>
      <c r="FH69">
        <v>-0.55373632965738495</v>
      </c>
      <c r="FI69">
        <v>-0.35387891849004</v>
      </c>
      <c r="FJ69">
        <v>-0.53825626638074298</v>
      </c>
      <c r="FK69">
        <v>0.14446632704301199</v>
      </c>
    </row>
    <row r="70" spans="1:167" x14ac:dyDescent="0.25">
      <c r="A70" t="s">
        <v>14</v>
      </c>
      <c r="B70">
        <v>-0.81593542023312804</v>
      </c>
      <c r="C70">
        <v>-0.76367713980049101</v>
      </c>
      <c r="D70">
        <v>0.49230579815741599</v>
      </c>
      <c r="E70">
        <v>0.83244891766062701</v>
      </c>
      <c r="F70">
        <v>0.78982133724310399</v>
      </c>
      <c r="G70">
        <v>0.875307570839157</v>
      </c>
      <c r="H70">
        <v>0.94772100456229702</v>
      </c>
      <c r="I70">
        <v>0.837508406226944</v>
      </c>
      <c r="J70">
        <v>0.41373555221022801</v>
      </c>
      <c r="K70">
        <v>0.83557046856706496</v>
      </c>
      <c r="L70">
        <v>0.83194747068438102</v>
      </c>
      <c r="M70">
        <v>0.88431935016795704</v>
      </c>
      <c r="N70">
        <v>0.86913102179512203</v>
      </c>
      <c r="O70">
        <v>0.70105633219615104</v>
      </c>
      <c r="P70">
        <v>0.70939835106837101</v>
      </c>
      <c r="Q70">
        <v>0.83227267252111004</v>
      </c>
      <c r="R70">
        <v>0.68183258866635998</v>
      </c>
      <c r="S70">
        <v>0.74749520972816796</v>
      </c>
      <c r="T70">
        <v>0.86263567180853595</v>
      </c>
      <c r="U70">
        <v>0.85294645803833702</v>
      </c>
      <c r="V70">
        <v>0.86691567322153595</v>
      </c>
      <c r="W70">
        <v>0.84976384821036099</v>
      </c>
      <c r="X70">
        <v>0.879473102151204</v>
      </c>
      <c r="Y70">
        <v>0.82524194132422402</v>
      </c>
      <c r="Z70">
        <v>0.831980064873168</v>
      </c>
      <c r="AA70">
        <v>0.85466050111040703</v>
      </c>
      <c r="AB70">
        <v>0.74287090379318199</v>
      </c>
      <c r="AC70">
        <v>0.87149809825707802</v>
      </c>
      <c r="AD70">
        <v>0.78832624482753</v>
      </c>
      <c r="AE70">
        <v>0.62210719970397799</v>
      </c>
      <c r="AF70">
        <v>0.87920912553558295</v>
      </c>
      <c r="AG70">
        <v>0.91787125736686204</v>
      </c>
      <c r="AH70">
        <v>0.845608957576375</v>
      </c>
      <c r="AI70">
        <v>4.9167713193570502E-2</v>
      </c>
      <c r="AJ70">
        <v>0.89297377075585505</v>
      </c>
      <c r="AK70">
        <v>-0.90088669868954696</v>
      </c>
      <c r="AL70">
        <v>-0.77728622628093103</v>
      </c>
      <c r="AM70">
        <v>0.86475824307195104</v>
      </c>
      <c r="AN70">
        <v>0.52617979860990305</v>
      </c>
      <c r="AO70">
        <v>-0.88785152651001698</v>
      </c>
      <c r="AP70">
        <v>-0.81154435729659402</v>
      </c>
      <c r="AQ70">
        <v>-0.58496674708100105</v>
      </c>
      <c r="AR70">
        <v>-0.72016898587106903</v>
      </c>
      <c r="AS70">
        <v>0.83676000317973798</v>
      </c>
      <c r="AT70">
        <v>0.92201278854370405</v>
      </c>
      <c r="AU70">
        <v>0.40928611193370201</v>
      </c>
      <c r="AV70">
        <v>-0.73949702036062703</v>
      </c>
      <c r="AW70">
        <v>-0.58989112291163104</v>
      </c>
      <c r="AX70">
        <v>-0.57150936398269003</v>
      </c>
      <c r="AY70">
        <v>-0.461068978729474</v>
      </c>
      <c r="AZ70">
        <v>-0.69648766056696698</v>
      </c>
      <c r="BA70">
        <v>-0.54712369403132999</v>
      </c>
      <c r="BB70">
        <v>-0.76174945205503397</v>
      </c>
      <c r="BC70">
        <v>-0.74273694430952697</v>
      </c>
      <c r="BD70">
        <v>-0.72389998217638296</v>
      </c>
      <c r="BE70">
        <v>-0.73115173956950197</v>
      </c>
      <c r="BF70">
        <v>-0.86069972316694598</v>
      </c>
      <c r="BG70">
        <v>0.59251614830846799</v>
      </c>
      <c r="BH70">
        <v>0.74698106330300196</v>
      </c>
      <c r="BI70">
        <v>-0.83743200472496004</v>
      </c>
      <c r="BJ70">
        <v>-0.82185564263909205</v>
      </c>
      <c r="BK70">
        <v>-0.59552627496875998</v>
      </c>
      <c r="BL70">
        <v>-0.61047265197937395</v>
      </c>
      <c r="BM70">
        <v>0.41680374856609098</v>
      </c>
      <c r="BN70">
        <v>-0.81824057942961204</v>
      </c>
      <c r="BO70">
        <v>-0.81631856619010201</v>
      </c>
      <c r="BP70">
        <v>-0.81918226809225303</v>
      </c>
      <c r="BQ70">
        <v>-0.80522155315249799</v>
      </c>
      <c r="BR70">
        <v>-0.81579509399292305</v>
      </c>
      <c r="BS70">
        <v>-0.81160285984828395</v>
      </c>
      <c r="BT70">
        <v>-0.75207150310535198</v>
      </c>
      <c r="BU70">
        <v>-0.62979028074084997</v>
      </c>
      <c r="BV70">
        <v>-0.81647255034266697</v>
      </c>
      <c r="BW70">
        <v>-0.87731731614594399</v>
      </c>
      <c r="BX70">
        <v>-0.58309358005776601</v>
      </c>
      <c r="BY70">
        <v>-0.73447040135293895</v>
      </c>
      <c r="BZ70">
        <v>-0.82344886239978099</v>
      </c>
      <c r="CA70">
        <v>-0.78357633504361701</v>
      </c>
      <c r="CB70">
        <v>0.52437585411006704</v>
      </c>
      <c r="CC70">
        <v>-0.84854893896897199</v>
      </c>
      <c r="CD70">
        <v>-0.84079442682800098</v>
      </c>
      <c r="CE70">
        <v>-0.73957653503216503</v>
      </c>
      <c r="CF70">
        <v>-0.84451390763387801</v>
      </c>
      <c r="CG70">
        <v>-0.79341156042879202</v>
      </c>
      <c r="CH70">
        <v>-0.75920491670211798</v>
      </c>
      <c r="CI70">
        <v>-0.85060669670163902</v>
      </c>
      <c r="CJ70">
        <v>-0.83387111550790805</v>
      </c>
      <c r="CK70">
        <v>-0.86271291996326804</v>
      </c>
      <c r="CL70">
        <v>-0.85916236031749904</v>
      </c>
      <c r="CM70">
        <v>-0.79487753435036601</v>
      </c>
      <c r="CN70">
        <v>-0.77922961781536704</v>
      </c>
      <c r="CO70">
        <v>-0.56314495602994397</v>
      </c>
      <c r="CP70">
        <v>-0.82720200352527795</v>
      </c>
      <c r="CQ70">
        <v>0.71879352551543196</v>
      </c>
      <c r="CR70">
        <v>0.792036204309716</v>
      </c>
      <c r="CS70">
        <v>0.87167970382321203</v>
      </c>
      <c r="CT70">
        <v>0.86420795439459297</v>
      </c>
      <c r="CU70">
        <v>0.87520937734872395</v>
      </c>
      <c r="CV70">
        <v>-0.59696840828039299</v>
      </c>
      <c r="CW70">
        <v>0.81606181859601201</v>
      </c>
      <c r="CX70">
        <v>0.14431450900492199</v>
      </c>
      <c r="CY70">
        <v>0.61202180492799196</v>
      </c>
      <c r="CZ70">
        <v>0.92193673084549099</v>
      </c>
      <c r="DA70">
        <v>0.89246440252391701</v>
      </c>
      <c r="DB70">
        <v>-0.830476704169272</v>
      </c>
      <c r="DC70">
        <v>-0.66448649390486603</v>
      </c>
      <c r="DD70">
        <v>0.77752910941777098</v>
      </c>
      <c r="DE70">
        <v>0.79596453939043599</v>
      </c>
      <c r="DF70">
        <v>0.75065022367628798</v>
      </c>
      <c r="DG70">
        <v>0.73732765946924705</v>
      </c>
      <c r="DH70">
        <v>0.74918365493832095</v>
      </c>
      <c r="DI70">
        <v>0.82079677448868105</v>
      </c>
      <c r="DJ70">
        <v>0.43455289657709101</v>
      </c>
      <c r="DK70">
        <v>0.701221675844519</v>
      </c>
      <c r="DL70">
        <v>-0.69280587577558905</v>
      </c>
      <c r="DM70">
        <v>-0.49258552782611498</v>
      </c>
      <c r="DN70">
        <v>0.86611518655381303</v>
      </c>
      <c r="DO70">
        <v>0.46681647613160598</v>
      </c>
      <c r="DP70">
        <v>-0.70858252214015505</v>
      </c>
      <c r="DQ70">
        <v>0.85606267501442301</v>
      </c>
      <c r="DR70">
        <v>0.21338619999803299</v>
      </c>
      <c r="DS70">
        <v>-0.63585093532703596</v>
      </c>
      <c r="DT70">
        <v>0.450795079022212</v>
      </c>
      <c r="DU70">
        <v>0.43788147513772602</v>
      </c>
      <c r="DV70">
        <v>0.51968118315277301</v>
      </c>
      <c r="DW70">
        <v>-0.38637585954868098</v>
      </c>
      <c r="DX70">
        <v>0.90852558727785304</v>
      </c>
      <c r="DY70">
        <v>0.37360666532113601</v>
      </c>
      <c r="DZ70">
        <v>0.62140200188123496</v>
      </c>
      <c r="EA70">
        <v>0.71679014765886295</v>
      </c>
      <c r="EB70">
        <v>0.67548121414994799</v>
      </c>
      <c r="EC70">
        <v>0.77661600471248005</v>
      </c>
      <c r="ED70">
        <v>0.39751168859950697</v>
      </c>
      <c r="EE70">
        <v>0.40987384651783298</v>
      </c>
      <c r="EF70">
        <v>0.506370642261737</v>
      </c>
      <c r="EG70">
        <v>-0.57244871139509501</v>
      </c>
      <c r="EH70">
        <v>-0.67773027972355204</v>
      </c>
      <c r="EI70">
        <v>-0.63686853811450495</v>
      </c>
      <c r="EJ70">
        <v>-0.62569128805524599</v>
      </c>
      <c r="EK70">
        <v>-0.57745662584752599</v>
      </c>
      <c r="EL70">
        <v>-0.52434783095625803</v>
      </c>
      <c r="EM70">
        <v>-0.78100902682005802</v>
      </c>
      <c r="EN70">
        <v>-0.84394941131296897</v>
      </c>
      <c r="EO70">
        <v>-0.78517639135523598</v>
      </c>
      <c r="EP70">
        <v>-0.73823848391619795</v>
      </c>
      <c r="EQ70">
        <v>-0.611109073364975</v>
      </c>
      <c r="ER70">
        <v>-0.86716987187812999</v>
      </c>
      <c r="ES70">
        <v>-0.86632428832586295</v>
      </c>
      <c r="ET70">
        <v>-0.86267071155909902</v>
      </c>
      <c r="EU70">
        <v>-0.835249090129496</v>
      </c>
      <c r="EV70">
        <v>-0.84801070477265095</v>
      </c>
      <c r="EW70">
        <v>-0.85143300317644899</v>
      </c>
      <c r="EX70">
        <v>-0.82487706258972204</v>
      </c>
      <c r="EY70">
        <v>-0.89620847332387799</v>
      </c>
      <c r="EZ70">
        <v>-0.89273148870135</v>
      </c>
      <c r="FA70">
        <v>-0.87037378933823195</v>
      </c>
      <c r="FB70">
        <v>-0.85109200731103396</v>
      </c>
      <c r="FC70">
        <v>0.84511463668157505</v>
      </c>
      <c r="FD70">
        <v>0.28666552753052899</v>
      </c>
      <c r="FE70">
        <v>-0.53314416433185396</v>
      </c>
      <c r="FF70">
        <v>0.92036658828558005</v>
      </c>
      <c r="FG70">
        <v>0.65042661390437695</v>
      </c>
      <c r="FH70">
        <v>-0.54429540574562596</v>
      </c>
      <c r="FI70">
        <v>-0.47143552781623299</v>
      </c>
      <c r="FJ70">
        <v>-0.51308154577804699</v>
      </c>
      <c r="FK70">
        <v>0.56266043428019197</v>
      </c>
    </row>
    <row r="71" spans="1:167" x14ac:dyDescent="0.25">
      <c r="A71" t="s">
        <v>16</v>
      </c>
      <c r="B71">
        <v>-0.60348372340608203</v>
      </c>
      <c r="C71">
        <v>-0.76276055953958799</v>
      </c>
      <c r="D71">
        <v>0.33974152556572101</v>
      </c>
      <c r="E71">
        <v>0.58120042056101795</v>
      </c>
      <c r="F71">
        <v>0.54794724708325404</v>
      </c>
      <c r="G71">
        <v>0.60024698691936895</v>
      </c>
      <c r="H71">
        <v>0.76903451829365199</v>
      </c>
      <c r="I71">
        <v>0.66276147163335297</v>
      </c>
      <c r="J71">
        <v>0.26582437076182203</v>
      </c>
      <c r="K71">
        <v>0.57110560361203</v>
      </c>
      <c r="L71">
        <v>0.54056536413675105</v>
      </c>
      <c r="M71">
        <v>0.62584625926507298</v>
      </c>
      <c r="N71">
        <v>0.71948519009911405</v>
      </c>
      <c r="O71">
        <v>0.35218420178343701</v>
      </c>
      <c r="P71">
        <v>0.46503529422385997</v>
      </c>
      <c r="Q71">
        <v>0.54999732009416902</v>
      </c>
      <c r="R71">
        <v>0.45598469873606001</v>
      </c>
      <c r="S71">
        <v>0.34344271522960601</v>
      </c>
      <c r="T71">
        <v>0.58273147607631104</v>
      </c>
      <c r="U71">
        <v>0.58263903892797897</v>
      </c>
      <c r="V71">
        <v>0.63341900547126595</v>
      </c>
      <c r="W71">
        <v>0.68585520668365596</v>
      </c>
      <c r="X71">
        <v>0.63404451745260004</v>
      </c>
      <c r="Y71">
        <v>0.56499143920219397</v>
      </c>
      <c r="Z71">
        <v>0.60621332866966404</v>
      </c>
      <c r="AA71">
        <v>0.62638243117657699</v>
      </c>
      <c r="AB71">
        <v>0.53768155530061401</v>
      </c>
      <c r="AC71">
        <v>0.64147079145951102</v>
      </c>
      <c r="AD71">
        <v>0.49071587781353698</v>
      </c>
      <c r="AE71">
        <v>0.65839764926551703</v>
      </c>
      <c r="AF71">
        <v>0.63024116664336405</v>
      </c>
      <c r="AG71">
        <v>0.78453525481944497</v>
      </c>
      <c r="AH71">
        <v>0.57940039928780795</v>
      </c>
      <c r="AI71">
        <v>-0.10814281656758901</v>
      </c>
      <c r="AJ71">
        <v>0.64030917378880403</v>
      </c>
      <c r="AK71">
        <v>-0.77973932626610898</v>
      </c>
      <c r="AL71">
        <v>-0.66524041014415403</v>
      </c>
      <c r="AM71">
        <v>0.73503764336687505</v>
      </c>
      <c r="AN71">
        <v>0.43916472721838601</v>
      </c>
      <c r="AO71">
        <v>-0.80357619998788199</v>
      </c>
      <c r="AP71">
        <v>-0.58810881047060004</v>
      </c>
      <c r="AQ71">
        <v>-0.43820315436848101</v>
      </c>
      <c r="AR71">
        <v>-0.771175530449418</v>
      </c>
      <c r="AS71">
        <v>0.55301649878187997</v>
      </c>
      <c r="AT71">
        <v>0.759025711051736</v>
      </c>
      <c r="AU71">
        <v>0.132944255527184</v>
      </c>
      <c r="AV71">
        <v>-0.51923199609848503</v>
      </c>
      <c r="AW71">
        <v>-0.32771164203577402</v>
      </c>
      <c r="AX71">
        <v>-0.36462665946320899</v>
      </c>
      <c r="AY71">
        <v>-0.36981304338676102</v>
      </c>
      <c r="AZ71">
        <v>-0.55391648997730902</v>
      </c>
      <c r="BA71">
        <v>-0.36643223192222002</v>
      </c>
      <c r="BB71">
        <v>-0.57268556553586303</v>
      </c>
      <c r="BC71">
        <v>-0.52790617346693702</v>
      </c>
      <c r="BD71">
        <v>-0.54307824412936101</v>
      </c>
      <c r="BE71">
        <v>-0.53120523541513398</v>
      </c>
      <c r="BF71">
        <v>-0.73949194085125403</v>
      </c>
      <c r="BG71">
        <v>0.35365488068246198</v>
      </c>
      <c r="BH71">
        <v>0.53852878830267303</v>
      </c>
      <c r="BI71">
        <v>-0.624567534221799</v>
      </c>
      <c r="BJ71">
        <v>-0.61182142985904797</v>
      </c>
      <c r="BK71">
        <v>-0.49165208753071099</v>
      </c>
      <c r="BL71">
        <v>-0.54326745248293995</v>
      </c>
      <c r="BM71">
        <v>0.26133120990728398</v>
      </c>
      <c r="BN71">
        <v>-0.62268206566632001</v>
      </c>
      <c r="BO71">
        <v>-0.60324149847275799</v>
      </c>
      <c r="BP71">
        <v>-0.63911230429222099</v>
      </c>
      <c r="BQ71">
        <v>-0.817415411390783</v>
      </c>
      <c r="BR71">
        <v>-0.64226238369229105</v>
      </c>
      <c r="BS71">
        <v>-0.62795596695835898</v>
      </c>
      <c r="BT71">
        <v>-0.55116862563134605</v>
      </c>
      <c r="BU71">
        <v>-0.43420951518989398</v>
      </c>
      <c r="BV71">
        <v>-0.65134253048943802</v>
      </c>
      <c r="BW71">
        <v>-0.80289888776357798</v>
      </c>
      <c r="BX71">
        <v>-0.28034829752448298</v>
      </c>
      <c r="BY71">
        <v>-0.54292599826093002</v>
      </c>
      <c r="BZ71">
        <v>-0.59690706503034896</v>
      </c>
      <c r="CA71">
        <v>-0.52211036655859899</v>
      </c>
      <c r="CB71">
        <v>0.331749876032366</v>
      </c>
      <c r="CC71">
        <v>-0.64394181308200205</v>
      </c>
      <c r="CD71">
        <v>-0.62624805584909005</v>
      </c>
      <c r="CE71">
        <v>-0.52917160530603302</v>
      </c>
      <c r="CF71">
        <v>-0.66576008103700701</v>
      </c>
      <c r="CG71">
        <v>-0.55775963353644098</v>
      </c>
      <c r="CH71">
        <v>-0.51861252675798597</v>
      </c>
      <c r="CI71">
        <v>-0.64661952841180603</v>
      </c>
      <c r="CJ71">
        <v>-0.60256771653012597</v>
      </c>
      <c r="CK71">
        <v>-0.71012245700504195</v>
      </c>
      <c r="CL71">
        <v>-0.69656604297667402</v>
      </c>
      <c r="CM71">
        <v>-0.64780667346483101</v>
      </c>
      <c r="CN71">
        <v>-0.61080965981937796</v>
      </c>
      <c r="CO71">
        <v>-0.35686104894307302</v>
      </c>
      <c r="CP71">
        <v>-0.60263403809011595</v>
      </c>
      <c r="CQ71">
        <v>0.33553055687413502</v>
      </c>
      <c r="CR71">
        <v>0.42666450707571302</v>
      </c>
      <c r="CS71">
        <v>0.56817392500435304</v>
      </c>
      <c r="CT71">
        <v>0.670117834623006</v>
      </c>
      <c r="CU71">
        <v>0.66291359963721397</v>
      </c>
      <c r="CV71">
        <v>-0.40977099191984401</v>
      </c>
      <c r="CW71">
        <v>0.56835993434425103</v>
      </c>
      <c r="CX71">
        <v>0.38064312712812898</v>
      </c>
      <c r="CY71">
        <v>0.77311901413692696</v>
      </c>
      <c r="CZ71">
        <v>0.69634983180652499</v>
      </c>
      <c r="DA71">
        <v>0.69015434722045599</v>
      </c>
      <c r="DB71">
        <v>-0.78605422500732602</v>
      </c>
      <c r="DC71">
        <v>-0.37697861103236102</v>
      </c>
      <c r="DD71">
        <v>0.63868900894157099</v>
      </c>
      <c r="DE71">
        <v>0.66128132122101702</v>
      </c>
      <c r="DF71">
        <v>0.552234719300284</v>
      </c>
      <c r="DG71">
        <v>0.61604877445266204</v>
      </c>
      <c r="DH71">
        <v>0.65582000092267401</v>
      </c>
      <c r="DI71">
        <v>0.65616224166923698</v>
      </c>
      <c r="DJ71">
        <v>0.43731027663023397</v>
      </c>
      <c r="DK71">
        <v>0.52754303162162097</v>
      </c>
      <c r="DL71">
        <v>-0.68254522507162196</v>
      </c>
      <c r="DM71">
        <v>-0.51128834521015598</v>
      </c>
      <c r="DN71">
        <v>0.69081655184545199</v>
      </c>
      <c r="DO71">
        <v>-3.68894366756135E-2</v>
      </c>
      <c r="DP71">
        <v>-0.70728172326336003</v>
      </c>
      <c r="DQ71">
        <v>0.59821366066737602</v>
      </c>
      <c r="DR71">
        <v>0.33764451648907701</v>
      </c>
      <c r="DS71">
        <v>-0.40027195618757599</v>
      </c>
      <c r="DT71">
        <v>0.188618114984935</v>
      </c>
      <c r="DU71">
        <v>0.154577563356604</v>
      </c>
      <c r="DV71">
        <v>0.313730007704208</v>
      </c>
      <c r="DW71">
        <v>-0.27560100376442898</v>
      </c>
      <c r="DX71">
        <v>0.72404113542744697</v>
      </c>
      <c r="DY71">
        <v>0.19272740426687399</v>
      </c>
      <c r="DZ71">
        <v>0.48737174764708802</v>
      </c>
      <c r="EA71">
        <v>0.59315297369964504</v>
      </c>
      <c r="EB71">
        <v>0.27212138631284899</v>
      </c>
      <c r="EC71">
        <v>0.50883964889891797</v>
      </c>
      <c r="ED71">
        <v>0.349982946141778</v>
      </c>
      <c r="EE71">
        <v>0.16307810868533601</v>
      </c>
      <c r="EF71">
        <v>0.12453674824600799</v>
      </c>
      <c r="EG71">
        <v>-0.27741478717725498</v>
      </c>
      <c r="EH71">
        <v>-0.40532977020962102</v>
      </c>
      <c r="EI71">
        <v>-0.35913382214281098</v>
      </c>
      <c r="EJ71">
        <v>-0.33846960346482702</v>
      </c>
      <c r="EK71">
        <v>-0.33266759803062101</v>
      </c>
      <c r="EL71">
        <v>-0.24241708421830299</v>
      </c>
      <c r="EM71">
        <v>-0.49424690516925601</v>
      </c>
      <c r="EN71">
        <v>-0.60266704097630097</v>
      </c>
      <c r="EO71">
        <v>-0.56105255076981497</v>
      </c>
      <c r="EP71">
        <v>-0.49291705114837098</v>
      </c>
      <c r="EQ71">
        <v>-0.33308798153598601</v>
      </c>
      <c r="ER71">
        <v>-0.686614311655945</v>
      </c>
      <c r="ES71">
        <v>-0.67386568320425599</v>
      </c>
      <c r="ET71">
        <v>-0.66392955395383901</v>
      </c>
      <c r="EU71">
        <v>-0.626249619015399</v>
      </c>
      <c r="EV71">
        <v>-0.64684403492169595</v>
      </c>
      <c r="EW71">
        <v>-0.63221936575522797</v>
      </c>
      <c r="EX71">
        <v>-0.60002657292768102</v>
      </c>
      <c r="EY71">
        <v>-0.70764786245131195</v>
      </c>
      <c r="EZ71">
        <v>-0.70325546935259697</v>
      </c>
      <c r="FA71">
        <v>-0.66438913142382305</v>
      </c>
      <c r="FB71">
        <v>-0.64869151744197595</v>
      </c>
      <c r="FC71">
        <v>0.58502597388683797</v>
      </c>
      <c r="FD71">
        <v>0.42037617803473598</v>
      </c>
      <c r="FE71">
        <v>-0.233029635976266</v>
      </c>
      <c r="FF71">
        <v>0.59521592974711401</v>
      </c>
      <c r="FG71">
        <v>0.90817966870351796</v>
      </c>
      <c r="FH71">
        <v>-0.56921975162924998</v>
      </c>
      <c r="FI71">
        <v>-0.51351773972572001</v>
      </c>
      <c r="FJ71">
        <v>-0.67525427062033805</v>
      </c>
      <c r="FK71">
        <v>0.129226747995139</v>
      </c>
    </row>
    <row r="72" spans="1:167" x14ac:dyDescent="0.25">
      <c r="A72" t="s">
        <v>17</v>
      </c>
      <c r="B72">
        <v>-0.94483819271523395</v>
      </c>
      <c r="C72">
        <v>-0.62836373704221404</v>
      </c>
      <c r="D72">
        <v>0.35541155444379702</v>
      </c>
      <c r="E72">
        <v>0.85210695460665797</v>
      </c>
      <c r="F72">
        <v>0.868732393465657</v>
      </c>
      <c r="G72">
        <v>0.92532048718690096</v>
      </c>
      <c r="H72">
        <v>0.95836286753441502</v>
      </c>
      <c r="I72">
        <v>0.88880241902461898</v>
      </c>
      <c r="J72">
        <v>0.293397698528645</v>
      </c>
      <c r="K72">
        <v>0.91321925708963902</v>
      </c>
      <c r="L72">
        <v>0.90375072283157198</v>
      </c>
      <c r="M72">
        <v>0.92744145568978698</v>
      </c>
      <c r="N72">
        <v>0.91243969747403697</v>
      </c>
      <c r="O72">
        <v>0.4974375855689</v>
      </c>
      <c r="P72">
        <v>0.56127136087817897</v>
      </c>
      <c r="Q72">
        <v>0.84689604603368396</v>
      </c>
      <c r="R72">
        <v>0.61878212702925905</v>
      </c>
      <c r="S72">
        <v>0.66498504044215301</v>
      </c>
      <c r="T72">
        <v>0.90850039995013898</v>
      </c>
      <c r="U72">
        <v>0.93180061485877597</v>
      </c>
      <c r="V72">
        <v>0.94001178039469702</v>
      </c>
      <c r="W72">
        <v>0.91855658700282306</v>
      </c>
      <c r="X72">
        <v>0.90543481075949195</v>
      </c>
      <c r="Y72">
        <v>0.91671475164310301</v>
      </c>
      <c r="Z72">
        <v>0.93117704750048802</v>
      </c>
      <c r="AA72">
        <v>0.90884611704578799</v>
      </c>
      <c r="AB72">
        <v>0.80941371017220798</v>
      </c>
      <c r="AC72">
        <v>0.89605402710691595</v>
      </c>
      <c r="AD72">
        <v>0.76151593490929503</v>
      </c>
      <c r="AE72">
        <v>0.50011589416893198</v>
      </c>
      <c r="AF72">
        <v>0.91611576394633998</v>
      </c>
      <c r="AG72">
        <v>0.89464251100746395</v>
      </c>
      <c r="AH72">
        <v>0.913554199837462</v>
      </c>
      <c r="AI72">
        <v>0.319521344079429</v>
      </c>
      <c r="AJ72">
        <v>0.94041394417775004</v>
      </c>
      <c r="AK72">
        <v>-0.83188290935530995</v>
      </c>
      <c r="AL72">
        <v>-0.75930048088815205</v>
      </c>
      <c r="AM72">
        <v>0.94447402292050397</v>
      </c>
      <c r="AN72">
        <v>0.66493520793462302</v>
      </c>
      <c r="AO72">
        <v>-0.868966931326562</v>
      </c>
      <c r="AP72">
        <v>-0.91123093807990097</v>
      </c>
      <c r="AQ72">
        <v>-0.62236000119190105</v>
      </c>
      <c r="AR72">
        <v>-0.93089264464034205</v>
      </c>
      <c r="AS72">
        <v>0.91723425263136904</v>
      </c>
      <c r="AT72">
        <v>0.91688553590378596</v>
      </c>
      <c r="AU72">
        <v>0.274615739543561</v>
      </c>
      <c r="AV72">
        <v>-0.86326613765850602</v>
      </c>
      <c r="AW72">
        <v>-0.81860484332866301</v>
      </c>
      <c r="AX72">
        <v>-0.79824676292324503</v>
      </c>
      <c r="AY72">
        <v>-0.69959624134335197</v>
      </c>
      <c r="AZ72">
        <v>-0.90412657112280403</v>
      </c>
      <c r="BA72">
        <v>-0.78866676279159398</v>
      </c>
      <c r="BB72">
        <v>-0.92291371144541201</v>
      </c>
      <c r="BC72">
        <v>-0.91311882429285296</v>
      </c>
      <c r="BD72">
        <v>-0.88094244579619596</v>
      </c>
      <c r="BE72">
        <v>-0.90271493526554902</v>
      </c>
      <c r="BF72">
        <v>-0.92937741281782504</v>
      </c>
      <c r="BG72">
        <v>0.72735051693622199</v>
      </c>
      <c r="BH72">
        <v>0.739419416798892</v>
      </c>
      <c r="BI72">
        <v>-0.94449934077409403</v>
      </c>
      <c r="BJ72">
        <v>-0.91401975678693004</v>
      </c>
      <c r="BK72">
        <v>-0.56344090255839396</v>
      </c>
      <c r="BL72">
        <v>-0.60114934945160703</v>
      </c>
      <c r="BM72">
        <v>0.45295750971568399</v>
      </c>
      <c r="BN72">
        <v>-0.95377116738992795</v>
      </c>
      <c r="BO72">
        <v>-0.89763542011311803</v>
      </c>
      <c r="BP72">
        <v>-0.88294038073960301</v>
      </c>
      <c r="BQ72">
        <v>-0.774635241506483</v>
      </c>
      <c r="BR72">
        <v>-0.92562708943799599</v>
      </c>
      <c r="BS72">
        <v>-0.89411465473246099</v>
      </c>
      <c r="BT72">
        <v>-0.89229706257380104</v>
      </c>
      <c r="BU72">
        <v>-0.76156718534532397</v>
      </c>
      <c r="BV72">
        <v>-0.88467248907995799</v>
      </c>
      <c r="BW72">
        <v>-0.95581665292455698</v>
      </c>
      <c r="BX72">
        <v>-0.59458344601269997</v>
      </c>
      <c r="BY72">
        <v>-0.91564136603607604</v>
      </c>
      <c r="BZ72">
        <v>-0.93402470501522805</v>
      </c>
      <c r="CA72">
        <v>-0.87938800549751195</v>
      </c>
      <c r="CB72">
        <v>0.57145192613329998</v>
      </c>
      <c r="CC72">
        <v>-0.94559249007158896</v>
      </c>
      <c r="CD72">
        <v>-0.92651095879276901</v>
      </c>
      <c r="CE72">
        <v>-0.71046513854752402</v>
      </c>
      <c r="CF72">
        <v>-0.97077560332587698</v>
      </c>
      <c r="CG72">
        <v>-0.92059192343706497</v>
      </c>
      <c r="CH72">
        <v>-0.88191358003192999</v>
      </c>
      <c r="CI72">
        <v>-0.92376186956185102</v>
      </c>
      <c r="CJ72">
        <v>-0.91269035525584596</v>
      </c>
      <c r="CK72">
        <v>-0.92975202153498504</v>
      </c>
      <c r="CL72">
        <v>-0.90533702746634404</v>
      </c>
      <c r="CM72">
        <v>-0.84121104943733604</v>
      </c>
      <c r="CN72">
        <v>-0.84341779794957905</v>
      </c>
      <c r="CO72">
        <v>-0.63985249900763996</v>
      </c>
      <c r="CP72">
        <v>-0.91398215897961499</v>
      </c>
      <c r="CQ72">
        <v>0.609045632388868</v>
      </c>
      <c r="CR72">
        <v>0.78270847552010203</v>
      </c>
      <c r="CS72">
        <v>0.80096815784599495</v>
      </c>
      <c r="CT72">
        <v>0.70593889354651496</v>
      </c>
      <c r="CU72">
        <v>0.86313148205444801</v>
      </c>
      <c r="CV72">
        <v>-0.82855204526099702</v>
      </c>
      <c r="CW72">
        <v>0.750093617789928</v>
      </c>
      <c r="CX72">
        <v>-0.121572319591293</v>
      </c>
      <c r="CY72">
        <v>0.37929600915882</v>
      </c>
      <c r="CZ72">
        <v>0.85558210047556105</v>
      </c>
      <c r="DA72">
        <v>0.88572679060165405</v>
      </c>
      <c r="DB72">
        <v>-0.86437186540456101</v>
      </c>
      <c r="DC72">
        <v>-0.82025672264870697</v>
      </c>
      <c r="DD72">
        <v>0.70949920590124105</v>
      </c>
      <c r="DE72">
        <v>0.83130376497734904</v>
      </c>
      <c r="DF72">
        <v>0.39376299542655202</v>
      </c>
      <c r="DG72">
        <v>0.81887097267179998</v>
      </c>
      <c r="DH72">
        <v>0.69761348770826104</v>
      </c>
      <c r="DI72">
        <v>0.81316104409937595</v>
      </c>
      <c r="DJ72">
        <v>0.17748688942889601</v>
      </c>
      <c r="DK72">
        <v>0.768818212845924</v>
      </c>
      <c r="DL72">
        <v>-0.64916493273682896</v>
      </c>
      <c r="DM72">
        <v>-0.36541458874618898</v>
      </c>
      <c r="DN72">
        <v>0.809356411407959</v>
      </c>
      <c r="DO72">
        <v>0.29310051019200101</v>
      </c>
      <c r="DP72">
        <v>-0.90253592665160398</v>
      </c>
      <c r="DQ72">
        <v>0.86731614394665801</v>
      </c>
      <c r="DR72">
        <v>5.66877094118712E-2</v>
      </c>
      <c r="DS72">
        <v>-0.84194258609127604</v>
      </c>
      <c r="DT72">
        <v>0.24995938928471201</v>
      </c>
      <c r="DU72">
        <v>0.255112806719901</v>
      </c>
      <c r="DV72">
        <v>0.76083325056755902</v>
      </c>
      <c r="DW72">
        <v>-0.58774639543549301</v>
      </c>
      <c r="DX72">
        <v>0.90646705194437405</v>
      </c>
      <c r="DY72">
        <v>0.209116308667047</v>
      </c>
      <c r="DZ72">
        <v>0.50164770010491899</v>
      </c>
      <c r="EA72">
        <v>0.73368139957932998</v>
      </c>
      <c r="EB72">
        <v>0.62364503557392204</v>
      </c>
      <c r="EC72">
        <v>0.78549505569343303</v>
      </c>
      <c r="ED72">
        <v>0.200337061101764</v>
      </c>
      <c r="EE72">
        <v>0.24202106504265899</v>
      </c>
      <c r="EF72">
        <v>0.39331113583337202</v>
      </c>
      <c r="EG72">
        <v>-0.76394009392340201</v>
      </c>
      <c r="EH72">
        <v>-0.85716779462910497</v>
      </c>
      <c r="EI72">
        <v>-0.83523299015306196</v>
      </c>
      <c r="EJ72">
        <v>-0.81507112453936303</v>
      </c>
      <c r="EK72">
        <v>-0.75057423670383105</v>
      </c>
      <c r="EL72">
        <v>-0.67558322369779999</v>
      </c>
      <c r="EM72">
        <v>-0.89749305174576299</v>
      </c>
      <c r="EN72">
        <v>-0.94214000414337395</v>
      </c>
      <c r="EO72">
        <v>-0.92079443948051498</v>
      </c>
      <c r="EP72">
        <v>-0.89661227212587602</v>
      </c>
      <c r="EQ72">
        <v>-0.799787859957241</v>
      </c>
      <c r="ER72">
        <v>-0.94582595112705103</v>
      </c>
      <c r="ES72">
        <v>-0.95317400637562799</v>
      </c>
      <c r="ET72">
        <v>-0.953764048180063</v>
      </c>
      <c r="EU72">
        <v>-0.94356831129375196</v>
      </c>
      <c r="EV72">
        <v>-0.94746647458669098</v>
      </c>
      <c r="EW72">
        <v>-0.95050550679378298</v>
      </c>
      <c r="EX72">
        <v>-0.94202108282491503</v>
      </c>
      <c r="EY72">
        <v>-0.96357209216256501</v>
      </c>
      <c r="EZ72">
        <v>-0.95865786497960903</v>
      </c>
      <c r="FA72">
        <v>-0.95974523321461602</v>
      </c>
      <c r="FB72">
        <v>-0.94940462116137003</v>
      </c>
      <c r="FC72">
        <v>0.84449918933961299</v>
      </c>
      <c r="FD72">
        <v>0.26011791283880298</v>
      </c>
      <c r="FE72">
        <v>-0.66291114811320095</v>
      </c>
      <c r="FF72">
        <v>0.88790128859025597</v>
      </c>
      <c r="FG72">
        <v>0.76687904291047004</v>
      </c>
      <c r="FH72">
        <v>-0.33364576491653197</v>
      </c>
      <c r="FI72">
        <v>-0.30401189789890298</v>
      </c>
      <c r="FJ72">
        <v>-0.36231423218408598</v>
      </c>
      <c r="FK72">
        <v>0.43757840087927502</v>
      </c>
    </row>
    <row r="73" spans="1:167" x14ac:dyDescent="0.25">
      <c r="A73" t="s">
        <v>18</v>
      </c>
      <c r="B73">
        <v>-0.59384346747014105</v>
      </c>
      <c r="C73">
        <v>-0.67841656977523301</v>
      </c>
      <c r="D73">
        <v>0.70815601387974703</v>
      </c>
      <c r="E73">
        <v>0.68623611311993105</v>
      </c>
      <c r="F73">
        <v>0.66012262116462095</v>
      </c>
      <c r="G73">
        <v>0.56625603527837998</v>
      </c>
      <c r="H73">
        <v>0.61056473431587599</v>
      </c>
      <c r="I73">
        <v>0.41370628755237099</v>
      </c>
      <c r="J73">
        <v>0.46226688754038497</v>
      </c>
      <c r="K73">
        <v>0.62681613117728396</v>
      </c>
      <c r="L73">
        <v>0.52062847888607899</v>
      </c>
      <c r="M73">
        <v>0.60521317519603801</v>
      </c>
      <c r="N73">
        <v>0.55598410258435804</v>
      </c>
      <c r="O73">
        <v>0.44523297783416699</v>
      </c>
      <c r="P73">
        <v>0.45348299193251801</v>
      </c>
      <c r="Q73">
        <v>0.69698168538076599</v>
      </c>
      <c r="R73">
        <v>0.58785978240536296</v>
      </c>
      <c r="S73">
        <v>0.52479250361391905</v>
      </c>
      <c r="T73">
        <v>0.60806962091601702</v>
      </c>
      <c r="U73">
        <v>0.56863355610836597</v>
      </c>
      <c r="V73">
        <v>0.53695257478709602</v>
      </c>
      <c r="W73">
        <v>0.43981824411291898</v>
      </c>
      <c r="X73">
        <v>0.63048209183769099</v>
      </c>
      <c r="Y73">
        <v>0.53286000871672601</v>
      </c>
      <c r="Z73">
        <v>0.49826266772768502</v>
      </c>
      <c r="AA73">
        <v>0.43856495576355797</v>
      </c>
      <c r="AB73">
        <v>0.46339564054823401</v>
      </c>
      <c r="AC73">
        <v>0.52628178818524196</v>
      </c>
      <c r="AD73">
        <v>0.63502930849297801</v>
      </c>
      <c r="AE73">
        <v>0.43396554297592799</v>
      </c>
      <c r="AF73">
        <v>0.61842909195815199</v>
      </c>
      <c r="AG73">
        <v>0.76110595826986505</v>
      </c>
      <c r="AH73">
        <v>0.56042909191705104</v>
      </c>
      <c r="AI73">
        <v>-6.1167239267759799E-2</v>
      </c>
      <c r="AJ73">
        <v>0.61541947624441795</v>
      </c>
      <c r="AK73">
        <v>-0.79973002402189797</v>
      </c>
      <c r="AL73">
        <v>-0.80455252828497603</v>
      </c>
      <c r="AM73">
        <v>0.58945398586193098</v>
      </c>
      <c r="AN73">
        <v>0.31519535752378802</v>
      </c>
      <c r="AO73">
        <v>-0.80013095522814703</v>
      </c>
      <c r="AP73">
        <v>-0.62409227816063795</v>
      </c>
      <c r="AQ73">
        <v>-0.80721665090498196</v>
      </c>
      <c r="AR73">
        <v>-0.71829808596746603</v>
      </c>
      <c r="AS73">
        <v>0.50468653598158097</v>
      </c>
      <c r="AT73">
        <v>0.73065998212026095</v>
      </c>
      <c r="AU73">
        <v>0.51854216615834603</v>
      </c>
      <c r="AV73">
        <v>-0.43823940342221901</v>
      </c>
      <c r="AW73">
        <v>-0.30915905725484999</v>
      </c>
      <c r="AX73">
        <v>-0.229444549727396</v>
      </c>
      <c r="AY73">
        <v>-0.151615151378868</v>
      </c>
      <c r="AZ73">
        <v>-0.37756831533600299</v>
      </c>
      <c r="BA73">
        <v>-0.21937563053706299</v>
      </c>
      <c r="BB73">
        <v>-0.59628448348705498</v>
      </c>
      <c r="BC73">
        <v>-0.51671565859367896</v>
      </c>
      <c r="BD73">
        <v>-0.54883721177898703</v>
      </c>
      <c r="BE73">
        <v>-0.54553564794327403</v>
      </c>
      <c r="BF73">
        <v>-0.67281643757874099</v>
      </c>
      <c r="BG73">
        <v>-2.5832749981102101E-2</v>
      </c>
      <c r="BH73">
        <v>0.246466146978814</v>
      </c>
      <c r="BI73">
        <v>-0.56597162828802206</v>
      </c>
      <c r="BJ73">
        <v>-0.61627037743151702</v>
      </c>
      <c r="BK73">
        <v>-0.84882548847810502</v>
      </c>
      <c r="BL73">
        <v>-0.92262188699740699</v>
      </c>
      <c r="BM73">
        <v>-0.33439313375457203</v>
      </c>
      <c r="BN73">
        <v>-0.56830661280462402</v>
      </c>
      <c r="BO73">
        <v>-0.64347921616864301</v>
      </c>
      <c r="BP73">
        <v>-0.77343051914209604</v>
      </c>
      <c r="BQ73">
        <v>-0.91046091221797198</v>
      </c>
      <c r="BR73">
        <v>-0.53657517694385803</v>
      </c>
      <c r="BS73">
        <v>-0.58427565974599605</v>
      </c>
      <c r="BT73">
        <v>-0.50542590028612</v>
      </c>
      <c r="BU73">
        <v>-0.47781289229039298</v>
      </c>
      <c r="BV73">
        <v>-0.74163805896424495</v>
      </c>
      <c r="BW73">
        <v>-0.65297257635647898</v>
      </c>
      <c r="BX73">
        <v>-0.43223457312800401</v>
      </c>
      <c r="BY73">
        <v>-0.51836201920153802</v>
      </c>
      <c r="BZ73">
        <v>-0.58455490098961704</v>
      </c>
      <c r="CA73">
        <v>-0.57683381762713604</v>
      </c>
      <c r="CB73">
        <v>0.15682968986613799</v>
      </c>
      <c r="CC73">
        <v>-0.62954631940267003</v>
      </c>
      <c r="CD73">
        <v>-0.61124392571150998</v>
      </c>
      <c r="CE73">
        <v>-0.52225627943562103</v>
      </c>
      <c r="CF73">
        <v>-0.64545963616317503</v>
      </c>
      <c r="CG73">
        <v>-0.56128679751324995</v>
      </c>
      <c r="CH73">
        <v>-0.56634142119992903</v>
      </c>
      <c r="CI73">
        <v>-0.64376929941211802</v>
      </c>
      <c r="CJ73">
        <v>-0.62556600862766198</v>
      </c>
      <c r="CK73">
        <v>-0.70233278647157005</v>
      </c>
      <c r="CL73">
        <v>-0.65339200265560304</v>
      </c>
      <c r="CM73">
        <v>-0.613546553605543</v>
      </c>
      <c r="CN73">
        <v>-0.55619349240384197</v>
      </c>
      <c r="CO73">
        <v>-0.24255827730294</v>
      </c>
      <c r="CP73">
        <v>-0.60084147264491805</v>
      </c>
      <c r="CQ73">
        <v>0.59621335304251299</v>
      </c>
      <c r="CR73">
        <v>0.58217337704820904</v>
      </c>
      <c r="CS73">
        <v>0.53683686112916496</v>
      </c>
      <c r="CT73">
        <v>0.57262513057392395</v>
      </c>
      <c r="CU73">
        <v>0.46782964722699499</v>
      </c>
      <c r="CV73">
        <v>-0.39642358112483</v>
      </c>
      <c r="CW73">
        <v>0.45472359204497398</v>
      </c>
      <c r="CX73">
        <v>0.26697251083037299</v>
      </c>
      <c r="CY73">
        <v>0.31436586144539402</v>
      </c>
      <c r="CZ73">
        <v>0.67164562503400904</v>
      </c>
      <c r="DA73">
        <v>0.60305467643459099</v>
      </c>
      <c r="DB73">
        <v>-0.61732899343570802</v>
      </c>
      <c r="DC73">
        <v>-0.43262935023767002</v>
      </c>
      <c r="DD73">
        <v>0.848685704768667</v>
      </c>
      <c r="DE73">
        <v>0.38504611526586102</v>
      </c>
      <c r="DF73">
        <v>0.39420685349164097</v>
      </c>
      <c r="DG73">
        <v>0.26910013344422001</v>
      </c>
      <c r="DH73">
        <v>0.344065302561393</v>
      </c>
      <c r="DI73">
        <v>0.81481288754332504</v>
      </c>
      <c r="DJ73">
        <v>0.46442094924357202</v>
      </c>
      <c r="DK73">
        <v>0.78506577074755901</v>
      </c>
      <c r="DL73">
        <v>-0.83599270914928203</v>
      </c>
      <c r="DM73">
        <v>-0.64352343965134096</v>
      </c>
      <c r="DN73">
        <v>0.74349345708861903</v>
      </c>
      <c r="DO73">
        <v>0.296067766231774</v>
      </c>
      <c r="DP73">
        <v>-0.49012842748829499</v>
      </c>
      <c r="DQ73">
        <v>0.609920156257033</v>
      </c>
      <c r="DR73">
        <v>0.25458135467322601</v>
      </c>
      <c r="DS73">
        <v>-0.45126427638392702</v>
      </c>
      <c r="DT73">
        <v>0.33745822415342103</v>
      </c>
      <c r="DU73">
        <v>0.494090900724862</v>
      </c>
      <c r="DV73">
        <v>0.121908299551047</v>
      </c>
      <c r="DW73">
        <v>-7.9928448996214305E-2</v>
      </c>
      <c r="DX73">
        <v>0.53180742263357095</v>
      </c>
      <c r="DY73">
        <v>0.29220799793267399</v>
      </c>
      <c r="DZ73">
        <v>0.59462386755941998</v>
      </c>
      <c r="EA73">
        <v>0.47488378185385099</v>
      </c>
      <c r="EB73">
        <v>0.44567336001105801</v>
      </c>
      <c r="EC73">
        <v>0.60542362639319902</v>
      </c>
      <c r="ED73">
        <v>0.57897895685185397</v>
      </c>
      <c r="EE73">
        <v>0.42029703090547998</v>
      </c>
      <c r="EF73">
        <v>0.48707444070147998</v>
      </c>
      <c r="EG73">
        <v>-0.32267470520374902</v>
      </c>
      <c r="EH73">
        <v>-0.44576357805554001</v>
      </c>
      <c r="EI73">
        <v>-0.46634362218865699</v>
      </c>
      <c r="EJ73">
        <v>-0.52210119704936997</v>
      </c>
      <c r="EK73">
        <v>-0.58293090882968701</v>
      </c>
      <c r="EL73">
        <v>-0.400160898158331</v>
      </c>
      <c r="EM73">
        <v>-0.49298336005629501</v>
      </c>
      <c r="EN73">
        <v>-0.57626592931858001</v>
      </c>
      <c r="EO73">
        <v>-0.53798438310666197</v>
      </c>
      <c r="EP73">
        <v>-0.47817231695149198</v>
      </c>
      <c r="EQ73">
        <v>-0.336280402799569</v>
      </c>
      <c r="ER73">
        <v>-0.66307213220466799</v>
      </c>
      <c r="ES73">
        <v>-0.65209516698357795</v>
      </c>
      <c r="ET73">
        <v>-0.64604516345522001</v>
      </c>
      <c r="EU73">
        <v>-0.61610856411691095</v>
      </c>
      <c r="EV73">
        <v>-0.62583567409109297</v>
      </c>
      <c r="EW73">
        <v>-0.59606558241997798</v>
      </c>
      <c r="EX73">
        <v>-0.56249322475973196</v>
      </c>
      <c r="EY73">
        <v>-0.68318406563685596</v>
      </c>
      <c r="EZ73">
        <v>-0.689172562043468</v>
      </c>
      <c r="FA73">
        <v>-0.63477436168740398</v>
      </c>
      <c r="FB73">
        <v>-0.62706993732174499</v>
      </c>
      <c r="FC73">
        <v>0.60677446362153298</v>
      </c>
      <c r="FD73">
        <v>0.63147423810631897</v>
      </c>
      <c r="FE73">
        <v>-0.26625833293488499</v>
      </c>
      <c r="FF73">
        <v>0.51257378860104297</v>
      </c>
      <c r="FG73">
        <v>0.77010388654300199</v>
      </c>
      <c r="FH73">
        <v>-0.462931164636457</v>
      </c>
      <c r="FI73">
        <v>-0.60181676237583503</v>
      </c>
      <c r="FJ73">
        <v>-0.58836701870155195</v>
      </c>
      <c r="FK73">
        <v>0.31193826276479703</v>
      </c>
    </row>
    <row r="74" spans="1:167" x14ac:dyDescent="0.25">
      <c r="A74" t="s">
        <v>19</v>
      </c>
      <c r="B74">
        <v>-0.18600659682656001</v>
      </c>
      <c r="C74">
        <v>-0.54189230908907904</v>
      </c>
      <c r="D74">
        <v>0.457056927169887</v>
      </c>
      <c r="E74">
        <v>0.41878010225206003</v>
      </c>
      <c r="F74">
        <v>0.320906378814937</v>
      </c>
      <c r="G74">
        <v>0.33976090726644598</v>
      </c>
      <c r="H74">
        <v>0.47010418193265602</v>
      </c>
      <c r="I74">
        <v>0.26051123585519997</v>
      </c>
      <c r="J74">
        <v>0.52668285323343</v>
      </c>
      <c r="K74">
        <v>0.26719969402175903</v>
      </c>
      <c r="L74">
        <v>0.26967736447389601</v>
      </c>
      <c r="M74">
        <v>0.37938555726470802</v>
      </c>
      <c r="N74">
        <v>0.37443792541208498</v>
      </c>
      <c r="O74">
        <v>0.42963474672265101</v>
      </c>
      <c r="P74">
        <v>0.59342459104098</v>
      </c>
      <c r="Q74">
        <v>0.36023122860588802</v>
      </c>
      <c r="R74">
        <v>0.52492584047462298</v>
      </c>
      <c r="S74">
        <v>0.394098949701576</v>
      </c>
      <c r="T74">
        <v>0.311317836342758</v>
      </c>
      <c r="U74">
        <v>0.26210729675462002</v>
      </c>
      <c r="V74">
        <v>0.28189467320822598</v>
      </c>
      <c r="W74">
        <v>0.31615371487510002</v>
      </c>
      <c r="X74">
        <v>0.41241936216672098</v>
      </c>
      <c r="Y74">
        <v>0.20335478635396201</v>
      </c>
      <c r="Z74">
        <v>0.21837127302164999</v>
      </c>
      <c r="AA74">
        <v>0.27113383333333502</v>
      </c>
      <c r="AB74">
        <v>0.165954907458564</v>
      </c>
      <c r="AC74">
        <v>0.36704967434520003</v>
      </c>
      <c r="AD74">
        <v>0.32913584354898601</v>
      </c>
      <c r="AE74">
        <v>0.59779599175712494</v>
      </c>
      <c r="AF74">
        <v>0.38245322032368401</v>
      </c>
      <c r="AG74">
        <v>0.52769021843544495</v>
      </c>
      <c r="AH74">
        <v>0.24102472045944801</v>
      </c>
      <c r="AI74">
        <v>-0.60566415257206097</v>
      </c>
      <c r="AJ74">
        <v>0.35465708690911701</v>
      </c>
      <c r="AK74">
        <v>-0.61228735706221005</v>
      </c>
      <c r="AL74">
        <v>-0.44347520716352901</v>
      </c>
      <c r="AM74">
        <v>0.31069425219645302</v>
      </c>
      <c r="AN74">
        <v>-5.2144265827981102E-2</v>
      </c>
      <c r="AO74">
        <v>-0.56534805999761994</v>
      </c>
      <c r="AP74">
        <v>-0.20454476562815099</v>
      </c>
      <c r="AQ74">
        <v>-0.21026222181979701</v>
      </c>
      <c r="AR74">
        <v>-0.211408606575028</v>
      </c>
      <c r="AS74">
        <v>0.245820066352408</v>
      </c>
      <c r="AT74">
        <v>0.487938247028744</v>
      </c>
      <c r="AU74">
        <v>0.37123957156527598</v>
      </c>
      <c r="AV74">
        <v>-4.4853111619389097E-2</v>
      </c>
      <c r="AW74">
        <v>0.114523571901864</v>
      </c>
      <c r="AX74">
        <v>0.17375221752907799</v>
      </c>
      <c r="AY74">
        <v>0.234875225766463</v>
      </c>
      <c r="AZ74">
        <v>-3.6010375204492601E-2</v>
      </c>
      <c r="BA74">
        <v>0.18816945454897199</v>
      </c>
      <c r="BB74">
        <v>-9.8953708155389897E-2</v>
      </c>
      <c r="BC74">
        <v>-4.3483665382060603E-2</v>
      </c>
      <c r="BD74">
        <v>-4.6320494006940299E-2</v>
      </c>
      <c r="BE74">
        <v>-3.9072792251530403E-2</v>
      </c>
      <c r="BF74">
        <v>-0.319614651934156</v>
      </c>
      <c r="BG74">
        <v>3.83227910084614E-2</v>
      </c>
      <c r="BH74">
        <v>0.24702639404433499</v>
      </c>
      <c r="BI74">
        <v>-0.20020103397184</v>
      </c>
      <c r="BJ74">
        <v>-0.19671822609985001</v>
      </c>
      <c r="BK74">
        <v>-0.32934576525974701</v>
      </c>
      <c r="BL74">
        <v>-0.45824468164509902</v>
      </c>
      <c r="BM74">
        <v>3.2966499830522698E-3</v>
      </c>
      <c r="BN74">
        <v>-0.20858897443837801</v>
      </c>
      <c r="BO74">
        <v>-0.198960853366493</v>
      </c>
      <c r="BP74">
        <v>-0.264728913111626</v>
      </c>
      <c r="BQ74">
        <v>-0.62623040414103504</v>
      </c>
      <c r="BR74">
        <v>-0.163031692478707</v>
      </c>
      <c r="BS74">
        <v>-0.17695912853686699</v>
      </c>
      <c r="BT74">
        <v>-5.3378022372425497E-2</v>
      </c>
      <c r="BU74">
        <v>7.3061602561068098E-2</v>
      </c>
      <c r="BV74">
        <v>-0.265882163342817</v>
      </c>
      <c r="BW74">
        <v>-0.36455899734910802</v>
      </c>
      <c r="BX74">
        <v>-2.94361344690162E-2</v>
      </c>
      <c r="BY74">
        <v>-5.1959637273212303E-2</v>
      </c>
      <c r="BZ74">
        <v>-0.17513704846251299</v>
      </c>
      <c r="CA74">
        <v>-0.130636837453774</v>
      </c>
      <c r="CB74">
        <v>-6.7982054941317593E-2</v>
      </c>
      <c r="CC74">
        <v>-0.23296418086332499</v>
      </c>
      <c r="CD74">
        <v>-0.22214672116356601</v>
      </c>
      <c r="CE74">
        <v>-0.24515581212027901</v>
      </c>
      <c r="CF74">
        <v>-0.25178885641726501</v>
      </c>
      <c r="CG74">
        <v>-0.13763146895136599</v>
      </c>
      <c r="CH74">
        <v>-7.5410588729600006E-2</v>
      </c>
      <c r="CI74">
        <v>-0.24516490008827199</v>
      </c>
      <c r="CJ74">
        <v>-0.24773889742563099</v>
      </c>
      <c r="CK74">
        <v>-0.29143285826709697</v>
      </c>
      <c r="CL74">
        <v>-0.29183112811619399</v>
      </c>
      <c r="CM74">
        <v>-0.208341828433317</v>
      </c>
      <c r="CN74">
        <v>-0.156457859112344</v>
      </c>
      <c r="CO74">
        <v>0.103476889658648</v>
      </c>
      <c r="CP74">
        <v>-0.19523652967973501</v>
      </c>
      <c r="CQ74">
        <v>0.36951484813867802</v>
      </c>
      <c r="CR74">
        <v>0.31931516932099002</v>
      </c>
      <c r="CS74">
        <v>0.47658892504207401</v>
      </c>
      <c r="CT74">
        <v>0.74647909725430295</v>
      </c>
      <c r="CU74">
        <v>0.383394883209766</v>
      </c>
      <c r="CV74">
        <v>0.13951921639145901</v>
      </c>
      <c r="CW74">
        <v>0.551553186571896</v>
      </c>
      <c r="CX74">
        <v>0.64842739024556795</v>
      </c>
      <c r="CY74">
        <v>0.784172917280752</v>
      </c>
      <c r="CZ74">
        <v>0.47575634758465901</v>
      </c>
      <c r="DA74">
        <v>0.44618700095333802</v>
      </c>
      <c r="DB74">
        <v>-0.39541943072094698</v>
      </c>
      <c r="DC74">
        <v>6.1185306558145601E-2</v>
      </c>
      <c r="DD74">
        <v>0.52678276022892101</v>
      </c>
      <c r="DE74">
        <v>0.293590085285166</v>
      </c>
      <c r="DF74">
        <v>0.82860916284641795</v>
      </c>
      <c r="DG74">
        <v>0.29266334689970702</v>
      </c>
      <c r="DH74">
        <v>0.49704451561978602</v>
      </c>
      <c r="DI74">
        <v>0.52646815974208205</v>
      </c>
      <c r="DJ74">
        <v>0.73995308208113197</v>
      </c>
      <c r="DK74">
        <v>0.34110370831207498</v>
      </c>
      <c r="DL74">
        <v>-0.47568398953469698</v>
      </c>
      <c r="DM74">
        <v>-0.41229712760131199</v>
      </c>
      <c r="DN74">
        <v>0.62566973051780606</v>
      </c>
      <c r="DO74">
        <v>0.20149250803350999</v>
      </c>
      <c r="DP74">
        <v>-0.14684622539939399</v>
      </c>
      <c r="DQ74">
        <v>0.43051501160081601</v>
      </c>
      <c r="DR74">
        <v>0.55550703238160404</v>
      </c>
      <c r="DS74">
        <v>1.2474342264187199E-2</v>
      </c>
      <c r="DT74">
        <v>0.58423041666826503</v>
      </c>
      <c r="DU74">
        <v>0.49251828145777998</v>
      </c>
      <c r="DV74">
        <v>-0.17436931405769299</v>
      </c>
      <c r="DW74">
        <v>0.25344308612968702</v>
      </c>
      <c r="DX74">
        <v>0.372470212016767</v>
      </c>
      <c r="DY74">
        <v>0.51837725884868502</v>
      </c>
      <c r="DZ74">
        <v>0.62409092143033296</v>
      </c>
      <c r="EA74">
        <v>0.55702737396676705</v>
      </c>
      <c r="EB74">
        <v>0.33475104488331298</v>
      </c>
      <c r="EC74">
        <v>0.403756173793554</v>
      </c>
      <c r="ED74">
        <v>0.676796475650848</v>
      </c>
      <c r="EE74">
        <v>0.51661370340392998</v>
      </c>
      <c r="EF74">
        <v>0.30208889112398102</v>
      </c>
      <c r="EG74">
        <v>1.7800582304975901E-2</v>
      </c>
      <c r="EH74">
        <v>-2.5249819907371102E-2</v>
      </c>
      <c r="EI74">
        <v>3.61612197623426E-2</v>
      </c>
      <c r="EJ74">
        <v>4.1346364051952501E-2</v>
      </c>
      <c r="EK74">
        <v>-2.3061370326330401E-2</v>
      </c>
      <c r="EL74">
        <v>-6.9059185839729295E-2</v>
      </c>
      <c r="EM74">
        <v>-0.21655634154791001</v>
      </c>
      <c r="EN74">
        <v>-0.28440577893276497</v>
      </c>
      <c r="EO74">
        <v>-0.187591941699561</v>
      </c>
      <c r="EP74">
        <v>-9.5605487517054E-2</v>
      </c>
      <c r="EQ74">
        <v>3.3696551691282599E-2</v>
      </c>
      <c r="ER74">
        <v>-0.35190747968251601</v>
      </c>
      <c r="ES74">
        <v>-0.31041964871209898</v>
      </c>
      <c r="ET74">
        <v>-0.28951873777502202</v>
      </c>
      <c r="EU74">
        <v>-0.24792538990937699</v>
      </c>
      <c r="EV74">
        <v>-0.28387374066607901</v>
      </c>
      <c r="EW74">
        <v>-0.28535523913272598</v>
      </c>
      <c r="EX74">
        <v>-0.23039946878043199</v>
      </c>
      <c r="EY74">
        <v>-0.354737848130869</v>
      </c>
      <c r="EZ74">
        <v>-0.36347918375389099</v>
      </c>
      <c r="FA74">
        <v>-0.30390510135895399</v>
      </c>
      <c r="FB74">
        <v>-0.28632554433269702</v>
      </c>
      <c r="FC74">
        <v>0.451255021531764</v>
      </c>
      <c r="FD74">
        <v>0.32965529814546601</v>
      </c>
      <c r="FE74">
        <v>-5.8915895579250699E-2</v>
      </c>
      <c r="FF74">
        <v>0.43676580739207099</v>
      </c>
      <c r="FG74">
        <v>0.43122829625664399</v>
      </c>
      <c r="FH74">
        <v>-0.66172924804620104</v>
      </c>
      <c r="FI74">
        <v>-0.68029516157693104</v>
      </c>
      <c r="FJ74">
        <v>-0.654839284897339</v>
      </c>
      <c r="FK74">
        <v>0.32113343042631198</v>
      </c>
    </row>
    <row r="75" spans="1:167" x14ac:dyDescent="0.25">
      <c r="A75" t="s">
        <v>20</v>
      </c>
      <c r="B75">
        <v>-0.93797215591010996</v>
      </c>
      <c r="C75">
        <v>-0.62485208850816398</v>
      </c>
      <c r="D75">
        <v>0.49238201124046799</v>
      </c>
      <c r="E75">
        <v>0.91810312262457805</v>
      </c>
      <c r="F75">
        <v>0.90989944570370596</v>
      </c>
      <c r="G75">
        <v>0.98067269050790196</v>
      </c>
      <c r="H75">
        <v>0.96907178269372596</v>
      </c>
      <c r="I75">
        <v>0.88194608878049396</v>
      </c>
      <c r="J75">
        <v>0.41441237352336902</v>
      </c>
      <c r="K75">
        <v>0.95938239254476398</v>
      </c>
      <c r="L75">
        <v>0.959490164102617</v>
      </c>
      <c r="M75">
        <v>0.97713690604383996</v>
      </c>
      <c r="N75">
        <v>0.91407819614067098</v>
      </c>
      <c r="O75">
        <v>0.72331534808463505</v>
      </c>
      <c r="P75">
        <v>0.713376736876698</v>
      </c>
      <c r="Q75">
        <v>0.94135561772356402</v>
      </c>
      <c r="R75">
        <v>0.72917882421927205</v>
      </c>
      <c r="S75">
        <v>0.85929241555037505</v>
      </c>
      <c r="T75">
        <v>0.96848215323003295</v>
      </c>
      <c r="U75">
        <v>0.97205621825753197</v>
      </c>
      <c r="V75">
        <v>0.963035297672306</v>
      </c>
      <c r="W75">
        <v>0.90858374580614198</v>
      </c>
      <c r="X75">
        <v>0.96273346440733298</v>
      </c>
      <c r="Y75">
        <v>0.94938291434288002</v>
      </c>
      <c r="Z75">
        <v>0.940502305025949</v>
      </c>
      <c r="AA75">
        <v>0.93270176266625004</v>
      </c>
      <c r="AB75">
        <v>0.83970900670904203</v>
      </c>
      <c r="AC75">
        <v>0.94670064574059598</v>
      </c>
      <c r="AD75">
        <v>0.88870471372423998</v>
      </c>
      <c r="AE75">
        <v>0.51961778067280895</v>
      </c>
      <c r="AF75">
        <v>0.96918350405588105</v>
      </c>
      <c r="AG75">
        <v>0.92039795905507804</v>
      </c>
      <c r="AH75">
        <v>0.95854032654313304</v>
      </c>
      <c r="AI75">
        <v>0.26207985660393202</v>
      </c>
      <c r="AJ75">
        <v>0.98526272015763505</v>
      </c>
      <c r="AK75">
        <v>-0.87401327352116898</v>
      </c>
      <c r="AL75">
        <v>-0.77046783422711596</v>
      </c>
      <c r="AM75">
        <v>0.91375173107071495</v>
      </c>
      <c r="AN75">
        <v>0.61715287972357702</v>
      </c>
      <c r="AO75">
        <v>-0.87187615380591899</v>
      </c>
      <c r="AP75">
        <v>-0.91926206162732305</v>
      </c>
      <c r="AQ75">
        <v>-0.64116087857023696</v>
      </c>
      <c r="AR75">
        <v>-0.76042982487604105</v>
      </c>
      <c r="AS75">
        <v>0.96328689164176495</v>
      </c>
      <c r="AT75">
        <v>0.94680021359518296</v>
      </c>
      <c r="AU75">
        <v>0.448534861337821</v>
      </c>
      <c r="AV75">
        <v>-0.85007426467130598</v>
      </c>
      <c r="AW75">
        <v>-0.79692773905741199</v>
      </c>
      <c r="AX75">
        <v>-0.74114701695849405</v>
      </c>
      <c r="AY75">
        <v>-0.58699765188456798</v>
      </c>
      <c r="AZ75">
        <v>-0.82674823215902105</v>
      </c>
      <c r="BA75">
        <v>-0.71505282598847197</v>
      </c>
      <c r="BB75">
        <v>-0.87919923977644698</v>
      </c>
      <c r="BC75">
        <v>-0.88384465258029898</v>
      </c>
      <c r="BD75">
        <v>-0.84021385172789298</v>
      </c>
      <c r="BE75">
        <v>-0.863564516659308</v>
      </c>
      <c r="BF75">
        <v>-0.89295680571987301</v>
      </c>
      <c r="BG75">
        <v>0.71731500484754496</v>
      </c>
      <c r="BH75">
        <v>0.78212427128333795</v>
      </c>
      <c r="BI75">
        <v>-0.93616373913109696</v>
      </c>
      <c r="BJ75">
        <v>-0.91583854663647701</v>
      </c>
      <c r="BK75">
        <v>-0.599021960285959</v>
      </c>
      <c r="BL75">
        <v>-0.63159803234109302</v>
      </c>
      <c r="BM75">
        <v>0.44511246542376098</v>
      </c>
      <c r="BN75">
        <v>-0.933252512055884</v>
      </c>
      <c r="BO75">
        <v>-0.90336278615524501</v>
      </c>
      <c r="BP75">
        <v>-0.89296035566663201</v>
      </c>
      <c r="BQ75">
        <v>-0.73899244685770205</v>
      </c>
      <c r="BR75">
        <v>-0.89099179482273405</v>
      </c>
      <c r="BS75">
        <v>-0.87410878663112601</v>
      </c>
      <c r="BT75">
        <v>-0.85804905804410603</v>
      </c>
      <c r="BU75">
        <v>-0.73528343695711496</v>
      </c>
      <c r="BV75">
        <v>-0.88028195835106304</v>
      </c>
      <c r="BW75">
        <v>-0.88637528201015003</v>
      </c>
      <c r="BX75">
        <v>-0.67949016812987095</v>
      </c>
      <c r="BY75">
        <v>-0.86576835165486699</v>
      </c>
      <c r="BZ75">
        <v>-0.93194361754016997</v>
      </c>
      <c r="CA75">
        <v>-0.90695604393234297</v>
      </c>
      <c r="CB75">
        <v>0.58341505813092098</v>
      </c>
      <c r="CC75">
        <v>-0.94174841992601299</v>
      </c>
      <c r="CD75">
        <v>-0.93183506469147503</v>
      </c>
      <c r="CE75">
        <v>-0.77081256991215696</v>
      </c>
      <c r="CF75">
        <v>-0.94451850828792405</v>
      </c>
      <c r="CG75">
        <v>-0.91906981334289695</v>
      </c>
      <c r="CH75">
        <v>-0.88560034988470504</v>
      </c>
      <c r="CI75">
        <v>-0.92527756316834497</v>
      </c>
      <c r="CJ75">
        <v>-0.91675322355852495</v>
      </c>
      <c r="CK75">
        <v>-0.90971278591124605</v>
      </c>
      <c r="CL75">
        <v>-0.89658545514933996</v>
      </c>
      <c r="CM75">
        <v>-0.82255807774747103</v>
      </c>
      <c r="CN75">
        <v>-0.82272577696892002</v>
      </c>
      <c r="CO75">
        <v>-0.63340000565659504</v>
      </c>
      <c r="CP75">
        <v>-0.92280672839668498</v>
      </c>
      <c r="CQ75">
        <v>0.80280825592340999</v>
      </c>
      <c r="CR75">
        <v>0.92105962311372103</v>
      </c>
      <c r="CS75">
        <v>0.92297524220862603</v>
      </c>
      <c r="CT75">
        <v>0.79967297209705201</v>
      </c>
      <c r="CU75">
        <v>0.91365931373544296</v>
      </c>
      <c r="CV75">
        <v>-0.76245684512692602</v>
      </c>
      <c r="CW75">
        <v>0.84206959134288395</v>
      </c>
      <c r="CX75">
        <v>-0.124909932690441</v>
      </c>
      <c r="CY75">
        <v>0.33424538206106003</v>
      </c>
      <c r="CZ75">
        <v>0.92366550309359596</v>
      </c>
      <c r="DA75">
        <v>0.91419236428381201</v>
      </c>
      <c r="DB75">
        <v>-0.823210231534795</v>
      </c>
      <c r="DC75">
        <v>-0.83787643046774796</v>
      </c>
      <c r="DD75">
        <v>0.77038247980140995</v>
      </c>
      <c r="DE75">
        <v>0.82585006128943905</v>
      </c>
      <c r="DF75">
        <v>0.59779082444558296</v>
      </c>
      <c r="DG75">
        <v>0.79485172448281805</v>
      </c>
      <c r="DH75">
        <v>0.73166270001670997</v>
      </c>
      <c r="DI75">
        <v>0.85747566972039102</v>
      </c>
      <c r="DJ75">
        <v>0.31009385049979399</v>
      </c>
      <c r="DK75">
        <v>0.79234043941142596</v>
      </c>
      <c r="DL75">
        <v>-0.64850813594018297</v>
      </c>
      <c r="DM75">
        <v>-0.40111496616293901</v>
      </c>
      <c r="DN75">
        <v>0.87752827384003396</v>
      </c>
      <c r="DO75">
        <v>0.587011516338102</v>
      </c>
      <c r="DP75">
        <v>-0.76923114884052202</v>
      </c>
      <c r="DQ75">
        <v>0.94070461551009998</v>
      </c>
      <c r="DR75">
        <v>2.8499488380355101E-2</v>
      </c>
      <c r="DS75">
        <v>-0.82750126276547498</v>
      </c>
      <c r="DT75">
        <v>0.45125233360237899</v>
      </c>
      <c r="DU75">
        <v>0.46824011923789599</v>
      </c>
      <c r="DV75">
        <v>0.68023450260501295</v>
      </c>
      <c r="DW75">
        <v>-0.51111071006104902</v>
      </c>
      <c r="DX75">
        <v>0.90758979844329002</v>
      </c>
      <c r="DY75">
        <v>0.34312498537307101</v>
      </c>
      <c r="DZ75">
        <v>0.57451499462222899</v>
      </c>
      <c r="EA75">
        <v>0.73843384604592299</v>
      </c>
      <c r="EB75">
        <v>0.79650449754392005</v>
      </c>
      <c r="EC75">
        <v>0.85732222657439405</v>
      </c>
      <c r="ED75">
        <v>0.30428115065365202</v>
      </c>
      <c r="EE75">
        <v>0.42471930225094801</v>
      </c>
      <c r="EF75">
        <v>0.60423610767982305</v>
      </c>
      <c r="EG75">
        <v>-0.78562238672988305</v>
      </c>
      <c r="EH75">
        <v>-0.87280430241890095</v>
      </c>
      <c r="EI75">
        <v>-0.84770566254466895</v>
      </c>
      <c r="EJ75">
        <v>-0.836161148543341</v>
      </c>
      <c r="EK75">
        <v>-0.76603568403645494</v>
      </c>
      <c r="EL75">
        <v>-0.73318113821974396</v>
      </c>
      <c r="EM75">
        <v>-0.92939514076688101</v>
      </c>
      <c r="EN75">
        <v>-0.96146923838172205</v>
      </c>
      <c r="EO75">
        <v>-0.92391763022758799</v>
      </c>
      <c r="EP75">
        <v>-0.89918043468415398</v>
      </c>
      <c r="EQ75">
        <v>-0.81564374095201497</v>
      </c>
      <c r="ER75">
        <v>-0.952412655735562</v>
      </c>
      <c r="ES75">
        <v>-0.95677653360658399</v>
      </c>
      <c r="ET75">
        <v>-0.95622123654139302</v>
      </c>
      <c r="EU75">
        <v>-0.946379600426278</v>
      </c>
      <c r="EV75">
        <v>-0.95190868528968398</v>
      </c>
      <c r="EW75">
        <v>-0.95916505458093904</v>
      </c>
      <c r="EX75">
        <v>-0.94657349724002604</v>
      </c>
      <c r="EY75">
        <v>-0.96613893017601504</v>
      </c>
      <c r="EZ75">
        <v>-0.96415316243933002</v>
      </c>
      <c r="FA75">
        <v>-0.96366725063451097</v>
      </c>
      <c r="FB75">
        <v>-0.95396996071470397</v>
      </c>
      <c r="FC75">
        <v>0.92563361517268405</v>
      </c>
      <c r="FD75">
        <v>0.25583280794067398</v>
      </c>
      <c r="FE75">
        <v>-0.71182933378711</v>
      </c>
      <c r="FF75">
        <v>0.99463472786193396</v>
      </c>
      <c r="FG75">
        <v>0.55064730444265397</v>
      </c>
      <c r="FH75">
        <v>-0.39529548635495099</v>
      </c>
      <c r="FI75">
        <v>-0.32315031547767897</v>
      </c>
      <c r="FJ75">
        <v>-0.329186461469751</v>
      </c>
      <c r="FK75">
        <v>0.66085030707522696</v>
      </c>
    </row>
    <row r="76" spans="1:167" x14ac:dyDescent="0.25">
      <c r="A76" t="s">
        <v>27</v>
      </c>
      <c r="B76">
        <v>-0.96065252101727605</v>
      </c>
      <c r="C76">
        <v>-0.58678562880162699</v>
      </c>
      <c r="D76">
        <v>0.53328321064929196</v>
      </c>
      <c r="E76">
        <v>0.95597790183931797</v>
      </c>
      <c r="F76">
        <v>0.96219913296344906</v>
      </c>
      <c r="G76">
        <v>0.97823396481086899</v>
      </c>
      <c r="H76">
        <v>0.94635819757213102</v>
      </c>
      <c r="I76">
        <v>0.83284185701971702</v>
      </c>
      <c r="J76">
        <v>0.450412818661588</v>
      </c>
      <c r="K76">
        <v>0.98055073601591503</v>
      </c>
      <c r="L76">
        <v>0.97240020112964798</v>
      </c>
      <c r="M76">
        <v>0.983379092597369</v>
      </c>
      <c r="N76">
        <v>0.86459767995873604</v>
      </c>
      <c r="O76">
        <v>0.64710097654796495</v>
      </c>
      <c r="P76">
        <v>0.67272119119565998</v>
      </c>
      <c r="Q76">
        <v>0.94674336773823398</v>
      </c>
      <c r="R76">
        <v>0.75570988258634897</v>
      </c>
      <c r="S76">
        <v>0.86206830561444303</v>
      </c>
      <c r="T76">
        <v>0.98463190514480803</v>
      </c>
      <c r="U76">
        <v>0.98057393513164104</v>
      </c>
      <c r="V76">
        <v>0.94222327935652395</v>
      </c>
      <c r="W76">
        <v>0.84627797077748801</v>
      </c>
      <c r="X76">
        <v>0.96302197614709295</v>
      </c>
      <c r="Y76">
        <v>0.94845214826249802</v>
      </c>
      <c r="Z76">
        <v>0.92505047162915699</v>
      </c>
      <c r="AA76">
        <v>0.88395718919664501</v>
      </c>
      <c r="AB76">
        <v>0.80189457118671403</v>
      </c>
      <c r="AC76">
        <v>0.89765528593604205</v>
      </c>
      <c r="AD76">
        <v>0.86944606691145099</v>
      </c>
      <c r="AE76">
        <v>0.40537801890672898</v>
      </c>
      <c r="AF76">
        <v>0.96826320442967795</v>
      </c>
      <c r="AG76">
        <v>0.87630021605977704</v>
      </c>
      <c r="AH76">
        <v>0.949538733041142</v>
      </c>
      <c r="AI76">
        <v>0.37424563696302199</v>
      </c>
      <c r="AJ76">
        <v>0.97898427764918905</v>
      </c>
      <c r="AK76">
        <v>-0.82259975385006401</v>
      </c>
      <c r="AL76">
        <v>-0.78323155085678997</v>
      </c>
      <c r="AM76">
        <v>0.88829412479816106</v>
      </c>
      <c r="AN76">
        <v>0.59872026806627099</v>
      </c>
      <c r="AO76">
        <v>-0.830521719084506</v>
      </c>
      <c r="AP76">
        <v>-0.93584136794214301</v>
      </c>
      <c r="AQ76">
        <v>-0.74189897676461702</v>
      </c>
      <c r="AR76">
        <v>-0.83184032077185099</v>
      </c>
      <c r="AS76">
        <v>0.96766847998536398</v>
      </c>
      <c r="AT76">
        <v>0.91048853891568704</v>
      </c>
      <c r="AU76">
        <v>0.52636657538826304</v>
      </c>
      <c r="AV76">
        <v>-0.85874458098800599</v>
      </c>
      <c r="AW76">
        <v>-0.84949016328424398</v>
      </c>
      <c r="AX76">
        <v>-0.77647809185324901</v>
      </c>
      <c r="AY76">
        <v>-0.60173581097523798</v>
      </c>
      <c r="AZ76">
        <v>-0.85209532177785396</v>
      </c>
      <c r="BA76">
        <v>-0.74811410441562198</v>
      </c>
      <c r="BB76">
        <v>-0.94611462624033205</v>
      </c>
      <c r="BC76">
        <v>-0.92784257033894901</v>
      </c>
      <c r="BD76">
        <v>-0.87810430991618404</v>
      </c>
      <c r="BE76">
        <v>-0.91789461282680396</v>
      </c>
      <c r="BF76">
        <v>-0.88640159468574797</v>
      </c>
      <c r="BG76">
        <v>0.69708337537408305</v>
      </c>
      <c r="BH76">
        <v>0.66399169818547199</v>
      </c>
      <c r="BI76">
        <v>-0.94644520826253897</v>
      </c>
      <c r="BJ76">
        <v>-0.92700514393378497</v>
      </c>
      <c r="BK76">
        <v>-0.65568391876739596</v>
      </c>
      <c r="BL76">
        <v>-0.71035027712396503</v>
      </c>
      <c r="BM76">
        <v>0.32253871451537097</v>
      </c>
      <c r="BN76">
        <v>-0.94321390748624401</v>
      </c>
      <c r="BO76">
        <v>-0.92681438052009202</v>
      </c>
      <c r="BP76">
        <v>-0.93016694788297105</v>
      </c>
      <c r="BQ76">
        <v>-0.75499614610739396</v>
      </c>
      <c r="BR76">
        <v>-0.90825726080319202</v>
      </c>
      <c r="BS76">
        <v>-0.898188020746717</v>
      </c>
      <c r="BT76">
        <v>-0.90287303293655696</v>
      </c>
      <c r="BU76">
        <v>-0.79411797082652302</v>
      </c>
      <c r="BV76">
        <v>-0.90437191860125599</v>
      </c>
      <c r="BW76">
        <v>-0.87546786493079698</v>
      </c>
      <c r="BX76">
        <v>-0.69732518946071997</v>
      </c>
      <c r="BY76">
        <v>-0.91723925320821298</v>
      </c>
      <c r="BZ76">
        <v>-0.95758678009619902</v>
      </c>
      <c r="CA76">
        <v>-0.92873801122474897</v>
      </c>
      <c r="CB76">
        <v>0.52928712647427401</v>
      </c>
      <c r="CC76">
        <v>-0.95734958713937601</v>
      </c>
      <c r="CD76">
        <v>-0.93835380687733505</v>
      </c>
      <c r="CE76">
        <v>-0.71312986106923903</v>
      </c>
      <c r="CF76">
        <v>-0.975777073705411</v>
      </c>
      <c r="CG76">
        <v>-0.94580831159425205</v>
      </c>
      <c r="CH76">
        <v>-0.92547588252023105</v>
      </c>
      <c r="CI76">
        <v>-0.94092066972289601</v>
      </c>
      <c r="CJ76">
        <v>-0.97254923643652003</v>
      </c>
      <c r="CK76">
        <v>-0.92901689235016705</v>
      </c>
      <c r="CL76">
        <v>-0.89295304226176198</v>
      </c>
      <c r="CM76">
        <v>-0.84509431290666903</v>
      </c>
      <c r="CN76">
        <v>-0.85308545136519898</v>
      </c>
      <c r="CO76">
        <v>-0.64718827580312399</v>
      </c>
      <c r="CP76">
        <v>-0.93485436768156704</v>
      </c>
      <c r="CQ76">
        <v>0.82720932127580205</v>
      </c>
      <c r="CR76">
        <v>0.94155818223749599</v>
      </c>
      <c r="CS76">
        <v>0.89907139771898503</v>
      </c>
      <c r="CT76">
        <v>0.770443308126329</v>
      </c>
      <c r="CU76">
        <v>0.83397750384742197</v>
      </c>
      <c r="CV76">
        <v>-0.82471533443214895</v>
      </c>
      <c r="CW76">
        <v>0.82730182967578303</v>
      </c>
      <c r="CX76">
        <v>-0.17996827941145099</v>
      </c>
      <c r="CY76">
        <v>0.22336879029759699</v>
      </c>
      <c r="CZ76">
        <v>0.89013156052592801</v>
      </c>
      <c r="DA76">
        <v>0.93213026237878405</v>
      </c>
      <c r="DB76">
        <v>-0.77152785998631501</v>
      </c>
      <c r="DC76">
        <v>-0.87918692706208401</v>
      </c>
      <c r="DD76">
        <v>0.81080490039248199</v>
      </c>
      <c r="DE76">
        <v>0.74023175125783702</v>
      </c>
      <c r="DF76">
        <v>0.423170892835316</v>
      </c>
      <c r="DG76">
        <v>0.71396092397835798</v>
      </c>
      <c r="DH76">
        <v>0.57110169073509698</v>
      </c>
      <c r="DI76">
        <v>0.89546490761952502</v>
      </c>
      <c r="DJ76">
        <v>0.17674142331894699</v>
      </c>
      <c r="DK76">
        <v>0.88826466174099095</v>
      </c>
      <c r="DL76">
        <v>-0.68102364630924594</v>
      </c>
      <c r="DM76">
        <v>-0.39756941528610301</v>
      </c>
      <c r="DN76">
        <v>0.87199896223521001</v>
      </c>
      <c r="DO76">
        <v>0.58142568867740996</v>
      </c>
      <c r="DP76">
        <v>-0.77164043682541394</v>
      </c>
      <c r="DQ76">
        <v>0.94315846103855905</v>
      </c>
      <c r="DR76">
        <v>7.2095318669015099E-2</v>
      </c>
      <c r="DS76">
        <v>-0.86746160099092895</v>
      </c>
      <c r="DT76">
        <v>0.43975854787865598</v>
      </c>
      <c r="DU76">
        <v>0.49299337505390201</v>
      </c>
      <c r="DV76">
        <v>0.75620890665051199</v>
      </c>
      <c r="DW76">
        <v>-0.48896441488617098</v>
      </c>
      <c r="DX76">
        <v>0.88529732283492002</v>
      </c>
      <c r="DY76">
        <v>0.378232246290225</v>
      </c>
      <c r="DZ76">
        <v>0.61883705042067505</v>
      </c>
      <c r="EA76">
        <v>0.75082849858355305</v>
      </c>
      <c r="EB76">
        <v>0.83407935823369095</v>
      </c>
      <c r="EC76">
        <v>0.91522559147513305</v>
      </c>
      <c r="ED76">
        <v>0.32154969251572302</v>
      </c>
      <c r="EE76">
        <v>0.45299274589232502</v>
      </c>
      <c r="EF76">
        <v>0.66707101436939398</v>
      </c>
      <c r="EG76">
        <v>-0.86414512865582604</v>
      </c>
      <c r="EH76">
        <v>-0.91701014237501599</v>
      </c>
      <c r="EI76">
        <v>-0.91787704742347298</v>
      </c>
      <c r="EJ76">
        <v>-0.93082981381660301</v>
      </c>
      <c r="EK76">
        <v>-0.89284961304174304</v>
      </c>
      <c r="EL76">
        <v>-0.80449676952172</v>
      </c>
      <c r="EM76">
        <v>-0.96182292998814101</v>
      </c>
      <c r="EN76">
        <v>-0.98212833195266802</v>
      </c>
      <c r="EO76">
        <v>-0.94816592839578295</v>
      </c>
      <c r="EP76">
        <v>-0.93743744484935698</v>
      </c>
      <c r="EQ76">
        <v>-0.86581990590332203</v>
      </c>
      <c r="ER76">
        <v>-0.94864669320572004</v>
      </c>
      <c r="ES76">
        <v>-0.96251528624711102</v>
      </c>
      <c r="ET76">
        <v>-0.96891195087113102</v>
      </c>
      <c r="EU76">
        <v>-0.96723178023274103</v>
      </c>
      <c r="EV76">
        <v>-0.96176549596332295</v>
      </c>
      <c r="EW76">
        <v>-0.97584181926316405</v>
      </c>
      <c r="EX76">
        <v>-0.96798511857204905</v>
      </c>
      <c r="EY76">
        <v>-0.97673253434801699</v>
      </c>
      <c r="EZ76">
        <v>-0.97913527364944897</v>
      </c>
      <c r="FA76">
        <v>-0.97936477587675197</v>
      </c>
      <c r="FB76">
        <v>-0.96490616704855903</v>
      </c>
      <c r="FC76">
        <v>0.92956687602675303</v>
      </c>
      <c r="FD76">
        <v>0.19371114944870599</v>
      </c>
      <c r="FE76">
        <v>-0.726750785920247</v>
      </c>
      <c r="FF76">
        <v>0.94947688500624305</v>
      </c>
      <c r="FG76">
        <v>0.585343033847608</v>
      </c>
      <c r="FH76">
        <v>-0.22715697318509601</v>
      </c>
      <c r="FI76">
        <v>-0.36362357986051902</v>
      </c>
      <c r="FJ76">
        <v>-0.212032482996248</v>
      </c>
      <c r="FK76">
        <v>0.69120121470539897</v>
      </c>
    </row>
    <row r="77" spans="1:167" x14ac:dyDescent="0.25">
      <c r="A77" t="s">
        <v>31</v>
      </c>
      <c r="B77">
        <v>-0.87106340674857297</v>
      </c>
      <c r="C77">
        <v>-0.59165728513825999</v>
      </c>
      <c r="D77">
        <v>0.44542274365812201</v>
      </c>
      <c r="E77">
        <v>0.85835533679919995</v>
      </c>
      <c r="F77">
        <v>0.83793130136607297</v>
      </c>
      <c r="G77">
        <v>0.93920501655285105</v>
      </c>
      <c r="H77">
        <v>0.92542410475949999</v>
      </c>
      <c r="I77">
        <v>0.86026905507733897</v>
      </c>
      <c r="J77">
        <v>0.38509262063099298</v>
      </c>
      <c r="K77">
        <v>0.90200920634746096</v>
      </c>
      <c r="L77">
        <v>0.91931832950805203</v>
      </c>
      <c r="M77">
        <v>0.92912240271496105</v>
      </c>
      <c r="N77">
        <v>0.86791249895296396</v>
      </c>
      <c r="O77">
        <v>0.764964412390854</v>
      </c>
      <c r="P77">
        <v>0.71730747503211301</v>
      </c>
      <c r="Q77">
        <v>0.88892319132293296</v>
      </c>
      <c r="R77">
        <v>0.68854558627670204</v>
      </c>
      <c r="S77">
        <v>0.858659333530439</v>
      </c>
      <c r="T77">
        <v>0.923282560990766</v>
      </c>
      <c r="U77">
        <v>0.92480908576740894</v>
      </c>
      <c r="V77">
        <v>0.92065471329686599</v>
      </c>
      <c r="W77">
        <v>0.87482246273091602</v>
      </c>
      <c r="X77">
        <v>0.91308188109410304</v>
      </c>
      <c r="Y77">
        <v>0.90501586040665305</v>
      </c>
      <c r="Z77">
        <v>0.89655039626799005</v>
      </c>
      <c r="AA77">
        <v>0.91020328353644098</v>
      </c>
      <c r="AB77">
        <v>0.80717537093772995</v>
      </c>
      <c r="AC77">
        <v>0.91532762794212597</v>
      </c>
      <c r="AD77">
        <v>0.85782779197263204</v>
      </c>
      <c r="AE77">
        <v>0.49916939353958401</v>
      </c>
      <c r="AF77">
        <v>0.92018809781231403</v>
      </c>
      <c r="AG77">
        <v>0.85984200497890695</v>
      </c>
      <c r="AH77">
        <v>0.91742175366076295</v>
      </c>
      <c r="AI77">
        <v>0.234333848880038</v>
      </c>
      <c r="AJ77">
        <v>0.93745083584183597</v>
      </c>
      <c r="AK77">
        <v>-0.81578563418530903</v>
      </c>
      <c r="AL77">
        <v>-0.69752405837208498</v>
      </c>
      <c r="AM77">
        <v>0.85459125650318901</v>
      </c>
      <c r="AN77">
        <v>0.57500941645981396</v>
      </c>
      <c r="AO77">
        <v>-0.79807310290153199</v>
      </c>
      <c r="AP77">
        <v>-0.85787890519595</v>
      </c>
      <c r="AQ77">
        <v>-0.55199202973370898</v>
      </c>
      <c r="AR77">
        <v>-0.62755398709033094</v>
      </c>
      <c r="AS77">
        <v>0.92469285295283399</v>
      </c>
      <c r="AT77">
        <v>0.88894611304062598</v>
      </c>
      <c r="AU77">
        <v>0.43434434855802501</v>
      </c>
      <c r="AV77">
        <v>-0.81242962574306399</v>
      </c>
      <c r="AW77">
        <v>-0.74520748725927499</v>
      </c>
      <c r="AX77">
        <v>-0.70119047534561296</v>
      </c>
      <c r="AY77">
        <v>-0.54523609057234401</v>
      </c>
      <c r="AZ77">
        <v>-0.76234879227013397</v>
      </c>
      <c r="BA77">
        <v>-0.66999305334743098</v>
      </c>
      <c r="BB77">
        <v>-0.80241159584358002</v>
      </c>
      <c r="BC77">
        <v>-0.81934239605499404</v>
      </c>
      <c r="BD77">
        <v>-0.77329925864080995</v>
      </c>
      <c r="BE77">
        <v>-0.79363793844242803</v>
      </c>
      <c r="BF77">
        <v>-0.82544914220103005</v>
      </c>
      <c r="BG77">
        <v>0.72915165665137804</v>
      </c>
      <c r="BH77">
        <v>0.80190700602794895</v>
      </c>
      <c r="BI77">
        <v>-0.88150797736707998</v>
      </c>
      <c r="BJ77">
        <v>-0.85830105831173598</v>
      </c>
      <c r="BK77">
        <v>-0.51775512052944395</v>
      </c>
      <c r="BL77">
        <v>-0.51950983513468796</v>
      </c>
      <c r="BM77">
        <v>0.52019457389526702</v>
      </c>
      <c r="BN77">
        <v>-0.86646140059463295</v>
      </c>
      <c r="BO77">
        <v>-0.84493783325843796</v>
      </c>
      <c r="BP77">
        <v>-0.814999493928942</v>
      </c>
      <c r="BQ77">
        <v>-0.63653451969670705</v>
      </c>
      <c r="BR77">
        <v>-0.837888782864739</v>
      </c>
      <c r="BS77">
        <v>-0.82283124982896205</v>
      </c>
      <c r="BT77">
        <v>-0.80385353300365503</v>
      </c>
      <c r="BU77">
        <v>-0.68758126988957302</v>
      </c>
      <c r="BV77">
        <v>-0.80554382488215603</v>
      </c>
      <c r="BW77">
        <v>-0.81408466903243504</v>
      </c>
      <c r="BX77">
        <v>-0.67406410439140496</v>
      </c>
      <c r="BY77">
        <v>-0.79558006123445801</v>
      </c>
      <c r="BZ77">
        <v>-0.87461914549245601</v>
      </c>
      <c r="CA77">
        <v>-0.85805376713082004</v>
      </c>
      <c r="CB77">
        <v>0.60261067021942405</v>
      </c>
      <c r="CC77">
        <v>-0.87927633748565104</v>
      </c>
      <c r="CD77">
        <v>-0.87676893294968805</v>
      </c>
      <c r="CE77">
        <v>-0.75848280406009605</v>
      </c>
      <c r="CF77">
        <v>-0.86679268674946197</v>
      </c>
      <c r="CG77">
        <v>-0.86102026984147195</v>
      </c>
      <c r="CH77">
        <v>-0.82991771783737101</v>
      </c>
      <c r="CI77">
        <v>-0.86803444390442297</v>
      </c>
      <c r="CJ77">
        <v>-0.85881788675117099</v>
      </c>
      <c r="CK77">
        <v>-0.84086239973419596</v>
      </c>
      <c r="CL77">
        <v>-0.84244517899782001</v>
      </c>
      <c r="CM77">
        <v>-0.77266348046722699</v>
      </c>
      <c r="CN77">
        <v>-0.77853126968370601</v>
      </c>
      <c r="CO77">
        <v>-0.634377825952955</v>
      </c>
      <c r="CP77">
        <v>-0.87018887231995601</v>
      </c>
      <c r="CQ77">
        <v>0.799180605898968</v>
      </c>
      <c r="CR77">
        <v>0.89547324915760795</v>
      </c>
      <c r="CS77">
        <v>0.91471635558366204</v>
      </c>
      <c r="CT77">
        <v>0.79016366932722804</v>
      </c>
      <c r="CU77">
        <v>0.901294432069633</v>
      </c>
      <c r="CV77">
        <v>-0.69645615273699102</v>
      </c>
      <c r="CW77">
        <v>0.83058700519780504</v>
      </c>
      <c r="CX77">
        <v>-0.12618063874107999</v>
      </c>
      <c r="CY77">
        <v>0.34625221725932498</v>
      </c>
      <c r="CZ77">
        <v>0.89810925046207302</v>
      </c>
      <c r="DA77">
        <v>0.87408613495893495</v>
      </c>
      <c r="DB77">
        <v>-0.76201485205477204</v>
      </c>
      <c r="DC77">
        <v>-0.79570272716134405</v>
      </c>
      <c r="DD77">
        <v>0.69835772794130802</v>
      </c>
      <c r="DE77">
        <v>0.80684214477291705</v>
      </c>
      <c r="DF77">
        <v>0.66687155501767503</v>
      </c>
      <c r="DG77">
        <v>0.77128427926398302</v>
      </c>
      <c r="DH77">
        <v>0.72858322895431404</v>
      </c>
      <c r="DI77">
        <v>0.77615716493878995</v>
      </c>
      <c r="DJ77">
        <v>0.30788633190613202</v>
      </c>
      <c r="DK77">
        <v>0.69442713488814101</v>
      </c>
      <c r="DL77">
        <v>-0.56078834668440702</v>
      </c>
      <c r="DM77">
        <v>-0.35539800848680397</v>
      </c>
      <c r="DN77">
        <v>0.81900855952967</v>
      </c>
      <c r="DO77">
        <v>0.64728194980975995</v>
      </c>
      <c r="DP77">
        <v>-0.68024788576064499</v>
      </c>
      <c r="DQ77">
        <v>0.89580594868637198</v>
      </c>
      <c r="DR77">
        <v>9.6213204748776295E-3</v>
      </c>
      <c r="DS77">
        <v>-0.75886094094923295</v>
      </c>
      <c r="DT77">
        <v>0.471263779178211</v>
      </c>
      <c r="DU77">
        <v>0.46708032492013202</v>
      </c>
      <c r="DV77">
        <v>0.64560322828072902</v>
      </c>
      <c r="DW77">
        <v>-0.49004901435707698</v>
      </c>
      <c r="DX77">
        <v>0.88457222638418398</v>
      </c>
      <c r="DY77">
        <v>0.35106066493589799</v>
      </c>
      <c r="DZ77">
        <v>0.53571824846687299</v>
      </c>
      <c r="EA77">
        <v>0.68444025462112501</v>
      </c>
      <c r="EB77">
        <v>0.79538813016103904</v>
      </c>
      <c r="EC77">
        <v>0.809384732173417</v>
      </c>
      <c r="ED77">
        <v>0.26857313975513403</v>
      </c>
      <c r="EE77">
        <v>0.42334085287540402</v>
      </c>
      <c r="EF77">
        <v>0.60478079724169198</v>
      </c>
      <c r="EG77">
        <v>-0.73452203186458598</v>
      </c>
      <c r="EH77">
        <v>-0.81355820921020705</v>
      </c>
      <c r="EI77">
        <v>-0.78070406517408397</v>
      </c>
      <c r="EJ77">
        <v>-0.76368813759560406</v>
      </c>
      <c r="EK77">
        <v>-0.67829395549697202</v>
      </c>
      <c r="EL77">
        <v>-0.67349446880507102</v>
      </c>
      <c r="EM77">
        <v>-0.87947221539381204</v>
      </c>
      <c r="EN77">
        <v>-0.90265707885943103</v>
      </c>
      <c r="EO77">
        <v>-0.85985639978934103</v>
      </c>
      <c r="EP77">
        <v>-0.83994371885723496</v>
      </c>
      <c r="EQ77">
        <v>-0.76724993292150601</v>
      </c>
      <c r="ER77">
        <v>-0.88241460895313195</v>
      </c>
      <c r="ES77">
        <v>-0.88903545807497497</v>
      </c>
      <c r="ET77">
        <v>-0.88930926799849197</v>
      </c>
      <c r="EU77">
        <v>-0.87913558071178699</v>
      </c>
      <c r="EV77">
        <v>-0.88450270324249403</v>
      </c>
      <c r="EW77">
        <v>-0.89671973410721595</v>
      </c>
      <c r="EX77">
        <v>-0.88510848673186604</v>
      </c>
      <c r="EY77">
        <v>-0.89916510159031204</v>
      </c>
      <c r="EZ77">
        <v>-0.895599729423463</v>
      </c>
      <c r="FA77">
        <v>-0.89859914173356004</v>
      </c>
      <c r="FB77">
        <v>-0.88684618191659803</v>
      </c>
      <c r="FC77">
        <v>0.88262027826207801</v>
      </c>
      <c r="FD77">
        <v>0.16868351086831099</v>
      </c>
      <c r="FE77">
        <v>-0.685570478718737</v>
      </c>
      <c r="FF77">
        <v>0.98742108554429198</v>
      </c>
      <c r="FG77">
        <v>0.40902434935351001</v>
      </c>
      <c r="FH77">
        <v>-0.39675067099644001</v>
      </c>
      <c r="FI77">
        <v>-0.27442836972372903</v>
      </c>
      <c r="FJ77">
        <v>-0.284215590157892</v>
      </c>
      <c r="FK77">
        <v>0.69517078718576097</v>
      </c>
    </row>
    <row r="78" spans="1:167" x14ac:dyDescent="0.25">
      <c r="A78" t="s">
        <v>33</v>
      </c>
      <c r="B78">
        <v>-0.88654562599700004</v>
      </c>
      <c r="C78">
        <v>-0.73789818400680995</v>
      </c>
      <c r="D78">
        <v>0.49033572006259601</v>
      </c>
      <c r="E78">
        <v>0.86314136564348498</v>
      </c>
      <c r="F78">
        <v>0.84480180112703496</v>
      </c>
      <c r="G78">
        <v>0.91157138832773499</v>
      </c>
      <c r="H78">
        <v>0.96820836646044195</v>
      </c>
      <c r="I78">
        <v>0.86371852142312699</v>
      </c>
      <c r="J78">
        <v>0.392936039248237</v>
      </c>
      <c r="K78">
        <v>0.88944420819034598</v>
      </c>
      <c r="L78">
        <v>0.86940135405759</v>
      </c>
      <c r="M78">
        <v>0.919186815610604</v>
      </c>
      <c r="N78">
        <v>0.92109899505284798</v>
      </c>
      <c r="O78">
        <v>0.64332406495337102</v>
      </c>
      <c r="P78">
        <v>0.67366031652753799</v>
      </c>
      <c r="Q78">
        <v>0.87813384066377398</v>
      </c>
      <c r="R78">
        <v>0.68394979667272504</v>
      </c>
      <c r="S78">
        <v>0.72709534852052005</v>
      </c>
      <c r="T78">
        <v>0.89543539922879301</v>
      </c>
      <c r="U78">
        <v>0.89891747608862305</v>
      </c>
      <c r="V78">
        <v>0.91521043325864204</v>
      </c>
      <c r="W78">
        <v>0.89952978914702997</v>
      </c>
      <c r="X78">
        <v>0.91586229507980899</v>
      </c>
      <c r="Y78">
        <v>0.877760219248092</v>
      </c>
      <c r="Z78">
        <v>0.88748912126756996</v>
      </c>
      <c r="AA78">
        <v>0.88835874707349205</v>
      </c>
      <c r="AB78">
        <v>0.79767309356371496</v>
      </c>
      <c r="AC78">
        <v>0.91088659908543801</v>
      </c>
      <c r="AD78">
        <v>0.81954941321342001</v>
      </c>
      <c r="AE78">
        <v>0.63586108354402304</v>
      </c>
      <c r="AF78">
        <v>0.91857287711190805</v>
      </c>
      <c r="AG78">
        <v>0.96299464951158797</v>
      </c>
      <c r="AH78">
        <v>0.89200882180774399</v>
      </c>
      <c r="AI78">
        <v>0.112370312013434</v>
      </c>
      <c r="AJ78">
        <v>0.93445997406566395</v>
      </c>
      <c r="AK78">
        <v>-0.934197656514554</v>
      </c>
      <c r="AL78">
        <v>-0.81208327682356596</v>
      </c>
      <c r="AM78">
        <v>0.92514003046545301</v>
      </c>
      <c r="AN78">
        <v>0.60212080618566299</v>
      </c>
      <c r="AO78">
        <v>-0.94273993491441599</v>
      </c>
      <c r="AP78">
        <v>-0.87157964069428895</v>
      </c>
      <c r="AQ78">
        <v>-0.62775997431483199</v>
      </c>
      <c r="AR78">
        <v>-0.83503119843163098</v>
      </c>
      <c r="AS78">
        <v>0.87745624887303297</v>
      </c>
      <c r="AT78">
        <v>0.96726103893603199</v>
      </c>
      <c r="AU78">
        <v>0.35935664511090298</v>
      </c>
      <c r="AV78">
        <v>-0.78492082069522795</v>
      </c>
      <c r="AW78">
        <v>-0.66927505642678198</v>
      </c>
      <c r="AX78">
        <v>-0.63974851332304605</v>
      </c>
      <c r="AY78">
        <v>-0.53922791075830401</v>
      </c>
      <c r="AZ78">
        <v>-0.77926309119192905</v>
      </c>
      <c r="BA78">
        <v>-0.624597733041373</v>
      </c>
      <c r="BB78">
        <v>-0.82629489105451803</v>
      </c>
      <c r="BC78">
        <v>-0.81314929954790005</v>
      </c>
      <c r="BD78">
        <v>-0.79377523110047599</v>
      </c>
      <c r="BE78">
        <v>-0.80101979195666095</v>
      </c>
      <c r="BF78">
        <v>-0.91525657351027401</v>
      </c>
      <c r="BG78">
        <v>0.602458092003608</v>
      </c>
      <c r="BH78">
        <v>0.75430849731598604</v>
      </c>
      <c r="BI78">
        <v>-0.89053229620830099</v>
      </c>
      <c r="BJ78">
        <v>-0.87668968629014699</v>
      </c>
      <c r="BK78">
        <v>-0.63068575797092596</v>
      </c>
      <c r="BL78">
        <v>-0.675676451976299</v>
      </c>
      <c r="BM78">
        <v>0.38025247168138399</v>
      </c>
      <c r="BN78">
        <v>-0.89238859946846305</v>
      </c>
      <c r="BO78">
        <v>-0.86351427042447804</v>
      </c>
      <c r="BP78">
        <v>-0.87799398877523105</v>
      </c>
      <c r="BQ78">
        <v>-0.85452124928195505</v>
      </c>
      <c r="BR78">
        <v>-0.86064048692831197</v>
      </c>
      <c r="BS78">
        <v>-0.84505418570976498</v>
      </c>
      <c r="BT78">
        <v>-0.798554898688277</v>
      </c>
      <c r="BU78">
        <v>-0.66912379608369199</v>
      </c>
      <c r="BV78">
        <v>-0.87503781231154598</v>
      </c>
      <c r="BW78">
        <v>-0.93295883968320703</v>
      </c>
      <c r="BX78">
        <v>-0.57816810048435896</v>
      </c>
      <c r="BY78">
        <v>-0.80562846329193405</v>
      </c>
      <c r="BZ78">
        <v>-0.87578880006677295</v>
      </c>
      <c r="CA78">
        <v>-0.83281631738310602</v>
      </c>
      <c r="CB78">
        <v>0.526703172104527</v>
      </c>
      <c r="CC78">
        <v>-0.90543790964384196</v>
      </c>
      <c r="CD78">
        <v>-0.89243948905738701</v>
      </c>
      <c r="CE78">
        <v>-0.75291035878527801</v>
      </c>
      <c r="CF78">
        <v>-0.91523434678943705</v>
      </c>
      <c r="CG78">
        <v>-0.85307109829892502</v>
      </c>
      <c r="CH78">
        <v>-0.81283953610914295</v>
      </c>
      <c r="CI78">
        <v>-0.89437278513237495</v>
      </c>
      <c r="CJ78">
        <v>-0.86002646014278505</v>
      </c>
      <c r="CK78">
        <v>-0.91057779483926904</v>
      </c>
      <c r="CL78">
        <v>-0.89688916897708304</v>
      </c>
      <c r="CM78">
        <v>-0.81777852480827096</v>
      </c>
      <c r="CN78">
        <v>-0.79786508666182099</v>
      </c>
      <c r="CO78">
        <v>-0.55770029648493002</v>
      </c>
      <c r="CP78">
        <v>-0.875424018632178</v>
      </c>
      <c r="CQ78">
        <v>0.68474293489985905</v>
      </c>
      <c r="CR78">
        <v>0.80273160631003404</v>
      </c>
      <c r="CS78">
        <v>0.85467635348103899</v>
      </c>
      <c r="CT78">
        <v>0.80827951195466397</v>
      </c>
      <c r="CU78">
        <v>0.89528493707923096</v>
      </c>
      <c r="CV78">
        <v>-0.68001822365348197</v>
      </c>
      <c r="CW78">
        <v>0.79207735564043003</v>
      </c>
      <c r="CX78">
        <v>7.0876461829962795E-2</v>
      </c>
      <c r="CY78">
        <v>0.52737981141429302</v>
      </c>
      <c r="CZ78">
        <v>0.91590743072734504</v>
      </c>
      <c r="DA78">
        <v>0.889870044296873</v>
      </c>
      <c r="DB78">
        <v>-0.89061362019757995</v>
      </c>
      <c r="DC78">
        <v>-0.72136380889328999</v>
      </c>
      <c r="DD78">
        <v>0.79459150191969796</v>
      </c>
      <c r="DE78">
        <v>0.83426642018240604</v>
      </c>
      <c r="DF78">
        <v>0.64233646380885001</v>
      </c>
      <c r="DG78">
        <v>0.79065181689839403</v>
      </c>
      <c r="DH78">
        <v>0.78479783574744799</v>
      </c>
      <c r="DI78">
        <v>0.86173055108601104</v>
      </c>
      <c r="DJ78">
        <v>0.423840272532167</v>
      </c>
      <c r="DK78">
        <v>0.76082900806674503</v>
      </c>
      <c r="DL78">
        <v>-0.73268934100541405</v>
      </c>
      <c r="DM78">
        <v>-0.49384245820122802</v>
      </c>
      <c r="DN78">
        <v>0.88795132351616002</v>
      </c>
      <c r="DO78">
        <v>0.38727456160995499</v>
      </c>
      <c r="DP78">
        <v>-0.81281558715187696</v>
      </c>
      <c r="DQ78">
        <v>0.885372003307899</v>
      </c>
      <c r="DR78">
        <v>0.134841763784605</v>
      </c>
      <c r="DS78">
        <v>-0.73259001344832397</v>
      </c>
      <c r="DT78">
        <v>0.38402975333377998</v>
      </c>
      <c r="DU78">
        <v>0.39038144012244602</v>
      </c>
      <c r="DV78">
        <v>0.55978384696516703</v>
      </c>
      <c r="DW78">
        <v>-0.45816245167509601</v>
      </c>
      <c r="DX78">
        <v>0.90056208595169496</v>
      </c>
      <c r="DY78">
        <v>0.29767857385864299</v>
      </c>
      <c r="DZ78">
        <v>0.58342339883667105</v>
      </c>
      <c r="EA78">
        <v>0.73726539429579896</v>
      </c>
      <c r="EB78">
        <v>0.64530479138357699</v>
      </c>
      <c r="EC78">
        <v>0.782562917617319</v>
      </c>
      <c r="ED78">
        <v>0.361719762095841</v>
      </c>
      <c r="EE78">
        <v>0.35772655838937401</v>
      </c>
      <c r="EF78">
        <v>0.46030107620407501</v>
      </c>
      <c r="EG78">
        <v>-0.63595438466758403</v>
      </c>
      <c r="EH78">
        <v>-0.75888683769166299</v>
      </c>
      <c r="EI78">
        <v>-0.72250093391572201</v>
      </c>
      <c r="EJ78">
        <v>-0.70534482579314495</v>
      </c>
      <c r="EK78">
        <v>-0.65364442109590704</v>
      </c>
      <c r="EL78">
        <v>-0.598654035235342</v>
      </c>
      <c r="EM78">
        <v>-0.82996903552345502</v>
      </c>
      <c r="EN78">
        <v>-0.89844516210104097</v>
      </c>
      <c r="EO78">
        <v>-0.857645439336989</v>
      </c>
      <c r="EP78">
        <v>-0.80886193427038</v>
      </c>
      <c r="EQ78">
        <v>-0.68360940529349001</v>
      </c>
      <c r="ER78">
        <v>-0.93678643354772195</v>
      </c>
      <c r="ES78">
        <v>-0.931189738973901</v>
      </c>
      <c r="ET78">
        <v>-0.92468384511582002</v>
      </c>
      <c r="EU78">
        <v>-0.90125121788490203</v>
      </c>
      <c r="EV78">
        <v>-0.91594220486056399</v>
      </c>
      <c r="EW78">
        <v>-0.91022112910331499</v>
      </c>
      <c r="EX78">
        <v>-0.88728836379352505</v>
      </c>
      <c r="EY78">
        <v>-0.94863848905773895</v>
      </c>
      <c r="EZ78">
        <v>-0.94517656320775301</v>
      </c>
      <c r="FA78">
        <v>-0.92748530377082095</v>
      </c>
      <c r="FB78">
        <v>-0.91756976017788905</v>
      </c>
      <c r="FC78">
        <v>0.86939351613329796</v>
      </c>
      <c r="FD78">
        <v>0.39961477624396602</v>
      </c>
      <c r="FE78">
        <v>-0.582089093579647</v>
      </c>
      <c r="FF78">
        <v>0.91838662143768901</v>
      </c>
      <c r="FG78">
        <v>0.75380503252199804</v>
      </c>
      <c r="FH78">
        <v>-0.537591232726504</v>
      </c>
      <c r="FI78">
        <v>-0.42569211710768701</v>
      </c>
      <c r="FJ78">
        <v>-0.53422551247037098</v>
      </c>
      <c r="FK78">
        <v>0.48796972662619398</v>
      </c>
    </row>
    <row r="79" spans="1:167" x14ac:dyDescent="0.25">
      <c r="A79" t="s">
        <v>34</v>
      </c>
      <c r="B79">
        <v>-0.91519845072711203</v>
      </c>
      <c r="C79">
        <v>-0.71667063739744497</v>
      </c>
      <c r="D79">
        <v>0.64293621997430805</v>
      </c>
      <c r="E79">
        <v>0.91677739793644197</v>
      </c>
      <c r="F79">
        <v>0.89684136321720098</v>
      </c>
      <c r="G79">
        <v>0.95579383195331802</v>
      </c>
      <c r="H79">
        <v>0.95129648923240595</v>
      </c>
      <c r="I79">
        <v>0.85985406988336999</v>
      </c>
      <c r="J79">
        <v>0.456784189214403</v>
      </c>
      <c r="K79">
        <v>0.95551411681369702</v>
      </c>
      <c r="L79">
        <v>0.928544358466872</v>
      </c>
      <c r="M79">
        <v>0.95432711842445905</v>
      </c>
      <c r="N79">
        <v>0.92159527337479796</v>
      </c>
      <c r="O79">
        <v>0.83463055348874204</v>
      </c>
      <c r="P79">
        <v>0.75974984770063503</v>
      </c>
      <c r="Q79">
        <v>0.97626128933030198</v>
      </c>
      <c r="R79">
        <v>0.75084201157016695</v>
      </c>
      <c r="S79">
        <v>0.87936415745532104</v>
      </c>
      <c r="T79">
        <v>0.96190462569441104</v>
      </c>
      <c r="U79">
        <v>0.94747860270898698</v>
      </c>
      <c r="V79">
        <v>0.94004329850813995</v>
      </c>
      <c r="W79">
        <v>0.87390996631009399</v>
      </c>
      <c r="X79">
        <v>0.96135434796863894</v>
      </c>
      <c r="Y79">
        <v>0.93312746983384198</v>
      </c>
      <c r="Z79">
        <v>0.91200984951986597</v>
      </c>
      <c r="AA79">
        <v>0.90529975247527805</v>
      </c>
      <c r="AB79">
        <v>0.87048046637865995</v>
      </c>
      <c r="AC79">
        <v>0.95027300625035505</v>
      </c>
      <c r="AD79">
        <v>0.96331789523770195</v>
      </c>
      <c r="AE79">
        <v>0.61901007699126598</v>
      </c>
      <c r="AF79">
        <v>0.96497079445683798</v>
      </c>
      <c r="AG79">
        <v>0.96370491114866497</v>
      </c>
      <c r="AH79">
        <v>0.95055354884603205</v>
      </c>
      <c r="AI79">
        <v>0.23728136772386299</v>
      </c>
      <c r="AJ79">
        <v>0.96966388377795798</v>
      </c>
      <c r="AK79">
        <v>-0.92203754756522205</v>
      </c>
      <c r="AL79">
        <v>-0.79589586890817898</v>
      </c>
      <c r="AM79">
        <v>0.90911820771998597</v>
      </c>
      <c r="AN79">
        <v>0.65147435915066798</v>
      </c>
      <c r="AO79">
        <v>-0.904153314454469</v>
      </c>
      <c r="AP79">
        <v>-0.89616140513773701</v>
      </c>
      <c r="AQ79">
        <v>-0.68322239543131502</v>
      </c>
      <c r="AR79">
        <v>-0.71858059393971196</v>
      </c>
      <c r="AS79">
        <v>0.93015756803196403</v>
      </c>
      <c r="AT79">
        <v>0.977297721844953</v>
      </c>
      <c r="AU79">
        <v>0.49136221270854802</v>
      </c>
      <c r="AV79">
        <v>-0.81391902465201504</v>
      </c>
      <c r="AW79">
        <v>-0.69760463205001499</v>
      </c>
      <c r="AX79">
        <v>-0.65299499139459705</v>
      </c>
      <c r="AY79">
        <v>-0.51303132686776198</v>
      </c>
      <c r="AZ79">
        <v>-0.75721200112051401</v>
      </c>
      <c r="BA79">
        <v>-0.62246669394578202</v>
      </c>
      <c r="BB79">
        <v>-0.82994450531191299</v>
      </c>
      <c r="BC79">
        <v>-0.83862902070489598</v>
      </c>
      <c r="BD79">
        <v>-0.80463120218849904</v>
      </c>
      <c r="BE79">
        <v>-0.81633019466079304</v>
      </c>
      <c r="BF79">
        <v>-0.88286697676889703</v>
      </c>
      <c r="BG79">
        <v>0.58068389219220296</v>
      </c>
      <c r="BH79">
        <v>0.75414825118218298</v>
      </c>
      <c r="BI79">
        <v>-0.902606805310877</v>
      </c>
      <c r="BJ79">
        <v>-0.90563696206356603</v>
      </c>
      <c r="BK79">
        <v>-0.68114466081553604</v>
      </c>
      <c r="BL79">
        <v>-0.73151353446269496</v>
      </c>
      <c r="BM79">
        <v>0.32409868196444103</v>
      </c>
      <c r="BN79">
        <v>-0.887182324545427</v>
      </c>
      <c r="BO79">
        <v>-0.89731840079965297</v>
      </c>
      <c r="BP79">
        <v>-0.93148381986957196</v>
      </c>
      <c r="BQ79">
        <v>-0.78449309750088103</v>
      </c>
      <c r="BR79">
        <v>-0.86469429093941796</v>
      </c>
      <c r="BS79">
        <v>-0.85782956920612996</v>
      </c>
      <c r="BT79">
        <v>-0.81881943425761405</v>
      </c>
      <c r="BU79">
        <v>-0.72634147106699198</v>
      </c>
      <c r="BV79">
        <v>-0.89619906561490104</v>
      </c>
      <c r="BW79">
        <v>-0.85486716796621698</v>
      </c>
      <c r="BX79">
        <v>-0.67414602954719105</v>
      </c>
      <c r="BY79">
        <v>-0.79962121469467096</v>
      </c>
      <c r="BZ79">
        <v>-0.90320457502274498</v>
      </c>
      <c r="CA79">
        <v>-0.89364617806499203</v>
      </c>
      <c r="CB79">
        <v>0.56504985211218905</v>
      </c>
      <c r="CC79">
        <v>-0.92621091392743304</v>
      </c>
      <c r="CD79">
        <v>-0.91870931420547197</v>
      </c>
      <c r="CE79">
        <v>-0.80332763956687103</v>
      </c>
      <c r="CF79">
        <v>-0.91404213294843195</v>
      </c>
      <c r="CG79">
        <v>-0.880273596710343</v>
      </c>
      <c r="CH79">
        <v>-0.86918945764288003</v>
      </c>
      <c r="CI79">
        <v>-0.91577138965452298</v>
      </c>
      <c r="CJ79">
        <v>-0.874475003042119</v>
      </c>
      <c r="CK79">
        <v>-0.91661330706963395</v>
      </c>
      <c r="CL79">
        <v>-0.90076470035915102</v>
      </c>
      <c r="CM79">
        <v>-0.84581316369440096</v>
      </c>
      <c r="CN79">
        <v>-0.82545307764638698</v>
      </c>
      <c r="CO79">
        <v>-0.61295777820701203</v>
      </c>
      <c r="CP79">
        <v>-0.90966367369019896</v>
      </c>
      <c r="CQ79">
        <v>0.85801500450478696</v>
      </c>
      <c r="CR79">
        <v>0.93272148469134897</v>
      </c>
      <c r="CS79">
        <v>0.93902733700393404</v>
      </c>
      <c r="CT79">
        <v>0.77774131858463702</v>
      </c>
      <c r="CU79">
        <v>0.922521005655211</v>
      </c>
      <c r="CV79">
        <v>-0.69067654524668898</v>
      </c>
      <c r="CW79">
        <v>0.81478316721335098</v>
      </c>
      <c r="CX79">
        <v>-1.2797364478847001E-2</v>
      </c>
      <c r="CY79">
        <v>0.359135609423679</v>
      </c>
      <c r="CZ79">
        <v>0.94369487669022301</v>
      </c>
      <c r="DA79">
        <v>0.90212540525715601</v>
      </c>
      <c r="DB79">
        <v>-0.86447990477345704</v>
      </c>
      <c r="DC79">
        <v>-0.79832756126358395</v>
      </c>
      <c r="DD79">
        <v>0.85894475717046903</v>
      </c>
      <c r="DE79">
        <v>0.82297905837673302</v>
      </c>
      <c r="DF79">
        <v>0.67899765708558102</v>
      </c>
      <c r="DG79">
        <v>0.746565587021225</v>
      </c>
      <c r="DH79">
        <v>0.74276194030306297</v>
      </c>
      <c r="DI79">
        <v>0.88552235822135295</v>
      </c>
      <c r="DJ79">
        <v>0.46435711755048298</v>
      </c>
      <c r="DK79">
        <v>0.809805463321981</v>
      </c>
      <c r="DL79">
        <v>-0.77615786134055698</v>
      </c>
      <c r="DM79">
        <v>-0.57795749321953904</v>
      </c>
      <c r="DN79">
        <v>0.90469129697186201</v>
      </c>
      <c r="DO79">
        <v>0.62826736595600496</v>
      </c>
      <c r="DP79">
        <v>-0.73489290945611796</v>
      </c>
      <c r="DQ79">
        <v>0.94046737518054802</v>
      </c>
      <c r="DR79">
        <v>1.23345842547165E-2</v>
      </c>
      <c r="DS79">
        <v>-0.760412543038952</v>
      </c>
      <c r="DT79">
        <v>0.47117702035095699</v>
      </c>
      <c r="DU79">
        <v>0.53711105308814699</v>
      </c>
      <c r="DV79">
        <v>0.52116802432708997</v>
      </c>
      <c r="DW79">
        <v>-0.44774501918885201</v>
      </c>
      <c r="DX79">
        <v>0.87308958834366202</v>
      </c>
      <c r="DY79">
        <v>0.33717912613564399</v>
      </c>
      <c r="DZ79">
        <v>0.56880136671522097</v>
      </c>
      <c r="EA79">
        <v>0.65608686145760597</v>
      </c>
      <c r="EB79">
        <v>0.76769189481642597</v>
      </c>
      <c r="EC79">
        <v>0.82750553242332003</v>
      </c>
      <c r="ED79">
        <v>0.37045461441245497</v>
      </c>
      <c r="EE79">
        <v>0.451511021713563</v>
      </c>
      <c r="EF79">
        <v>0.64634126554856997</v>
      </c>
      <c r="EG79">
        <v>-0.70344768948185998</v>
      </c>
      <c r="EH79">
        <v>-0.83033872941085296</v>
      </c>
      <c r="EI79">
        <v>-0.80846784350349798</v>
      </c>
      <c r="EJ79">
        <v>-0.80911983675924104</v>
      </c>
      <c r="EK79">
        <v>-0.75508673585298003</v>
      </c>
      <c r="EL79">
        <v>-0.69878431034242094</v>
      </c>
      <c r="EM79">
        <v>-0.85161454366275802</v>
      </c>
      <c r="EN79">
        <v>-0.92400413310211704</v>
      </c>
      <c r="EO79">
        <v>-0.89583561722804605</v>
      </c>
      <c r="EP79">
        <v>-0.86117625706698697</v>
      </c>
      <c r="EQ79">
        <v>-0.76325117708122203</v>
      </c>
      <c r="ER79">
        <v>-0.95287196837242805</v>
      </c>
      <c r="ES79">
        <v>-0.95224222205145004</v>
      </c>
      <c r="ET79">
        <v>-0.94905057754133604</v>
      </c>
      <c r="EU79">
        <v>-0.93462476634634195</v>
      </c>
      <c r="EV79">
        <v>-0.94179371821925395</v>
      </c>
      <c r="EW79">
        <v>-0.93315384462059203</v>
      </c>
      <c r="EX79">
        <v>-0.91671632512770196</v>
      </c>
      <c r="EY79">
        <v>-0.958197134865716</v>
      </c>
      <c r="EZ79">
        <v>-0.95899784101820995</v>
      </c>
      <c r="FA79">
        <v>-0.94615016120653095</v>
      </c>
      <c r="FB79">
        <v>-0.94268670089045403</v>
      </c>
      <c r="FC79">
        <v>0.92621305500517404</v>
      </c>
      <c r="FD79">
        <v>0.44454723997600598</v>
      </c>
      <c r="FE79">
        <v>-0.59255694347516796</v>
      </c>
      <c r="FF79">
        <v>0.96793719738695305</v>
      </c>
      <c r="FG79">
        <v>0.57703481577810001</v>
      </c>
      <c r="FH79">
        <v>-0.467385235027035</v>
      </c>
      <c r="FI79">
        <v>-0.36441612068853502</v>
      </c>
      <c r="FJ79">
        <v>-0.39843543058346798</v>
      </c>
      <c r="FK79">
        <v>0.65248374439143297</v>
      </c>
    </row>
    <row r="80" spans="1:167" x14ac:dyDescent="0.25">
      <c r="A80" t="s">
        <v>35</v>
      </c>
      <c r="B80">
        <v>-0.94358632076436999</v>
      </c>
      <c r="C80">
        <v>-0.71136537995801097</v>
      </c>
      <c r="D80">
        <v>0.52228805703487802</v>
      </c>
      <c r="E80">
        <v>0.91078166217694301</v>
      </c>
      <c r="F80">
        <v>0.90469413784592201</v>
      </c>
      <c r="G80">
        <v>0.950004339314102</v>
      </c>
      <c r="H80">
        <v>0.97431665102231202</v>
      </c>
      <c r="I80">
        <v>0.86852981052840394</v>
      </c>
      <c r="J80">
        <v>0.39773724289505302</v>
      </c>
      <c r="K80">
        <v>0.94639106799073003</v>
      </c>
      <c r="L80">
        <v>0.91722384410744595</v>
      </c>
      <c r="M80">
        <v>0.95632162414895405</v>
      </c>
      <c r="N80">
        <v>0.92441413774758796</v>
      </c>
      <c r="O80">
        <v>0.64828027801163002</v>
      </c>
      <c r="P80">
        <v>0.65671584926446902</v>
      </c>
      <c r="Q80">
        <v>0.93077781539677895</v>
      </c>
      <c r="R80">
        <v>0.705377161844844</v>
      </c>
      <c r="S80">
        <v>0.77595707524073299</v>
      </c>
      <c r="T80">
        <v>0.94473768921230095</v>
      </c>
      <c r="U80">
        <v>0.94868782706233101</v>
      </c>
      <c r="V80">
        <v>0.94742385281599895</v>
      </c>
      <c r="W80">
        <v>0.899696153180647</v>
      </c>
      <c r="X80">
        <v>0.94769450307653802</v>
      </c>
      <c r="Y80">
        <v>0.926996003042178</v>
      </c>
      <c r="Z80">
        <v>0.92371692836184804</v>
      </c>
      <c r="AA80">
        <v>0.90410842288777804</v>
      </c>
      <c r="AB80">
        <v>0.82669017018784496</v>
      </c>
      <c r="AC80">
        <v>0.92394674097418905</v>
      </c>
      <c r="AD80">
        <v>0.86354964762268305</v>
      </c>
      <c r="AE80">
        <v>0.56040015599320303</v>
      </c>
      <c r="AF80">
        <v>0.95292380315994596</v>
      </c>
      <c r="AG80">
        <v>0.96906576035840297</v>
      </c>
      <c r="AH80">
        <v>0.93849590382891401</v>
      </c>
      <c r="AI80">
        <v>0.213756605297236</v>
      </c>
      <c r="AJ80">
        <v>0.97207685862575199</v>
      </c>
      <c r="AK80">
        <v>-0.93351375820722104</v>
      </c>
      <c r="AL80">
        <v>-0.84833364408387502</v>
      </c>
      <c r="AM80">
        <v>0.942321521448653</v>
      </c>
      <c r="AN80">
        <v>0.63093021867802301</v>
      </c>
      <c r="AO80">
        <v>-0.94595657734182603</v>
      </c>
      <c r="AP80">
        <v>-0.93197795769294001</v>
      </c>
      <c r="AQ80">
        <v>-0.71758995398375103</v>
      </c>
      <c r="AR80">
        <v>-0.87969309581010302</v>
      </c>
      <c r="AS80">
        <v>0.92340497439555702</v>
      </c>
      <c r="AT80">
        <v>0.980598003323502</v>
      </c>
      <c r="AU80">
        <v>0.41577784214667801</v>
      </c>
      <c r="AV80">
        <v>-0.84071365537700904</v>
      </c>
      <c r="AW80">
        <v>-0.75460551559189304</v>
      </c>
      <c r="AX80">
        <v>-0.70855647370865904</v>
      </c>
      <c r="AY80">
        <v>-0.58746090548711705</v>
      </c>
      <c r="AZ80">
        <v>-0.82433607166745004</v>
      </c>
      <c r="BA80">
        <v>-0.69127622653445997</v>
      </c>
      <c r="BB80">
        <v>-0.90184722559718999</v>
      </c>
      <c r="BC80">
        <v>-0.88555795356270595</v>
      </c>
      <c r="BD80">
        <v>-0.86414229028489598</v>
      </c>
      <c r="BE80">
        <v>-0.87793775889057002</v>
      </c>
      <c r="BF80">
        <v>-0.94530764365338105</v>
      </c>
      <c r="BG80">
        <v>0.61172918886326899</v>
      </c>
      <c r="BH80">
        <v>0.73896589155965997</v>
      </c>
      <c r="BI80">
        <v>-0.94004450896319403</v>
      </c>
      <c r="BJ80">
        <v>-0.931630765806025</v>
      </c>
      <c r="BK80">
        <v>-0.69463681279386402</v>
      </c>
      <c r="BL80">
        <v>-0.73005533904445297</v>
      </c>
      <c r="BM80">
        <v>0.32994947772060601</v>
      </c>
      <c r="BN80">
        <v>-0.94162014493445501</v>
      </c>
      <c r="BO80">
        <v>-0.92384879906768702</v>
      </c>
      <c r="BP80">
        <v>-0.94061200542901202</v>
      </c>
      <c r="BQ80">
        <v>-0.86164562690914104</v>
      </c>
      <c r="BR80">
        <v>-0.90483599312968399</v>
      </c>
      <c r="BS80">
        <v>-0.89584669452088295</v>
      </c>
      <c r="BT80">
        <v>-0.86418990947176</v>
      </c>
      <c r="BU80">
        <v>-0.74958980271123199</v>
      </c>
      <c r="BV80">
        <v>-0.93177989465687605</v>
      </c>
      <c r="BW80">
        <v>-0.94851618923416003</v>
      </c>
      <c r="BX80">
        <v>-0.65402274296270702</v>
      </c>
      <c r="BY80">
        <v>-0.87758280693327195</v>
      </c>
      <c r="BZ80">
        <v>-0.93526091779786702</v>
      </c>
      <c r="CA80">
        <v>-0.90187644764382002</v>
      </c>
      <c r="CB80">
        <v>0.552016714117751</v>
      </c>
      <c r="CC80">
        <v>-0.95694036828784002</v>
      </c>
      <c r="CD80">
        <v>-0.94304118245048896</v>
      </c>
      <c r="CE80">
        <v>-0.77882362666290605</v>
      </c>
      <c r="CF80">
        <v>-0.96708853130410299</v>
      </c>
      <c r="CG80">
        <v>-0.91830215752904298</v>
      </c>
      <c r="CH80">
        <v>-0.88752793989504597</v>
      </c>
      <c r="CI80">
        <v>-0.945284325390775</v>
      </c>
      <c r="CJ80">
        <v>-0.922242558351001</v>
      </c>
      <c r="CK80">
        <v>-0.95412775189263899</v>
      </c>
      <c r="CL80">
        <v>-0.93234455764814395</v>
      </c>
      <c r="CM80">
        <v>-0.85897293513224504</v>
      </c>
      <c r="CN80">
        <v>-0.84452327770339597</v>
      </c>
      <c r="CO80">
        <v>-0.60804248070940203</v>
      </c>
      <c r="CP80">
        <v>-0.93066709859233598</v>
      </c>
      <c r="CQ80">
        <v>0.74319724249289798</v>
      </c>
      <c r="CR80">
        <v>0.86339015615145498</v>
      </c>
      <c r="CS80">
        <v>0.86914257996048305</v>
      </c>
      <c r="CT80">
        <v>0.78302662808962897</v>
      </c>
      <c r="CU80">
        <v>0.88992161764165201</v>
      </c>
      <c r="CV80">
        <v>-0.76609169784603304</v>
      </c>
      <c r="CW80">
        <v>0.78679764369412397</v>
      </c>
      <c r="CX80">
        <v>-3.4013263535112602E-2</v>
      </c>
      <c r="CY80">
        <v>0.40112824187260399</v>
      </c>
      <c r="CZ80">
        <v>0.93277546345731299</v>
      </c>
      <c r="DA80">
        <v>0.90876326154222797</v>
      </c>
      <c r="DB80">
        <v>-0.88137062447326697</v>
      </c>
      <c r="DC80">
        <v>-0.80875142374684394</v>
      </c>
      <c r="DD80">
        <v>0.82740265394777002</v>
      </c>
      <c r="DE80">
        <v>0.82042260281239698</v>
      </c>
      <c r="DF80">
        <v>0.55709074118533497</v>
      </c>
      <c r="DG80">
        <v>0.76807326819956201</v>
      </c>
      <c r="DH80">
        <v>0.72668861821947595</v>
      </c>
      <c r="DI80">
        <v>0.89896085341451304</v>
      </c>
      <c r="DJ80">
        <v>0.34373945812554701</v>
      </c>
      <c r="DK80">
        <v>0.83268312339033401</v>
      </c>
      <c r="DL80">
        <v>-0.74836173861621103</v>
      </c>
      <c r="DM80">
        <v>-0.48477978966893298</v>
      </c>
      <c r="DN80">
        <v>0.89669328657136704</v>
      </c>
      <c r="DO80">
        <v>0.45322250011290999</v>
      </c>
      <c r="DP80">
        <v>-0.83105332115956398</v>
      </c>
      <c r="DQ80">
        <v>0.915591418960509</v>
      </c>
      <c r="DR80">
        <v>8.1079803114065804E-2</v>
      </c>
      <c r="DS80">
        <v>-0.81456417992664598</v>
      </c>
      <c r="DT80">
        <v>0.37626860197115702</v>
      </c>
      <c r="DU80">
        <v>0.41894348182588098</v>
      </c>
      <c r="DV80">
        <v>0.62940728071927199</v>
      </c>
      <c r="DW80">
        <v>-0.49970996451864202</v>
      </c>
      <c r="DX80">
        <v>0.91118222564486995</v>
      </c>
      <c r="DY80">
        <v>0.29123495649662201</v>
      </c>
      <c r="DZ80">
        <v>0.58803235471475301</v>
      </c>
      <c r="EA80">
        <v>0.73140306702429403</v>
      </c>
      <c r="EB80">
        <v>0.70398820013791596</v>
      </c>
      <c r="EC80">
        <v>0.83181683260288797</v>
      </c>
      <c r="ED80">
        <v>0.34533118498249299</v>
      </c>
      <c r="EE80">
        <v>0.37417555224293197</v>
      </c>
      <c r="EF80">
        <v>0.52956223105296696</v>
      </c>
      <c r="EG80">
        <v>-0.719473221581728</v>
      </c>
      <c r="EH80">
        <v>-0.83635605721152795</v>
      </c>
      <c r="EI80">
        <v>-0.81629437810448702</v>
      </c>
      <c r="EJ80">
        <v>-0.81149837849010498</v>
      </c>
      <c r="EK80">
        <v>-0.75932700363960404</v>
      </c>
      <c r="EL80">
        <v>-0.67772567491619695</v>
      </c>
      <c r="EM80">
        <v>-0.89072174300071605</v>
      </c>
      <c r="EN80">
        <v>-0.945938001106986</v>
      </c>
      <c r="EO80">
        <v>-0.91108809069792995</v>
      </c>
      <c r="EP80">
        <v>-0.87338131929191098</v>
      </c>
      <c r="EQ80">
        <v>-0.75869085341227305</v>
      </c>
      <c r="ER80">
        <v>-0.97041118439636898</v>
      </c>
      <c r="ES80">
        <v>-0.97165177702129102</v>
      </c>
      <c r="ET80">
        <v>-0.96903787531830599</v>
      </c>
      <c r="EU80">
        <v>-0.95103521153131398</v>
      </c>
      <c r="EV80">
        <v>-0.95943704409817898</v>
      </c>
      <c r="EW80">
        <v>-0.95459554474771202</v>
      </c>
      <c r="EX80">
        <v>-0.93674513315837604</v>
      </c>
      <c r="EY80">
        <v>-0.98686713949776095</v>
      </c>
      <c r="EZ80">
        <v>-0.98385233938859196</v>
      </c>
      <c r="FA80">
        <v>-0.97083432700994698</v>
      </c>
      <c r="FB80">
        <v>-0.96122688458590499</v>
      </c>
      <c r="FC80">
        <v>0.89780414244540596</v>
      </c>
      <c r="FD80">
        <v>0.38562671128902398</v>
      </c>
      <c r="FE80">
        <v>-0.64812158474515602</v>
      </c>
      <c r="FF80">
        <v>0.93735923779409702</v>
      </c>
      <c r="FG80">
        <v>0.73817472175745302</v>
      </c>
      <c r="FH80">
        <v>-0.46172376541844201</v>
      </c>
      <c r="FI80">
        <v>-0.398924493029085</v>
      </c>
      <c r="FJ80">
        <v>-0.46431979719698502</v>
      </c>
      <c r="FK80">
        <v>0.53614825124712895</v>
      </c>
    </row>
    <row r="81" spans="1:167" x14ac:dyDescent="0.25">
      <c r="A81" t="s">
        <v>36</v>
      </c>
      <c r="B81">
        <v>-0.86084495853530296</v>
      </c>
      <c r="C81">
        <v>-0.62872161672563798</v>
      </c>
      <c r="D81">
        <v>0.69097888436656896</v>
      </c>
      <c r="E81">
        <v>0.98024449923717805</v>
      </c>
      <c r="F81">
        <v>0.95048482652305</v>
      </c>
      <c r="G81">
        <v>0.94137478098052796</v>
      </c>
      <c r="H81">
        <v>0.91818869711927997</v>
      </c>
      <c r="I81">
        <v>0.72985579223334096</v>
      </c>
      <c r="J81">
        <v>0.62955874612183305</v>
      </c>
      <c r="K81">
        <v>0.93142706137978404</v>
      </c>
      <c r="L81">
        <v>0.92184598103452697</v>
      </c>
      <c r="M81">
        <v>0.96063023346674603</v>
      </c>
      <c r="N81">
        <v>0.80474217350375998</v>
      </c>
      <c r="O81">
        <v>0.74374059784590596</v>
      </c>
      <c r="P81">
        <v>0.79951539492205503</v>
      </c>
      <c r="Q81">
        <v>0.95444182880666595</v>
      </c>
      <c r="R81">
        <v>0.86761510114038398</v>
      </c>
      <c r="S81">
        <v>0.94092814937403702</v>
      </c>
      <c r="T81">
        <v>0.95024379278786997</v>
      </c>
      <c r="U81">
        <v>0.91680648768036699</v>
      </c>
      <c r="V81">
        <v>0.86534280769899097</v>
      </c>
      <c r="W81">
        <v>0.75503321713763205</v>
      </c>
      <c r="X81">
        <v>0.95659105877564099</v>
      </c>
      <c r="Y81">
        <v>0.86206418723877498</v>
      </c>
      <c r="Z81">
        <v>0.82613213641259098</v>
      </c>
      <c r="AA81">
        <v>0.79503775531937704</v>
      </c>
      <c r="AB81">
        <v>0.70786455143456894</v>
      </c>
      <c r="AC81">
        <v>0.85546906292773195</v>
      </c>
      <c r="AD81">
        <v>0.882732651386818</v>
      </c>
      <c r="AE81">
        <v>0.47361543616076202</v>
      </c>
      <c r="AF81">
        <v>0.94804358420846002</v>
      </c>
      <c r="AG81">
        <v>0.88522201254528199</v>
      </c>
      <c r="AH81">
        <v>0.87753223130251601</v>
      </c>
      <c r="AI81">
        <v>0.137278851941665</v>
      </c>
      <c r="AJ81">
        <v>0.94038738524547605</v>
      </c>
      <c r="AK81">
        <v>-0.875102447300938</v>
      </c>
      <c r="AL81">
        <v>-0.80794011575334101</v>
      </c>
      <c r="AM81">
        <v>0.79977755579482801</v>
      </c>
      <c r="AN81">
        <v>0.43872080031162303</v>
      </c>
      <c r="AO81">
        <v>-0.85259717329987705</v>
      </c>
      <c r="AP81">
        <v>-0.85210777509700897</v>
      </c>
      <c r="AQ81">
        <v>-0.75420740025461097</v>
      </c>
      <c r="AR81">
        <v>-0.70816455765387598</v>
      </c>
      <c r="AS81">
        <v>0.89988072717178802</v>
      </c>
      <c r="AT81">
        <v>0.90585256559838301</v>
      </c>
      <c r="AU81">
        <v>0.69138854981863396</v>
      </c>
      <c r="AV81">
        <v>-0.71389470786342302</v>
      </c>
      <c r="AW81">
        <v>-0.67935259452240104</v>
      </c>
      <c r="AX81">
        <v>-0.56602113337956805</v>
      </c>
      <c r="AY81">
        <v>-0.36143122423305701</v>
      </c>
      <c r="AZ81">
        <v>-0.68237649821423596</v>
      </c>
      <c r="BA81">
        <v>-0.529202948422688</v>
      </c>
      <c r="BB81">
        <v>-0.82378374864841997</v>
      </c>
      <c r="BC81">
        <v>-0.785548130158925</v>
      </c>
      <c r="BD81">
        <v>-0.73734147438100395</v>
      </c>
      <c r="BE81">
        <v>-0.77701346320773901</v>
      </c>
      <c r="BF81">
        <v>-0.81034679754540695</v>
      </c>
      <c r="BG81">
        <v>0.55300688807253695</v>
      </c>
      <c r="BH81">
        <v>0.575181365154802</v>
      </c>
      <c r="BI81">
        <v>-0.84286994459887099</v>
      </c>
      <c r="BJ81">
        <v>-0.83390148839229095</v>
      </c>
      <c r="BK81">
        <v>-0.708335143167655</v>
      </c>
      <c r="BL81">
        <v>-0.80939683731349799</v>
      </c>
      <c r="BM81">
        <v>0.170640934227383</v>
      </c>
      <c r="BN81">
        <v>-0.83997983784455799</v>
      </c>
      <c r="BO81">
        <v>-0.84304608060894504</v>
      </c>
      <c r="BP81">
        <v>-0.88147814398751201</v>
      </c>
      <c r="BQ81">
        <v>-0.82329088562073505</v>
      </c>
      <c r="BR81">
        <v>-0.78567816093361098</v>
      </c>
      <c r="BS81">
        <v>-0.79401720182678603</v>
      </c>
      <c r="BT81">
        <v>-0.76144788374648698</v>
      </c>
      <c r="BU81">
        <v>-0.64355112768730105</v>
      </c>
      <c r="BV81">
        <v>-0.84546441020171303</v>
      </c>
      <c r="BW81">
        <v>-0.79435598966529797</v>
      </c>
      <c r="BX81">
        <v>-0.63557361440386195</v>
      </c>
      <c r="BY81">
        <v>-0.77283624903590498</v>
      </c>
      <c r="BZ81">
        <v>-0.85617142206864105</v>
      </c>
      <c r="CA81">
        <v>-0.83329504890005901</v>
      </c>
      <c r="CB81">
        <v>0.37939395919901903</v>
      </c>
      <c r="CC81">
        <v>-0.86970065495200699</v>
      </c>
      <c r="CD81">
        <v>-0.85003607562138594</v>
      </c>
      <c r="CE81">
        <v>-0.66517648079318803</v>
      </c>
      <c r="CF81">
        <v>-0.88923360427634601</v>
      </c>
      <c r="CG81">
        <v>-0.836748410889667</v>
      </c>
      <c r="CH81">
        <v>-0.80896586293027595</v>
      </c>
      <c r="CI81">
        <v>-0.86178030877587397</v>
      </c>
      <c r="CJ81">
        <v>-0.90943240457621</v>
      </c>
      <c r="CK81">
        <v>-0.85815065842920801</v>
      </c>
      <c r="CL81">
        <v>-0.82055381081242496</v>
      </c>
      <c r="CM81">
        <v>-0.75926142883763703</v>
      </c>
      <c r="CN81">
        <v>-0.75023080356954597</v>
      </c>
      <c r="CO81">
        <v>-0.48919568668111801</v>
      </c>
      <c r="CP81">
        <v>-0.84280584941262504</v>
      </c>
      <c r="CQ81">
        <v>0.915325153487064</v>
      </c>
      <c r="CR81">
        <v>0.96322076675735202</v>
      </c>
      <c r="CS81">
        <v>0.939087666377877</v>
      </c>
      <c r="CT81">
        <v>0.90099621382662498</v>
      </c>
      <c r="CU81">
        <v>0.78759027247664404</v>
      </c>
      <c r="CV81">
        <v>-0.63224185900438201</v>
      </c>
      <c r="CW81">
        <v>0.89173392754458602</v>
      </c>
      <c r="CX81">
        <v>2.5173652761513801E-2</v>
      </c>
      <c r="CY81">
        <v>0.33493242300736098</v>
      </c>
      <c r="CZ81">
        <v>0.89992931195694703</v>
      </c>
      <c r="DA81">
        <v>0.92798322236296404</v>
      </c>
      <c r="DB81">
        <v>-0.71258979978647896</v>
      </c>
      <c r="DC81">
        <v>-0.73474354189038604</v>
      </c>
      <c r="DD81">
        <v>0.89735660283782404</v>
      </c>
      <c r="DE81">
        <v>0.64818980502440304</v>
      </c>
      <c r="DF81">
        <v>0.618763792596984</v>
      </c>
      <c r="DG81">
        <v>0.61961567352007696</v>
      </c>
      <c r="DH81">
        <v>0.56031236367577197</v>
      </c>
      <c r="DI81">
        <v>0.95893636555141204</v>
      </c>
      <c r="DJ81">
        <v>0.39132835041015501</v>
      </c>
      <c r="DK81">
        <v>0.91578917718326702</v>
      </c>
      <c r="DL81">
        <v>-0.738118209063783</v>
      </c>
      <c r="DM81">
        <v>-0.479854277511361</v>
      </c>
      <c r="DN81">
        <v>0.956960207014529</v>
      </c>
      <c r="DO81">
        <v>0.69360117782490704</v>
      </c>
      <c r="DP81">
        <v>-0.61378501310441103</v>
      </c>
      <c r="DQ81">
        <v>0.95575189714209596</v>
      </c>
      <c r="DR81">
        <v>0.23923210762064001</v>
      </c>
      <c r="DS81">
        <v>-0.73027184453326299</v>
      </c>
      <c r="DT81">
        <v>0.65084296069646896</v>
      </c>
      <c r="DU81">
        <v>0.69685401660088497</v>
      </c>
      <c r="DV81">
        <v>0.55313798786738499</v>
      </c>
      <c r="DW81">
        <v>-0.26365262591231098</v>
      </c>
      <c r="DX81">
        <v>0.82583879696862295</v>
      </c>
      <c r="DY81">
        <v>0.56410085705563995</v>
      </c>
      <c r="DZ81">
        <v>0.77322327081380005</v>
      </c>
      <c r="EA81">
        <v>0.80679670405681303</v>
      </c>
      <c r="EB81">
        <v>0.90406558076869203</v>
      </c>
      <c r="EC81">
        <v>0.95221488984439895</v>
      </c>
      <c r="ED81">
        <v>0.55570005444116399</v>
      </c>
      <c r="EE81">
        <v>0.65535978528477901</v>
      </c>
      <c r="EF81">
        <v>0.79384616887312598</v>
      </c>
      <c r="EG81">
        <v>-0.75982391365009805</v>
      </c>
      <c r="EH81">
        <v>-0.79795996469370001</v>
      </c>
      <c r="EI81">
        <v>-0.79265986668351396</v>
      </c>
      <c r="EJ81">
        <v>-0.82030503540337096</v>
      </c>
      <c r="EK81">
        <v>-0.82630162697051801</v>
      </c>
      <c r="EL81">
        <v>-0.76086362718162304</v>
      </c>
      <c r="EM81">
        <v>-0.89626964908995999</v>
      </c>
      <c r="EN81">
        <v>-0.921747154460825</v>
      </c>
      <c r="EO81">
        <v>-0.857168762925412</v>
      </c>
      <c r="EP81">
        <v>-0.82453427173754501</v>
      </c>
      <c r="EQ81">
        <v>-0.73715270439094105</v>
      </c>
      <c r="ER81">
        <v>-0.89950903116528302</v>
      </c>
      <c r="ES81">
        <v>-0.89952547338583899</v>
      </c>
      <c r="ET81">
        <v>-0.90039856123864104</v>
      </c>
      <c r="EU81">
        <v>-0.89030902737409501</v>
      </c>
      <c r="EV81">
        <v>-0.89309524299841403</v>
      </c>
      <c r="EW81">
        <v>-0.90921777764844203</v>
      </c>
      <c r="EX81">
        <v>-0.88506870529127402</v>
      </c>
      <c r="EY81">
        <v>-0.92616463284119399</v>
      </c>
      <c r="EZ81">
        <v>-0.93518340537213596</v>
      </c>
      <c r="FA81">
        <v>-0.915145301155738</v>
      </c>
      <c r="FB81">
        <v>-0.89688482365743605</v>
      </c>
      <c r="FC81">
        <v>0.95623264042176204</v>
      </c>
      <c r="FD81">
        <v>0.25441353954566898</v>
      </c>
      <c r="FE81">
        <v>-0.65483058279364004</v>
      </c>
      <c r="FF81">
        <v>0.94894221153442004</v>
      </c>
      <c r="FG81">
        <v>0.53258911172887302</v>
      </c>
      <c r="FH81">
        <v>-0.34814261711947098</v>
      </c>
      <c r="FI81">
        <v>-0.55154484636783496</v>
      </c>
      <c r="FJ81">
        <v>-0.31411579740154699</v>
      </c>
      <c r="FK81">
        <v>0.79993236791439604</v>
      </c>
    </row>
    <row r="82" spans="1:167" x14ac:dyDescent="0.25">
      <c r="A82" t="s">
        <v>39</v>
      </c>
      <c r="B82">
        <v>-0.86488722924557704</v>
      </c>
      <c r="C82">
        <v>-0.58851124509210395</v>
      </c>
      <c r="D82">
        <v>0.16174722012428999</v>
      </c>
      <c r="E82">
        <v>0.66233183749150903</v>
      </c>
      <c r="F82">
        <v>0.67460467266735202</v>
      </c>
      <c r="G82">
        <v>0.85125817414045502</v>
      </c>
      <c r="H82">
        <v>0.88999848802335302</v>
      </c>
      <c r="I82">
        <v>0.95254257002180298</v>
      </c>
      <c r="J82">
        <v>5.4359412306284299E-2</v>
      </c>
      <c r="K82">
        <v>0.81418730947432305</v>
      </c>
      <c r="L82">
        <v>0.82183139390205595</v>
      </c>
      <c r="M82">
        <v>0.82045386904260598</v>
      </c>
      <c r="N82">
        <v>0.92917305245464099</v>
      </c>
      <c r="O82">
        <v>0.59144406060032195</v>
      </c>
      <c r="P82">
        <v>0.494214231603752</v>
      </c>
      <c r="Q82">
        <v>0.75135474066595798</v>
      </c>
      <c r="R82">
        <v>0.412178605481688</v>
      </c>
      <c r="S82">
        <v>0.57127428144554404</v>
      </c>
      <c r="T82">
        <v>0.81183814144095201</v>
      </c>
      <c r="U82">
        <v>0.86116705769756896</v>
      </c>
      <c r="V82">
        <v>0.92492830938232196</v>
      </c>
      <c r="W82">
        <v>0.97424682600545898</v>
      </c>
      <c r="X82">
        <v>0.80240713735807401</v>
      </c>
      <c r="Y82">
        <v>0.88857505423614902</v>
      </c>
      <c r="Z82">
        <v>0.92514169453774597</v>
      </c>
      <c r="AA82">
        <v>0.96185419383697501</v>
      </c>
      <c r="AB82">
        <v>0.88128844012956997</v>
      </c>
      <c r="AC82">
        <v>0.91685060039911603</v>
      </c>
      <c r="AD82">
        <v>0.744206682124535</v>
      </c>
      <c r="AE82">
        <v>0.58014537382382203</v>
      </c>
      <c r="AF82">
        <v>0.82632346084418495</v>
      </c>
      <c r="AG82">
        <v>0.84522023799485202</v>
      </c>
      <c r="AH82">
        <v>0.89145403113745703</v>
      </c>
      <c r="AI82">
        <v>0.32338876537561401</v>
      </c>
      <c r="AJ82">
        <v>0.86914794216769597</v>
      </c>
      <c r="AK82">
        <v>-0.76217743781487102</v>
      </c>
      <c r="AL82">
        <v>-0.60287911818613704</v>
      </c>
      <c r="AM82">
        <v>0.92966081995682803</v>
      </c>
      <c r="AN82">
        <v>0.76544368114570105</v>
      </c>
      <c r="AO82">
        <v>-0.78552515747856999</v>
      </c>
      <c r="AP82">
        <v>-0.83435778541387395</v>
      </c>
      <c r="AQ82">
        <v>-0.360369669050842</v>
      </c>
      <c r="AR82">
        <v>-0.70976364925868896</v>
      </c>
      <c r="AS82">
        <v>0.86207779767442505</v>
      </c>
      <c r="AT82">
        <v>0.86543099959470704</v>
      </c>
      <c r="AU82">
        <v>1.31728094591272E-2</v>
      </c>
      <c r="AV82">
        <v>-0.87001989217610398</v>
      </c>
      <c r="AW82">
        <v>-0.75588532651060703</v>
      </c>
      <c r="AX82">
        <v>-0.80660286398081804</v>
      </c>
      <c r="AY82">
        <v>-0.76915789644159005</v>
      </c>
      <c r="AZ82">
        <v>-0.86062069381673301</v>
      </c>
      <c r="BA82">
        <v>-0.80089419446568899</v>
      </c>
      <c r="BB82">
        <v>-0.77480984606302306</v>
      </c>
      <c r="BC82">
        <v>-0.83496184376743099</v>
      </c>
      <c r="BD82">
        <v>-0.81263458509127195</v>
      </c>
      <c r="BE82">
        <v>-0.80158026377222402</v>
      </c>
      <c r="BF82">
        <v>-0.86545369255887705</v>
      </c>
      <c r="BG82">
        <v>0.78207397624986197</v>
      </c>
      <c r="BH82">
        <v>0.94484787492078603</v>
      </c>
      <c r="BI82">
        <v>-0.889340193142518</v>
      </c>
      <c r="BJ82">
        <v>-0.86022882722627003</v>
      </c>
      <c r="BK82">
        <v>-0.35700100930961398</v>
      </c>
      <c r="BL82">
        <v>-0.29689423326907</v>
      </c>
      <c r="BM82">
        <v>0.74276246118288602</v>
      </c>
      <c r="BN82">
        <v>-0.88257029631831896</v>
      </c>
      <c r="BO82">
        <v>-0.81930948121240998</v>
      </c>
      <c r="BP82">
        <v>-0.75606728931704603</v>
      </c>
      <c r="BQ82">
        <v>-0.54286378667068003</v>
      </c>
      <c r="BR82">
        <v>-0.87769179174999801</v>
      </c>
      <c r="BS82">
        <v>-0.82891878558443099</v>
      </c>
      <c r="BT82">
        <v>-0.820574642060797</v>
      </c>
      <c r="BU82">
        <v>-0.71016712093011503</v>
      </c>
      <c r="BV82">
        <v>-0.77680697315677905</v>
      </c>
      <c r="BW82">
        <v>-0.87994639592074497</v>
      </c>
      <c r="BX82">
        <v>-0.58794922407934902</v>
      </c>
      <c r="BY82">
        <v>-0.81042799419005496</v>
      </c>
      <c r="BZ82">
        <v>-0.85669328840133796</v>
      </c>
      <c r="CA82">
        <v>-0.82718922277014895</v>
      </c>
      <c r="CB82">
        <v>0.75657876968372195</v>
      </c>
      <c r="CC82">
        <v>-0.86941000509542798</v>
      </c>
      <c r="CD82">
        <v>-0.87467271959743498</v>
      </c>
      <c r="CE82">
        <v>-0.79471674421977201</v>
      </c>
      <c r="CF82">
        <v>-0.84596463970463098</v>
      </c>
      <c r="CG82">
        <v>-0.84703361200341598</v>
      </c>
      <c r="CH82">
        <v>-0.81207826322773002</v>
      </c>
      <c r="CI82">
        <v>-0.84759207271110604</v>
      </c>
      <c r="CJ82">
        <v>-0.74745968865629997</v>
      </c>
      <c r="CK82">
        <v>-0.83196969778533003</v>
      </c>
      <c r="CL82">
        <v>-0.85709575387090797</v>
      </c>
      <c r="CM82">
        <v>-0.78125582663024695</v>
      </c>
      <c r="CN82">
        <v>-0.78395131798069795</v>
      </c>
      <c r="CO82">
        <v>-0.70650245417868396</v>
      </c>
      <c r="CP82">
        <v>-0.86146028956169696</v>
      </c>
      <c r="CQ82">
        <v>0.49039471844888799</v>
      </c>
      <c r="CR82">
        <v>0.67569159214903896</v>
      </c>
      <c r="CS82">
        <v>0.74624223172150095</v>
      </c>
      <c r="CT82">
        <v>0.54928370460258302</v>
      </c>
      <c r="CU82">
        <v>0.95086862168282504</v>
      </c>
      <c r="CV82">
        <v>-0.76266061357070802</v>
      </c>
      <c r="CW82">
        <v>0.63356922354281997</v>
      </c>
      <c r="CX82">
        <v>-0.20042302672053799</v>
      </c>
      <c r="CY82">
        <v>0.39001431183650598</v>
      </c>
      <c r="CZ82">
        <v>0.81639005621986305</v>
      </c>
      <c r="DA82">
        <v>0.74775110105553699</v>
      </c>
      <c r="DB82">
        <v>-0.88034887891691105</v>
      </c>
      <c r="DC82">
        <v>-0.78740981877805605</v>
      </c>
      <c r="DD82">
        <v>0.49175902434534802</v>
      </c>
      <c r="DE82">
        <v>0.95463816091940301</v>
      </c>
      <c r="DF82">
        <v>0.53999608180858405</v>
      </c>
      <c r="DG82">
        <v>0.91340156227366798</v>
      </c>
      <c r="DH82">
        <v>0.88960262612226304</v>
      </c>
      <c r="DI82">
        <v>0.578651016574113</v>
      </c>
      <c r="DJ82">
        <v>0.23255106321375499</v>
      </c>
      <c r="DK82">
        <v>0.46978126421108102</v>
      </c>
      <c r="DL82">
        <v>-0.46910137735680002</v>
      </c>
      <c r="DM82">
        <v>-0.29786645969265302</v>
      </c>
      <c r="DN82">
        <v>0.63821169431108005</v>
      </c>
      <c r="DO82">
        <v>0.28935969981207399</v>
      </c>
      <c r="DP82">
        <v>-0.86437166809738197</v>
      </c>
      <c r="DQ82">
        <v>0.753068587846764</v>
      </c>
      <c r="DR82">
        <v>-0.21838902516380901</v>
      </c>
      <c r="DS82">
        <v>-0.76620363855699103</v>
      </c>
      <c r="DT82">
        <v>9.6821239048886204E-2</v>
      </c>
      <c r="DU82">
        <v>6.4806017447968906E-2</v>
      </c>
      <c r="DV82">
        <v>0.67193019967457901</v>
      </c>
      <c r="DW82">
        <v>-0.73606952036453099</v>
      </c>
      <c r="DX82">
        <v>0.87785282858255498</v>
      </c>
      <c r="DY82">
        <v>-2.0915941688607699E-2</v>
      </c>
      <c r="DZ82">
        <v>0.21422158290506299</v>
      </c>
      <c r="EA82">
        <v>0.51516837500524804</v>
      </c>
      <c r="EB82">
        <v>0.46517210417377702</v>
      </c>
      <c r="EC82">
        <v>0.55631713263613503</v>
      </c>
      <c r="ED82">
        <v>-5.8397048687850603E-2</v>
      </c>
      <c r="EE82">
        <v>2.36571431989132E-2</v>
      </c>
      <c r="EF82">
        <v>0.201514522532313</v>
      </c>
      <c r="EG82">
        <v>-0.61867189408155299</v>
      </c>
      <c r="EH82">
        <v>-0.77831925185696704</v>
      </c>
      <c r="EI82">
        <v>-0.72186574401424897</v>
      </c>
      <c r="EJ82">
        <v>-0.65540960381228897</v>
      </c>
      <c r="EK82">
        <v>-0.49875869238468701</v>
      </c>
      <c r="EL82">
        <v>-0.51156593136741502</v>
      </c>
      <c r="EM82">
        <v>-0.77153328628029905</v>
      </c>
      <c r="EN82">
        <v>-0.83066789521636397</v>
      </c>
      <c r="EO82">
        <v>-0.83458511888837505</v>
      </c>
      <c r="EP82">
        <v>-0.813661958194283</v>
      </c>
      <c r="EQ82">
        <v>-0.73072686448702695</v>
      </c>
      <c r="ER82">
        <v>-0.86373358718964299</v>
      </c>
      <c r="ES82">
        <v>-0.86886093143326104</v>
      </c>
      <c r="ET82">
        <v>-0.86374901471189403</v>
      </c>
      <c r="EU82">
        <v>-0.84942992500997505</v>
      </c>
      <c r="EV82">
        <v>-0.86189723800140405</v>
      </c>
      <c r="EW82">
        <v>-0.84995200193259102</v>
      </c>
      <c r="EX82">
        <v>-0.85030768688122904</v>
      </c>
      <c r="EY82">
        <v>-0.85623828457209405</v>
      </c>
      <c r="EZ82">
        <v>-0.83934239510685205</v>
      </c>
      <c r="FA82">
        <v>-0.85741897891356</v>
      </c>
      <c r="FB82">
        <v>-0.86102629140054598</v>
      </c>
      <c r="FC82">
        <v>0.71932920721668003</v>
      </c>
      <c r="FD82">
        <v>0.285721867409853</v>
      </c>
      <c r="FE82">
        <v>-0.59795381277993598</v>
      </c>
      <c r="FF82">
        <v>0.87801179436001797</v>
      </c>
      <c r="FG82">
        <v>0.55199919121927299</v>
      </c>
      <c r="FH82">
        <v>-0.47111126436847001</v>
      </c>
      <c r="FI82">
        <v>-4.7407504620625802E-3</v>
      </c>
      <c r="FJ82">
        <v>-0.38346822218309601</v>
      </c>
      <c r="FK82">
        <v>0.31231410510390101</v>
      </c>
    </row>
    <row r="83" spans="1:167" x14ac:dyDescent="0.25">
      <c r="A83" t="s">
        <v>42</v>
      </c>
      <c r="B83">
        <v>-0.882453246697122</v>
      </c>
      <c r="C83">
        <v>-0.67052860845905704</v>
      </c>
      <c r="D83">
        <v>0.62178674893312702</v>
      </c>
      <c r="E83">
        <v>0.94278425862779403</v>
      </c>
      <c r="F83">
        <v>0.91285778325512001</v>
      </c>
      <c r="G83">
        <v>0.95808424282723403</v>
      </c>
      <c r="H83">
        <v>0.95365937746679397</v>
      </c>
      <c r="I83">
        <v>0.82045889106140002</v>
      </c>
      <c r="J83">
        <v>0.53533914778923397</v>
      </c>
      <c r="K83">
        <v>0.93668739902716402</v>
      </c>
      <c r="L83">
        <v>0.93505151359164296</v>
      </c>
      <c r="M83">
        <v>0.96517119359404402</v>
      </c>
      <c r="N83">
        <v>0.870959662744617</v>
      </c>
      <c r="O83">
        <v>0.79503045035434905</v>
      </c>
      <c r="P83">
        <v>0.797779508516404</v>
      </c>
      <c r="Q83">
        <v>0.94792786298254705</v>
      </c>
      <c r="R83">
        <v>0.80661525731422701</v>
      </c>
      <c r="S83">
        <v>0.91405338157698202</v>
      </c>
      <c r="T83">
        <v>0.95824465813571602</v>
      </c>
      <c r="U83">
        <v>0.93640152212361005</v>
      </c>
      <c r="V83">
        <v>0.91199193880334095</v>
      </c>
      <c r="W83">
        <v>0.83620276162005303</v>
      </c>
      <c r="X83">
        <v>0.96188112601650999</v>
      </c>
      <c r="Y83">
        <v>0.90019164365590099</v>
      </c>
      <c r="Z83">
        <v>0.87814062924352898</v>
      </c>
      <c r="AA83">
        <v>0.87171148162747603</v>
      </c>
      <c r="AB83">
        <v>0.78693902814118</v>
      </c>
      <c r="AC83">
        <v>0.91371890074728601</v>
      </c>
      <c r="AD83">
        <v>0.90518236502608795</v>
      </c>
      <c r="AE83">
        <v>0.552253299680728</v>
      </c>
      <c r="AF83">
        <v>0.95970837224239802</v>
      </c>
      <c r="AG83">
        <v>0.91384433717342906</v>
      </c>
      <c r="AH83">
        <v>0.91565039551165195</v>
      </c>
      <c r="AI83">
        <v>0.177569740766196</v>
      </c>
      <c r="AJ83">
        <v>0.95939598762234701</v>
      </c>
      <c r="AK83">
        <v>-0.88494322164932304</v>
      </c>
      <c r="AL83">
        <v>-0.77702188365657598</v>
      </c>
      <c r="AM83">
        <v>0.85786606204268701</v>
      </c>
      <c r="AN83">
        <v>0.53670098076897299</v>
      </c>
      <c r="AO83">
        <v>-0.86213118938920896</v>
      </c>
      <c r="AP83">
        <v>-0.86559218424070505</v>
      </c>
      <c r="AQ83">
        <v>-0.66974871771512201</v>
      </c>
      <c r="AR83">
        <v>-0.69086340108317401</v>
      </c>
      <c r="AS83">
        <v>0.92620782558866799</v>
      </c>
      <c r="AT83">
        <v>0.93464596553495105</v>
      </c>
      <c r="AU83">
        <v>0.57413192206776797</v>
      </c>
      <c r="AV83">
        <v>-0.77094599504628902</v>
      </c>
      <c r="AW83">
        <v>-0.693885849678329</v>
      </c>
      <c r="AX83">
        <v>-0.62373784683501399</v>
      </c>
      <c r="AY83">
        <v>-0.449220906950411</v>
      </c>
      <c r="AZ83">
        <v>-0.73100555855078098</v>
      </c>
      <c r="BA83">
        <v>-0.58829870401809203</v>
      </c>
      <c r="BB83">
        <v>-0.82025226224371595</v>
      </c>
      <c r="BC83">
        <v>-0.80857588366921396</v>
      </c>
      <c r="BD83">
        <v>-0.76174503279654304</v>
      </c>
      <c r="BE83">
        <v>-0.78968404562664996</v>
      </c>
      <c r="BF83">
        <v>-0.84206963254993406</v>
      </c>
      <c r="BG83">
        <v>0.62998962914479195</v>
      </c>
      <c r="BH83">
        <v>0.69996386059472804</v>
      </c>
      <c r="BI83">
        <v>-0.87617575333679698</v>
      </c>
      <c r="BJ83">
        <v>-0.86302423244135096</v>
      </c>
      <c r="BK83">
        <v>-0.64127441386911099</v>
      </c>
      <c r="BL83">
        <v>-0.70891228492841396</v>
      </c>
      <c r="BM83">
        <v>0.33436880017182002</v>
      </c>
      <c r="BN83">
        <v>-0.86331049814359495</v>
      </c>
      <c r="BO83">
        <v>-0.86099726966672596</v>
      </c>
      <c r="BP83">
        <v>-0.87919921988396199</v>
      </c>
      <c r="BQ83">
        <v>-0.77403403970804796</v>
      </c>
      <c r="BR83">
        <v>-0.83201249853494996</v>
      </c>
      <c r="BS83">
        <v>-0.82758634448958102</v>
      </c>
      <c r="BT83">
        <v>-0.79323104591511795</v>
      </c>
      <c r="BU83">
        <v>-0.67575483355490096</v>
      </c>
      <c r="BV83">
        <v>-0.84904325029538996</v>
      </c>
      <c r="BW83">
        <v>-0.82863596302399101</v>
      </c>
      <c r="BX83">
        <v>-0.64931652519713001</v>
      </c>
      <c r="BY83">
        <v>-0.78491016077028397</v>
      </c>
      <c r="BZ83">
        <v>-0.87885973595455502</v>
      </c>
      <c r="CA83">
        <v>-0.85604191478559599</v>
      </c>
      <c r="CB83">
        <v>0.49328192177303698</v>
      </c>
      <c r="CC83">
        <v>-0.89374935872522299</v>
      </c>
      <c r="CD83">
        <v>-0.88111475573148901</v>
      </c>
      <c r="CE83">
        <v>-0.73114859646272501</v>
      </c>
      <c r="CF83">
        <v>-0.89652187410779005</v>
      </c>
      <c r="CG83">
        <v>-0.85604225060808203</v>
      </c>
      <c r="CH83">
        <v>-0.83068065072241604</v>
      </c>
      <c r="CI83">
        <v>-0.88489639314770296</v>
      </c>
      <c r="CJ83">
        <v>-0.89587332409574305</v>
      </c>
      <c r="CK83">
        <v>-0.87864008699364005</v>
      </c>
      <c r="CL83">
        <v>-0.85782620435206003</v>
      </c>
      <c r="CM83">
        <v>-0.79932342091171105</v>
      </c>
      <c r="CN83">
        <v>-0.79114538244079002</v>
      </c>
      <c r="CO83">
        <v>-0.56943107947747795</v>
      </c>
      <c r="CP83">
        <v>-0.87276551340762398</v>
      </c>
      <c r="CQ83">
        <v>0.879374364251443</v>
      </c>
      <c r="CR83">
        <v>0.94547110005210699</v>
      </c>
      <c r="CS83">
        <v>0.95813208408133099</v>
      </c>
      <c r="CT83">
        <v>0.87340068247422498</v>
      </c>
      <c r="CU83">
        <v>0.87559165900879399</v>
      </c>
      <c r="CV83">
        <v>-0.65645029560563495</v>
      </c>
      <c r="CW83">
        <v>0.88672559919890404</v>
      </c>
      <c r="CX83">
        <v>1.13731342133173E-2</v>
      </c>
      <c r="CY83">
        <v>0.39929068963630499</v>
      </c>
      <c r="CZ83">
        <v>0.92896172273520194</v>
      </c>
      <c r="DA83">
        <v>0.93369271296441003</v>
      </c>
      <c r="DB83">
        <v>-0.78498704238752204</v>
      </c>
      <c r="DC83">
        <v>-0.76189000119504002</v>
      </c>
      <c r="DD83">
        <v>0.84811089511350701</v>
      </c>
      <c r="DE83">
        <v>0.75719518756623605</v>
      </c>
      <c r="DF83">
        <v>0.68671126475426303</v>
      </c>
      <c r="DG83">
        <v>0.715860131555762</v>
      </c>
      <c r="DH83">
        <v>0.67492875082568304</v>
      </c>
      <c r="DI83">
        <v>0.90090452011267497</v>
      </c>
      <c r="DJ83">
        <v>0.411345013917087</v>
      </c>
      <c r="DK83">
        <v>0.82975337340586197</v>
      </c>
      <c r="DL83">
        <v>-0.71654242260441303</v>
      </c>
      <c r="DM83">
        <v>-0.492142641018048</v>
      </c>
      <c r="DN83">
        <v>0.92568752264054599</v>
      </c>
      <c r="DO83">
        <v>0.66419870056319996</v>
      </c>
      <c r="DP83">
        <v>-0.67287752308750304</v>
      </c>
      <c r="DQ83">
        <v>0.95245354653750303</v>
      </c>
      <c r="DR83">
        <v>0.150596878744503</v>
      </c>
      <c r="DS83">
        <v>-0.73449661675510403</v>
      </c>
      <c r="DT83">
        <v>0.576070580762302</v>
      </c>
      <c r="DU83">
        <v>0.60260066937600998</v>
      </c>
      <c r="DV83">
        <v>0.57305333731743102</v>
      </c>
      <c r="DW83">
        <v>-0.36584398576260202</v>
      </c>
      <c r="DX83">
        <v>0.87780269915505704</v>
      </c>
      <c r="DY83">
        <v>0.471919719554247</v>
      </c>
      <c r="DZ83">
        <v>0.67747801789404205</v>
      </c>
      <c r="EA83">
        <v>0.75652432149478099</v>
      </c>
      <c r="EB83">
        <v>0.84908307115594805</v>
      </c>
      <c r="EC83">
        <v>0.89549209555895803</v>
      </c>
      <c r="ED83">
        <v>0.445629799344955</v>
      </c>
      <c r="EE83">
        <v>0.552248641184647</v>
      </c>
      <c r="EF83">
        <v>0.70921672821501502</v>
      </c>
      <c r="EG83">
        <v>-0.73754862255702802</v>
      </c>
      <c r="EH83">
        <v>-0.80850141878793402</v>
      </c>
      <c r="EI83">
        <v>-0.78705611213658999</v>
      </c>
      <c r="EJ83">
        <v>-0.79393871483182699</v>
      </c>
      <c r="EK83">
        <v>-0.76187645551554395</v>
      </c>
      <c r="EL83">
        <v>-0.71748431844807004</v>
      </c>
      <c r="EM83">
        <v>-0.88432499770249096</v>
      </c>
      <c r="EN83">
        <v>-0.92745763063319597</v>
      </c>
      <c r="EO83">
        <v>-0.87483538957426898</v>
      </c>
      <c r="EP83">
        <v>-0.842972302732931</v>
      </c>
      <c r="EQ83">
        <v>-0.752779266563677</v>
      </c>
      <c r="ER83">
        <v>-0.91892466295759601</v>
      </c>
      <c r="ES83">
        <v>-0.92020644287853304</v>
      </c>
      <c r="ET83">
        <v>-0.919801759137994</v>
      </c>
      <c r="EU83">
        <v>-0.90742189980341603</v>
      </c>
      <c r="EV83">
        <v>-0.91250677286283999</v>
      </c>
      <c r="EW83">
        <v>-0.92297908426650599</v>
      </c>
      <c r="EX83">
        <v>-0.90273343296354303</v>
      </c>
      <c r="EY83">
        <v>-0.93941354243772501</v>
      </c>
      <c r="EZ83">
        <v>-0.943442812735376</v>
      </c>
      <c r="FA83">
        <v>-0.92987715009633698</v>
      </c>
      <c r="FB83">
        <v>-0.91541560697484703</v>
      </c>
      <c r="FC83">
        <v>0.946145263667306</v>
      </c>
      <c r="FD83">
        <v>0.27311918438945798</v>
      </c>
      <c r="FE83">
        <v>-0.63590559047392003</v>
      </c>
      <c r="FF83">
        <v>0.98341129344222</v>
      </c>
      <c r="FG83">
        <v>0.52623410692745398</v>
      </c>
      <c r="FH83">
        <v>-0.40530563548214399</v>
      </c>
      <c r="FI83">
        <v>-0.45389917313322398</v>
      </c>
      <c r="FJ83">
        <v>-0.33887887947415901</v>
      </c>
      <c r="FK83">
        <v>0.74866561558792299</v>
      </c>
    </row>
    <row r="84" spans="1:167" x14ac:dyDescent="0.25">
      <c r="A84" t="s">
        <v>44</v>
      </c>
      <c r="B84">
        <v>-0.91047402512724096</v>
      </c>
      <c r="C84">
        <v>-0.56320973946147301</v>
      </c>
      <c r="D84">
        <v>0.54210812348503801</v>
      </c>
      <c r="E84">
        <v>0.94483591834146097</v>
      </c>
      <c r="F84">
        <v>0.93335150041468395</v>
      </c>
      <c r="G84">
        <v>0.97293040230379801</v>
      </c>
      <c r="H84">
        <v>0.93204254615667204</v>
      </c>
      <c r="I84">
        <v>0.81587267886843695</v>
      </c>
      <c r="J84">
        <v>0.49169393198683398</v>
      </c>
      <c r="K84">
        <v>0.95490818175787995</v>
      </c>
      <c r="L84">
        <v>0.96505758022509602</v>
      </c>
      <c r="M84">
        <v>0.97443812046932599</v>
      </c>
      <c r="N84">
        <v>0.84180284504037906</v>
      </c>
      <c r="O84">
        <v>0.73275704418196697</v>
      </c>
      <c r="P84">
        <v>0.74058187501164796</v>
      </c>
      <c r="Q84">
        <v>0.94009461362562396</v>
      </c>
      <c r="R84">
        <v>0.78140419770537495</v>
      </c>
      <c r="S84">
        <v>0.921410275636113</v>
      </c>
      <c r="T84">
        <v>0.97231931096199198</v>
      </c>
      <c r="U84">
        <v>0.96112445025514603</v>
      </c>
      <c r="V84">
        <v>0.92270913773894903</v>
      </c>
      <c r="W84">
        <v>0.82982463559503905</v>
      </c>
      <c r="X84">
        <v>0.95601998249417397</v>
      </c>
      <c r="Y84">
        <v>0.92437006098062002</v>
      </c>
      <c r="Z84">
        <v>0.89804236071898202</v>
      </c>
      <c r="AA84">
        <v>0.87736556967257295</v>
      </c>
      <c r="AB84">
        <v>0.77988684296593602</v>
      </c>
      <c r="AC84">
        <v>0.89801064386451501</v>
      </c>
      <c r="AD84">
        <v>0.87971900583913398</v>
      </c>
      <c r="AE84">
        <v>0.42042840200946802</v>
      </c>
      <c r="AF84">
        <v>0.95844383206051997</v>
      </c>
      <c r="AG84">
        <v>0.85318149162337698</v>
      </c>
      <c r="AH84">
        <v>0.93136619159516298</v>
      </c>
      <c r="AI84">
        <v>0.29640097707791901</v>
      </c>
      <c r="AJ84">
        <v>0.96521002939575196</v>
      </c>
      <c r="AK84">
        <v>-0.810294215803952</v>
      </c>
      <c r="AL84">
        <v>-0.74091155713735801</v>
      </c>
      <c r="AM84">
        <v>0.84258137580623804</v>
      </c>
      <c r="AN84">
        <v>0.53852597660671897</v>
      </c>
      <c r="AO84">
        <v>-0.79721718986744095</v>
      </c>
      <c r="AP84">
        <v>-0.89176485383043602</v>
      </c>
      <c r="AQ84">
        <v>-0.67431486944839603</v>
      </c>
      <c r="AR84">
        <v>-0.69975225148952103</v>
      </c>
      <c r="AS84">
        <v>0.95675977840932802</v>
      </c>
      <c r="AT84">
        <v>0.88908649212103796</v>
      </c>
      <c r="AU84">
        <v>0.57045533584753505</v>
      </c>
      <c r="AV84">
        <v>-0.81435600467748603</v>
      </c>
      <c r="AW84">
        <v>-0.79906450142497598</v>
      </c>
      <c r="AX84">
        <v>-0.716601877370448</v>
      </c>
      <c r="AY84">
        <v>-0.52208502286465097</v>
      </c>
      <c r="AZ84">
        <v>-0.78464288630108503</v>
      </c>
      <c r="BA84">
        <v>-0.68114779288586103</v>
      </c>
      <c r="BB84">
        <v>-0.87296394912081898</v>
      </c>
      <c r="BC84">
        <v>-0.864767430016392</v>
      </c>
      <c r="BD84">
        <v>-0.80753923112193204</v>
      </c>
      <c r="BE84">
        <v>-0.84713311692279503</v>
      </c>
      <c r="BF84">
        <v>-0.83060120461415798</v>
      </c>
      <c r="BG84">
        <v>0.71035585995904804</v>
      </c>
      <c r="BH84">
        <v>0.68967799155231901</v>
      </c>
      <c r="BI84">
        <v>-0.90301185973127995</v>
      </c>
      <c r="BJ84">
        <v>-0.88058872939378297</v>
      </c>
      <c r="BK84">
        <v>-0.60165762194064398</v>
      </c>
      <c r="BL84">
        <v>-0.65109052008401302</v>
      </c>
      <c r="BM84">
        <v>0.37508069749488399</v>
      </c>
      <c r="BN84">
        <v>-0.89432888165838798</v>
      </c>
      <c r="BO84">
        <v>-0.87888430778621796</v>
      </c>
      <c r="BP84">
        <v>-0.87109459863020999</v>
      </c>
      <c r="BQ84">
        <v>-0.69503678979198802</v>
      </c>
      <c r="BR84">
        <v>-0.85384207329401796</v>
      </c>
      <c r="BS84">
        <v>-0.84590628451175998</v>
      </c>
      <c r="BT84">
        <v>-0.84139532270036299</v>
      </c>
      <c r="BU84">
        <v>-0.72564992573272602</v>
      </c>
      <c r="BV84">
        <v>-0.84556849602042905</v>
      </c>
      <c r="BW84">
        <v>-0.81380114957264205</v>
      </c>
      <c r="BX84">
        <v>-0.69277715244358296</v>
      </c>
      <c r="BY84">
        <v>-0.847335140855073</v>
      </c>
      <c r="BZ84">
        <v>-0.91128634241256501</v>
      </c>
      <c r="CA84">
        <v>-0.89094243752998403</v>
      </c>
      <c r="CB84">
        <v>0.52069755751337399</v>
      </c>
      <c r="CC84">
        <v>-0.91006827236097998</v>
      </c>
      <c r="CD84">
        <v>-0.89671849702068296</v>
      </c>
      <c r="CE84">
        <v>-0.70927022339367896</v>
      </c>
      <c r="CF84">
        <v>-0.91796595436881001</v>
      </c>
      <c r="CG84">
        <v>-0.89896858401551905</v>
      </c>
      <c r="CH84">
        <v>-0.87309413206373798</v>
      </c>
      <c r="CI84">
        <v>-0.89616745020635002</v>
      </c>
      <c r="CJ84">
        <v>-0.93128396140310099</v>
      </c>
      <c r="CK84">
        <v>-0.87181442350736904</v>
      </c>
      <c r="CL84">
        <v>-0.84807292681301205</v>
      </c>
      <c r="CM84">
        <v>-0.79112068678021097</v>
      </c>
      <c r="CN84">
        <v>-0.80093676492155697</v>
      </c>
      <c r="CO84">
        <v>-0.615378933878029</v>
      </c>
      <c r="CP84">
        <v>-0.89333213682769896</v>
      </c>
      <c r="CQ84">
        <v>0.87440977026954203</v>
      </c>
      <c r="CR84">
        <v>0.96367904909554403</v>
      </c>
      <c r="CS84">
        <v>0.93738883831588604</v>
      </c>
      <c r="CT84">
        <v>0.82204137040158698</v>
      </c>
      <c r="CU84">
        <v>0.845194719037342</v>
      </c>
      <c r="CV84">
        <v>-0.74323493537954299</v>
      </c>
      <c r="CW84">
        <v>0.87024150128006394</v>
      </c>
      <c r="CX84">
        <v>-0.15290628107392101</v>
      </c>
      <c r="CY84">
        <v>0.25307538542411201</v>
      </c>
      <c r="CZ84">
        <v>0.89392608938819595</v>
      </c>
      <c r="DA84">
        <v>0.92179642948559704</v>
      </c>
      <c r="DB84">
        <v>-0.72439618874588396</v>
      </c>
      <c r="DC84">
        <v>-0.83558255306596096</v>
      </c>
      <c r="DD84">
        <v>0.78487762249423798</v>
      </c>
      <c r="DE84">
        <v>0.72965041442638601</v>
      </c>
      <c r="DF84">
        <v>0.55161360700295203</v>
      </c>
      <c r="DG84">
        <v>0.70833474765489901</v>
      </c>
      <c r="DH84">
        <v>0.60156255541689396</v>
      </c>
      <c r="DI84">
        <v>0.86872221607806399</v>
      </c>
      <c r="DJ84">
        <v>0.24449549406832999</v>
      </c>
      <c r="DK84">
        <v>0.83550271206589299</v>
      </c>
      <c r="DL84">
        <v>-0.62334472970127697</v>
      </c>
      <c r="DM84">
        <v>-0.37040604560017898</v>
      </c>
      <c r="DN84">
        <v>0.87486586907993502</v>
      </c>
      <c r="DO84">
        <v>0.69142434222041305</v>
      </c>
      <c r="DP84">
        <v>-0.677288498999707</v>
      </c>
      <c r="DQ84">
        <v>0.94623447159176499</v>
      </c>
      <c r="DR84">
        <v>8.4842241983977801E-2</v>
      </c>
      <c r="DS84">
        <v>-0.81152594081090401</v>
      </c>
      <c r="DT84">
        <v>0.539440075544384</v>
      </c>
      <c r="DU84">
        <v>0.56683096646589404</v>
      </c>
      <c r="DV84">
        <v>0.70142780221413703</v>
      </c>
      <c r="DW84">
        <v>-0.43191468274316802</v>
      </c>
      <c r="DX84">
        <v>0.87095181316778703</v>
      </c>
      <c r="DY84">
        <v>0.44894290068380599</v>
      </c>
      <c r="DZ84">
        <v>0.64089078137728295</v>
      </c>
      <c r="EA84">
        <v>0.75509988241580905</v>
      </c>
      <c r="EB84">
        <v>0.88922344041946699</v>
      </c>
      <c r="EC84">
        <v>0.91549574961195501</v>
      </c>
      <c r="ED84">
        <v>0.35796115604381801</v>
      </c>
      <c r="EE84">
        <v>0.52681741684206196</v>
      </c>
      <c r="EF84">
        <v>0.72461024967809695</v>
      </c>
      <c r="EG84">
        <v>-0.83497250583188198</v>
      </c>
      <c r="EH84">
        <v>-0.87569111000881905</v>
      </c>
      <c r="EI84">
        <v>-0.86561253865786003</v>
      </c>
      <c r="EJ84">
        <v>-0.87380707899554599</v>
      </c>
      <c r="EK84">
        <v>-0.82902228941842304</v>
      </c>
      <c r="EL84">
        <v>-0.78493908494590603</v>
      </c>
      <c r="EM84">
        <v>-0.94420794684176002</v>
      </c>
      <c r="EN84">
        <v>-0.95444087612542605</v>
      </c>
      <c r="EO84">
        <v>-0.90735617002089497</v>
      </c>
      <c r="EP84">
        <v>-0.89455868555170304</v>
      </c>
      <c r="EQ84">
        <v>-0.83127234131865901</v>
      </c>
      <c r="ER84">
        <v>-0.91083471775526703</v>
      </c>
      <c r="ES84">
        <v>-0.92133587634740599</v>
      </c>
      <c r="ET84">
        <v>-0.92608263149812098</v>
      </c>
      <c r="EU84">
        <v>-0.92335418628895904</v>
      </c>
      <c r="EV84">
        <v>-0.92108058452910702</v>
      </c>
      <c r="EW84">
        <v>-0.94121211809849403</v>
      </c>
      <c r="EX84">
        <v>-0.93013349421838298</v>
      </c>
      <c r="EY84">
        <v>-0.93668599852520995</v>
      </c>
      <c r="EZ84">
        <v>-0.93975197738486205</v>
      </c>
      <c r="FA84">
        <v>-0.94027620396432099</v>
      </c>
      <c r="FB84">
        <v>-0.92447786831873602</v>
      </c>
      <c r="FC84">
        <v>0.93788420414174101</v>
      </c>
      <c r="FD84">
        <v>0.13892919593063699</v>
      </c>
      <c r="FE84">
        <v>-0.72949449956803203</v>
      </c>
      <c r="FF84">
        <v>0.98473557873351003</v>
      </c>
      <c r="FG84">
        <v>0.44621254918639602</v>
      </c>
      <c r="FH84">
        <v>-0.27000079502503099</v>
      </c>
      <c r="FI84">
        <v>-0.36531394693487501</v>
      </c>
      <c r="FJ84">
        <v>-0.19791640116050399</v>
      </c>
      <c r="FK84">
        <v>0.78104776975749202</v>
      </c>
    </row>
    <row r="85" spans="1:167" x14ac:dyDescent="0.25">
      <c r="A85" t="s">
        <v>45</v>
      </c>
      <c r="B85">
        <v>-0.68936052450962104</v>
      </c>
      <c r="C85">
        <v>-0.57447528407861004</v>
      </c>
      <c r="D85">
        <v>0.25105850353028297</v>
      </c>
      <c r="E85">
        <v>0.68973711609186195</v>
      </c>
      <c r="F85">
        <v>0.665110233417326</v>
      </c>
      <c r="G85">
        <v>0.742090630518772</v>
      </c>
      <c r="H85">
        <v>0.82806173009393802</v>
      </c>
      <c r="I85">
        <v>0.70885288857906303</v>
      </c>
      <c r="J85">
        <v>0.33058058438188997</v>
      </c>
      <c r="K85">
        <v>0.67835455038285097</v>
      </c>
      <c r="L85">
        <v>0.68950345641211797</v>
      </c>
      <c r="M85">
        <v>0.755411996165535</v>
      </c>
      <c r="N85">
        <v>0.75805770405389195</v>
      </c>
      <c r="O85">
        <v>0.396960566210459</v>
      </c>
      <c r="P85">
        <v>0.548666957632299</v>
      </c>
      <c r="Q85">
        <v>0.65270238028846295</v>
      </c>
      <c r="R85">
        <v>0.56073225029694995</v>
      </c>
      <c r="S85">
        <v>0.53520854719983901</v>
      </c>
      <c r="T85">
        <v>0.69102062985593304</v>
      </c>
      <c r="U85">
        <v>0.71079257811583396</v>
      </c>
      <c r="V85">
        <v>0.74318865062549599</v>
      </c>
      <c r="W85">
        <v>0.78138036700508395</v>
      </c>
      <c r="X85">
        <v>0.73951912326519897</v>
      </c>
      <c r="Y85">
        <v>0.67481028639026397</v>
      </c>
      <c r="Z85">
        <v>0.71219047845476402</v>
      </c>
      <c r="AA85">
        <v>0.73193305501230399</v>
      </c>
      <c r="AB85">
        <v>0.56858600608643195</v>
      </c>
      <c r="AC85">
        <v>0.73757487330147298</v>
      </c>
      <c r="AD85">
        <v>0.55240753111826701</v>
      </c>
      <c r="AE85">
        <v>0.541041414260648</v>
      </c>
      <c r="AF85">
        <v>0.73726916139995302</v>
      </c>
      <c r="AG85">
        <v>0.79478389738077704</v>
      </c>
      <c r="AH85">
        <v>0.68759943900095999</v>
      </c>
      <c r="AI85">
        <v>-0.12740050449565901</v>
      </c>
      <c r="AJ85">
        <v>0.75979989305851403</v>
      </c>
      <c r="AK85">
        <v>-0.79926305636977402</v>
      </c>
      <c r="AL85">
        <v>-0.67573843701358705</v>
      </c>
      <c r="AM85">
        <v>0.756611295295057</v>
      </c>
      <c r="AN85">
        <v>0.37541997855737702</v>
      </c>
      <c r="AO85">
        <v>-0.819386944157667</v>
      </c>
      <c r="AP85">
        <v>-0.68886251470583804</v>
      </c>
      <c r="AQ85">
        <v>-0.420597489729791</v>
      </c>
      <c r="AR85">
        <v>-0.72251284659644199</v>
      </c>
      <c r="AS85">
        <v>0.69680212654536</v>
      </c>
      <c r="AT85">
        <v>0.79340024789428398</v>
      </c>
      <c r="AU85">
        <v>0.22812212385028999</v>
      </c>
      <c r="AV85">
        <v>-0.59157316673107396</v>
      </c>
      <c r="AW85">
        <v>-0.52790890307960603</v>
      </c>
      <c r="AX85">
        <v>-0.48401167839627801</v>
      </c>
      <c r="AY85">
        <v>-0.405362409369945</v>
      </c>
      <c r="AZ85">
        <v>-0.63449970503055697</v>
      </c>
      <c r="BA85">
        <v>-0.482916541030252</v>
      </c>
      <c r="BB85">
        <v>-0.64312995649362703</v>
      </c>
      <c r="BC85">
        <v>-0.61670515842672802</v>
      </c>
      <c r="BD85">
        <v>-0.60372688570350597</v>
      </c>
      <c r="BE85">
        <v>-0.61019569847746702</v>
      </c>
      <c r="BF85">
        <v>-0.75961861938865605</v>
      </c>
      <c r="BG85">
        <v>0.56695072970976801</v>
      </c>
      <c r="BH85">
        <v>0.65674769709289804</v>
      </c>
      <c r="BI85">
        <v>-0.711245200716767</v>
      </c>
      <c r="BJ85">
        <v>-0.67460207906188197</v>
      </c>
      <c r="BK85">
        <v>-0.43068150110061598</v>
      </c>
      <c r="BL85">
        <v>-0.47257160311705498</v>
      </c>
      <c r="BM85">
        <v>0.41948106385706202</v>
      </c>
      <c r="BN85">
        <v>-0.73988030966344898</v>
      </c>
      <c r="BO85">
        <v>-0.65475947556666003</v>
      </c>
      <c r="BP85">
        <v>-0.63113541143317797</v>
      </c>
      <c r="BQ85">
        <v>-0.75060584645807604</v>
      </c>
      <c r="BR85">
        <v>-0.66825407364699496</v>
      </c>
      <c r="BS85">
        <v>-0.64554980680726604</v>
      </c>
      <c r="BT85">
        <v>-0.59617591994824104</v>
      </c>
      <c r="BU85">
        <v>-0.42626577086935202</v>
      </c>
      <c r="BV85">
        <v>-0.66817577832765795</v>
      </c>
      <c r="BW85">
        <v>-0.81966350226128504</v>
      </c>
      <c r="BX85">
        <v>-0.38380252470573301</v>
      </c>
      <c r="BY85">
        <v>-0.64328774936742295</v>
      </c>
      <c r="BZ85">
        <v>-0.67968804547890105</v>
      </c>
      <c r="CA85">
        <v>-0.61507729271379996</v>
      </c>
      <c r="CB85">
        <v>0.37120472536011601</v>
      </c>
      <c r="CC85">
        <v>-0.70963978210118395</v>
      </c>
      <c r="CD85">
        <v>-0.69598065994520197</v>
      </c>
      <c r="CE85">
        <v>-0.56765351404733899</v>
      </c>
      <c r="CF85">
        <v>-0.74099906653904801</v>
      </c>
      <c r="CG85">
        <v>-0.66717122462292999</v>
      </c>
      <c r="CH85">
        <v>-0.58463059219398905</v>
      </c>
      <c r="CI85">
        <v>-0.69607173807218403</v>
      </c>
      <c r="CJ85">
        <v>-0.68779303198268205</v>
      </c>
      <c r="CK85">
        <v>-0.70734941101469995</v>
      </c>
      <c r="CL85">
        <v>-0.70693082047070899</v>
      </c>
      <c r="CM85">
        <v>-0.58643292857742002</v>
      </c>
      <c r="CN85">
        <v>-0.57460297173106401</v>
      </c>
      <c r="CO85">
        <v>-0.351005207891254</v>
      </c>
      <c r="CP85">
        <v>-0.6717422352172</v>
      </c>
      <c r="CQ85">
        <v>0.447533943589148</v>
      </c>
      <c r="CR85">
        <v>0.58534933230569497</v>
      </c>
      <c r="CS85">
        <v>0.67478810818715496</v>
      </c>
      <c r="CT85">
        <v>0.78163219030903597</v>
      </c>
      <c r="CU85">
        <v>0.73370071981143004</v>
      </c>
      <c r="CV85">
        <v>-0.50529087309809795</v>
      </c>
      <c r="CW85">
        <v>0.70617333925289705</v>
      </c>
      <c r="CX85">
        <v>0.128299873686857</v>
      </c>
      <c r="CY85">
        <v>0.60490390715320397</v>
      </c>
      <c r="CZ85">
        <v>0.744199266999927</v>
      </c>
      <c r="DA85">
        <v>0.73019301634686096</v>
      </c>
      <c r="DB85">
        <v>-0.72070961451204396</v>
      </c>
      <c r="DC85">
        <v>-0.50239353828883604</v>
      </c>
      <c r="DD85">
        <v>0.57517562923188303</v>
      </c>
      <c r="DE85">
        <v>0.69732869210637904</v>
      </c>
      <c r="DF85">
        <v>0.60213236214800103</v>
      </c>
      <c r="DG85">
        <v>0.72212133827638803</v>
      </c>
      <c r="DH85">
        <v>0.74172954072949704</v>
      </c>
      <c r="DI85">
        <v>0.70366742657134096</v>
      </c>
      <c r="DJ85">
        <v>0.36823535820354902</v>
      </c>
      <c r="DK85">
        <v>0.57256784301897201</v>
      </c>
      <c r="DL85">
        <v>-0.492637498756059</v>
      </c>
      <c r="DM85">
        <v>-0.24756290783983401</v>
      </c>
      <c r="DN85">
        <v>0.75797218532749</v>
      </c>
      <c r="DO85">
        <v>0.19098626081984399</v>
      </c>
      <c r="DP85">
        <v>-0.68494742722413304</v>
      </c>
      <c r="DQ85">
        <v>0.71578367599630799</v>
      </c>
      <c r="DR85">
        <v>0.25260541559726601</v>
      </c>
      <c r="DS85">
        <v>-0.58010141768733203</v>
      </c>
      <c r="DT85">
        <v>0.35906577153594799</v>
      </c>
      <c r="DU85">
        <v>0.268965750511651</v>
      </c>
      <c r="DV85">
        <v>0.49096052191155398</v>
      </c>
      <c r="DW85">
        <v>-0.34339405735867001</v>
      </c>
      <c r="DX85">
        <v>0.76807850903619102</v>
      </c>
      <c r="DY85">
        <v>0.30033016350793701</v>
      </c>
      <c r="DZ85">
        <v>0.55525427292268803</v>
      </c>
      <c r="EA85">
        <v>0.76479388504573198</v>
      </c>
      <c r="EB85">
        <v>0.505799902549532</v>
      </c>
      <c r="EC85">
        <v>0.64585857709921801</v>
      </c>
      <c r="ED85">
        <v>0.35077933411250101</v>
      </c>
      <c r="EE85">
        <v>0.30734930824206402</v>
      </c>
      <c r="EF85">
        <v>0.26746706544757098</v>
      </c>
      <c r="EG85">
        <v>-0.48371294055181502</v>
      </c>
      <c r="EH85">
        <v>-0.55876201388067703</v>
      </c>
      <c r="EI85">
        <v>-0.50283458080116505</v>
      </c>
      <c r="EJ85">
        <v>-0.46267948489195299</v>
      </c>
      <c r="EK85">
        <v>-0.41578754057993</v>
      </c>
      <c r="EL85">
        <v>-0.43094796118367401</v>
      </c>
      <c r="EM85">
        <v>-0.70660727560157899</v>
      </c>
      <c r="EN85">
        <v>-0.73394381885443805</v>
      </c>
      <c r="EO85">
        <v>-0.66964464950693603</v>
      </c>
      <c r="EP85">
        <v>-0.61071845404080205</v>
      </c>
      <c r="EQ85">
        <v>-0.49038563490162401</v>
      </c>
      <c r="ER85">
        <v>-0.75790847450840704</v>
      </c>
      <c r="ES85">
        <v>-0.74145920218392203</v>
      </c>
      <c r="ET85">
        <v>-0.72947640315115103</v>
      </c>
      <c r="EU85">
        <v>-0.70151836260976297</v>
      </c>
      <c r="EV85">
        <v>-0.72681847070848904</v>
      </c>
      <c r="EW85">
        <v>-0.73406024440221995</v>
      </c>
      <c r="EX85">
        <v>-0.70426130169328605</v>
      </c>
      <c r="EY85">
        <v>-0.76734803983043098</v>
      </c>
      <c r="EZ85">
        <v>-0.76123264431368298</v>
      </c>
      <c r="FA85">
        <v>-0.74440676191942701</v>
      </c>
      <c r="FB85">
        <v>-0.72916444395448599</v>
      </c>
      <c r="FC85">
        <v>0.70689486618980502</v>
      </c>
      <c r="FD85">
        <v>0.22408602605135899</v>
      </c>
      <c r="FE85">
        <v>-0.55009562677986601</v>
      </c>
      <c r="FF85">
        <v>0.77724506888434397</v>
      </c>
      <c r="FG85">
        <v>0.68198015338161699</v>
      </c>
      <c r="FH85">
        <v>-0.56501366011999299</v>
      </c>
      <c r="FI85">
        <v>-0.42723315227477299</v>
      </c>
      <c r="FJ85">
        <v>-0.57510198675867497</v>
      </c>
      <c r="FK85">
        <v>0.34671031574963401</v>
      </c>
    </row>
    <row r="86" spans="1:167" x14ac:dyDescent="0.25">
      <c r="A86" t="s">
        <v>47</v>
      </c>
      <c r="B86">
        <v>3.1162629744540499E-3</v>
      </c>
      <c r="C86">
        <v>-0.64590392091283899</v>
      </c>
      <c r="D86">
        <v>0.49384767757621001</v>
      </c>
      <c r="E86">
        <v>0.15627029133086701</v>
      </c>
      <c r="F86">
        <v>6.6267647390684706E-2</v>
      </c>
      <c r="G86">
        <v>2.1023796886088201E-4</v>
      </c>
      <c r="H86">
        <v>0.17556858676312401</v>
      </c>
      <c r="I86">
        <v>-2.5838004327774599E-3</v>
      </c>
      <c r="J86">
        <v>0.27201990363387402</v>
      </c>
      <c r="K86">
        <v>2.8699596112796901E-2</v>
      </c>
      <c r="L86">
        <v>-7.4608403833285195E-2</v>
      </c>
      <c r="M86">
        <v>5.2722790642579599E-2</v>
      </c>
      <c r="N86">
        <v>0.108659486310308</v>
      </c>
      <c r="O86">
        <v>0.199783733479095</v>
      </c>
      <c r="P86">
        <v>0.18138145433372699</v>
      </c>
      <c r="Q86">
        <v>0.14174658531480699</v>
      </c>
      <c r="R86">
        <v>0.200293966063982</v>
      </c>
      <c r="S86">
        <v>3.7908939618514999E-2</v>
      </c>
      <c r="T86">
        <v>4.3368892723589202E-2</v>
      </c>
      <c r="U86">
        <v>-1.9248607979482201E-2</v>
      </c>
      <c r="V86">
        <v>-5.3115368418209501E-3</v>
      </c>
      <c r="W86">
        <v>-1.7779451682695499E-2</v>
      </c>
      <c r="X86">
        <v>9.8025248768981499E-2</v>
      </c>
      <c r="Y86">
        <v>-4.97450426732267E-2</v>
      </c>
      <c r="Z86">
        <v>-5.8074012240239399E-2</v>
      </c>
      <c r="AA86">
        <v>-4.6540465467065403E-2</v>
      </c>
      <c r="AB86">
        <v>-2.0005554088828901E-2</v>
      </c>
      <c r="AC86">
        <v>3.3960380711694702E-2</v>
      </c>
      <c r="AD86">
        <v>0.13640328461842899</v>
      </c>
      <c r="AE86">
        <v>0.38633010329519502</v>
      </c>
      <c r="AF86">
        <v>7.43571352257444E-2</v>
      </c>
      <c r="AG86">
        <v>0.37674758956308002</v>
      </c>
      <c r="AH86">
        <v>-1.6876108254940401E-3</v>
      </c>
      <c r="AI86">
        <v>-0.53333616236886505</v>
      </c>
      <c r="AJ86">
        <v>6.6402820025102602E-2</v>
      </c>
      <c r="AK86">
        <v>-0.48613668440992203</v>
      </c>
      <c r="AL86">
        <v>-0.48468241808057999</v>
      </c>
      <c r="AM86">
        <v>0.124173641982519</v>
      </c>
      <c r="AN86">
        <v>-9.0945019608060701E-2</v>
      </c>
      <c r="AO86">
        <v>-0.45377090313816898</v>
      </c>
      <c r="AP86">
        <v>-6.9964029897851901E-2</v>
      </c>
      <c r="AQ86">
        <v>-0.41889437844858401</v>
      </c>
      <c r="AR86">
        <v>-0.24746563225323701</v>
      </c>
      <c r="AS86">
        <v>-8.74207239729939E-2</v>
      </c>
      <c r="AT86">
        <v>0.301274583257513</v>
      </c>
      <c r="AU86">
        <v>0.282265952231114</v>
      </c>
      <c r="AV86">
        <v>7.8865953903774599E-2</v>
      </c>
      <c r="AW86">
        <v>0.36163248446854301</v>
      </c>
      <c r="AX86">
        <v>0.35367606943067897</v>
      </c>
      <c r="AY86">
        <v>0.30589218959905701</v>
      </c>
      <c r="AZ86">
        <v>0.20273068178408901</v>
      </c>
      <c r="BA86">
        <v>0.35551752231182199</v>
      </c>
      <c r="BB86">
        <v>-1.6121906958391101E-2</v>
      </c>
      <c r="BC86">
        <v>8.9517845168562302E-2</v>
      </c>
      <c r="BD86">
        <v>-1.9793918777699202E-3</v>
      </c>
      <c r="BE86">
        <v>4.2914915419825797E-2</v>
      </c>
      <c r="BF86">
        <v>-0.24069806690139001</v>
      </c>
      <c r="BG86">
        <v>-0.50272773888919198</v>
      </c>
      <c r="BH86">
        <v>-6.6291396045354903E-2</v>
      </c>
      <c r="BI86">
        <v>-1.8753994364875001E-2</v>
      </c>
      <c r="BJ86">
        <v>-8.7589933975915205E-2</v>
      </c>
      <c r="BK86">
        <v>-0.575317634794836</v>
      </c>
      <c r="BL86">
        <v>-0.56615350358727101</v>
      </c>
      <c r="BM86">
        <v>-0.49140942023107698</v>
      </c>
      <c r="BN86">
        <v>1.5060886165612899E-2</v>
      </c>
      <c r="BO86">
        <v>-0.13008177850167699</v>
      </c>
      <c r="BP86">
        <v>-0.26910189428700598</v>
      </c>
      <c r="BQ86">
        <v>-0.65933105394089897</v>
      </c>
      <c r="BR86">
        <v>-4.0069913775650702E-2</v>
      </c>
      <c r="BS86">
        <v>-0.120843253221393</v>
      </c>
      <c r="BT86">
        <v>2.8291184516040499E-2</v>
      </c>
      <c r="BU86">
        <v>-3.0616191962935901E-3</v>
      </c>
      <c r="BV86">
        <v>-0.26292486270091397</v>
      </c>
      <c r="BW86">
        <v>-0.249679288631732</v>
      </c>
      <c r="BX86">
        <v>-4.7333007462797498E-2</v>
      </c>
      <c r="BY86">
        <v>7.2093751444290505E-2</v>
      </c>
      <c r="BZ86">
        <v>-2.1170528254421499E-2</v>
      </c>
      <c r="CA86">
        <v>-1.40236557289708E-2</v>
      </c>
      <c r="CB86">
        <v>-0.119520046949129</v>
      </c>
      <c r="CC86">
        <v>-8.3613245903367106E-2</v>
      </c>
      <c r="CD86">
        <v>-8.2088335284009203E-2</v>
      </c>
      <c r="CE86">
        <v>-0.203766897270655</v>
      </c>
      <c r="CF86">
        <v>-6.8059477577545796E-2</v>
      </c>
      <c r="CG86">
        <v>2.32691269026905E-2</v>
      </c>
      <c r="CH86">
        <v>3.4527214424980102E-3</v>
      </c>
      <c r="CI86">
        <v>-0.14014009491530199</v>
      </c>
      <c r="CJ86">
        <v>-0.10174063760526</v>
      </c>
      <c r="CK86">
        <v>-0.236226331999359</v>
      </c>
      <c r="CL86">
        <v>-0.22426088202460701</v>
      </c>
      <c r="CM86">
        <v>-0.224917140133511</v>
      </c>
      <c r="CN86">
        <v>-0.14455807202715601</v>
      </c>
      <c r="CO86">
        <v>9.8566315772884605E-2</v>
      </c>
      <c r="CP86">
        <v>-7.0241434845508099E-2</v>
      </c>
      <c r="CQ86">
        <v>0.17514975871947899</v>
      </c>
      <c r="CR86">
        <v>2.1013064583843201E-2</v>
      </c>
      <c r="CS86">
        <v>0.10574587633756</v>
      </c>
      <c r="CT86">
        <v>0.36303359365849103</v>
      </c>
      <c r="CU86">
        <v>6.5334214819287098E-2</v>
      </c>
      <c r="CV86">
        <v>0.20516741834341301</v>
      </c>
      <c r="CW86">
        <v>7.70812582143824E-2</v>
      </c>
      <c r="CX86">
        <v>0.72821333072985694</v>
      </c>
      <c r="CY86">
        <v>0.62508289943471795</v>
      </c>
      <c r="CZ86">
        <v>0.31799035837110301</v>
      </c>
      <c r="DA86">
        <v>0.183959642338477</v>
      </c>
      <c r="DB86">
        <v>-0.27485548820107703</v>
      </c>
      <c r="DC86">
        <v>0.18075269371500299</v>
      </c>
      <c r="DD86">
        <v>0.51666132165168899</v>
      </c>
      <c r="DE86">
        <v>2.0238367639624801E-2</v>
      </c>
      <c r="DF86">
        <v>0.49796403813651602</v>
      </c>
      <c r="DG86">
        <v>-0.14424645423142499</v>
      </c>
      <c r="DH86">
        <v>0.113000492438581</v>
      </c>
      <c r="DI86">
        <v>0.36996163829508799</v>
      </c>
      <c r="DJ86">
        <v>0.56305029271656903</v>
      </c>
      <c r="DK86">
        <v>0.25861959091465703</v>
      </c>
      <c r="DL86">
        <v>-0.591767398911203</v>
      </c>
      <c r="DM86">
        <v>-0.60706079765499299</v>
      </c>
      <c r="DN86">
        <v>0.34973317970198098</v>
      </c>
      <c r="DO86">
        <v>-3.2630422108571103E-2</v>
      </c>
      <c r="DP86">
        <v>-2.2974657003201501E-2</v>
      </c>
      <c r="DQ86">
        <v>8.5855811618380698E-2</v>
      </c>
      <c r="DR86">
        <v>0.49097065136324702</v>
      </c>
      <c r="DS86">
        <v>0.21297313747722901</v>
      </c>
      <c r="DT86">
        <v>0.18444194979447601</v>
      </c>
      <c r="DU86">
        <v>0.27922278609129503</v>
      </c>
      <c r="DV86">
        <v>-0.43572014722121399</v>
      </c>
      <c r="DW86">
        <v>0.31730217098833402</v>
      </c>
      <c r="DX86">
        <v>0.17711380316713399</v>
      </c>
      <c r="DY86">
        <v>0.20346845203813599</v>
      </c>
      <c r="DZ86">
        <v>0.41150903802743</v>
      </c>
      <c r="EA86">
        <v>9.9627227050134104E-2</v>
      </c>
      <c r="EB86">
        <v>-4.15662843324551E-2</v>
      </c>
      <c r="EC86">
        <v>0.10927319805177101</v>
      </c>
      <c r="ED86">
        <v>0.58320163147080795</v>
      </c>
      <c r="EE86">
        <v>0.23740995708550999</v>
      </c>
      <c r="EF86">
        <v>0.11568585999151899</v>
      </c>
      <c r="EG86">
        <v>0.36461929227477302</v>
      </c>
      <c r="EH86">
        <v>0.24011663836942099</v>
      </c>
      <c r="EI86">
        <v>0.241890937801196</v>
      </c>
      <c r="EJ86">
        <v>0.185826356374058</v>
      </c>
      <c r="EK86">
        <v>8.4949773636755502E-2</v>
      </c>
      <c r="EL86">
        <v>0.263034199861502</v>
      </c>
      <c r="EM86">
        <v>0.13284661308165299</v>
      </c>
      <c r="EN86">
        <v>2.0969715220359401E-2</v>
      </c>
      <c r="EO86">
        <v>8.3490860286182605E-2</v>
      </c>
      <c r="EP86">
        <v>0.166803851704386</v>
      </c>
      <c r="EQ86">
        <v>0.34066098136138301</v>
      </c>
      <c r="ER86">
        <v>-0.117162822554675</v>
      </c>
      <c r="ES86">
        <v>-9.7681660149549501E-2</v>
      </c>
      <c r="ET86">
        <v>-8.6784427900708602E-2</v>
      </c>
      <c r="EU86">
        <v>-3.0314708741699298E-2</v>
      </c>
      <c r="EV86">
        <v>-5.0661092145628597E-2</v>
      </c>
      <c r="EW86">
        <v>-1.28166469543886E-2</v>
      </c>
      <c r="EX86">
        <v>3.8016752893658003E-2</v>
      </c>
      <c r="EY86">
        <v>-0.15757457743148801</v>
      </c>
      <c r="EZ86">
        <v>-0.15915320985456599</v>
      </c>
      <c r="FA86">
        <v>-7.2413725552087402E-2</v>
      </c>
      <c r="FB86">
        <v>-5.2719417795469001E-2</v>
      </c>
      <c r="FC86">
        <v>9.5639224512147902E-2</v>
      </c>
      <c r="FD86">
        <v>0.53879327800885402</v>
      </c>
      <c r="FE86">
        <v>0.29598388120663999</v>
      </c>
      <c r="FF86">
        <v>2.67022729543696E-2</v>
      </c>
      <c r="FG86">
        <v>0.58705149252273503</v>
      </c>
      <c r="FH86">
        <v>-0.58938855709511995</v>
      </c>
      <c r="FI86">
        <v>-0.66185328159852197</v>
      </c>
      <c r="FJ86">
        <v>-0.74551341956400796</v>
      </c>
      <c r="FK86">
        <v>-5.9424097707057102E-2</v>
      </c>
    </row>
    <row r="87" spans="1:167" x14ac:dyDescent="0.25">
      <c r="A87" t="s">
        <v>50</v>
      </c>
      <c r="B87">
        <v>-0.73333333333333295</v>
      </c>
      <c r="C87">
        <v>-0.65433030508157597</v>
      </c>
      <c r="D87">
        <v>0.49492014864300599</v>
      </c>
      <c r="E87">
        <v>0.82972438786332503</v>
      </c>
      <c r="F87">
        <v>0.79931820421185196</v>
      </c>
      <c r="G87">
        <v>0.78327880921340898</v>
      </c>
      <c r="H87">
        <v>0.85999259585730203</v>
      </c>
      <c r="I87">
        <v>0.64875401594954396</v>
      </c>
      <c r="J87">
        <v>0.52953779908105403</v>
      </c>
      <c r="K87">
        <v>0.75287767135780603</v>
      </c>
      <c r="L87">
        <v>0.73866203731997704</v>
      </c>
      <c r="M87">
        <v>0.81988410202006401</v>
      </c>
      <c r="N87">
        <v>0.73623598354765696</v>
      </c>
      <c r="O87">
        <v>0.42738346220846102</v>
      </c>
      <c r="P87">
        <v>0.63141797213826001</v>
      </c>
      <c r="Q87">
        <v>0.74679504573637401</v>
      </c>
      <c r="R87">
        <v>0.72495351641933803</v>
      </c>
      <c r="S87">
        <v>0.64105439045688095</v>
      </c>
      <c r="T87">
        <v>0.76675345527038496</v>
      </c>
      <c r="U87">
        <v>0.75218838347945105</v>
      </c>
      <c r="V87">
        <v>0.73806435037531803</v>
      </c>
      <c r="W87">
        <v>0.70468358636616601</v>
      </c>
      <c r="X87">
        <v>0.812210279803256</v>
      </c>
      <c r="Y87">
        <v>0.69097594067901102</v>
      </c>
      <c r="Z87">
        <v>0.69821227385406703</v>
      </c>
      <c r="AA87">
        <v>0.67603212871549401</v>
      </c>
      <c r="AB87">
        <v>0.53829334329871203</v>
      </c>
      <c r="AC87">
        <v>0.71938784935188205</v>
      </c>
      <c r="AD87">
        <v>0.62219001771143301</v>
      </c>
      <c r="AE87">
        <v>0.51129645673151003</v>
      </c>
      <c r="AF87">
        <v>0.79950004612590797</v>
      </c>
      <c r="AG87">
        <v>0.836879082580823</v>
      </c>
      <c r="AH87">
        <v>0.70411675951086306</v>
      </c>
      <c r="AI87">
        <v>-9.8521451084692097E-2</v>
      </c>
      <c r="AJ87">
        <v>0.80101313115657502</v>
      </c>
      <c r="AK87">
        <v>-0.85408895544181396</v>
      </c>
      <c r="AL87">
        <v>-0.79099171035719196</v>
      </c>
      <c r="AM87">
        <v>0.75174378629223504</v>
      </c>
      <c r="AN87">
        <v>0.32565894848840299</v>
      </c>
      <c r="AO87">
        <v>-0.86812958441668797</v>
      </c>
      <c r="AP87">
        <v>-0.73068197069712604</v>
      </c>
      <c r="AQ87">
        <v>-0.64527227302361201</v>
      </c>
      <c r="AR87">
        <v>-0.82628321111000003</v>
      </c>
      <c r="AS87">
        <v>0.724179915261839</v>
      </c>
      <c r="AT87">
        <v>0.833715640507522</v>
      </c>
      <c r="AU87">
        <v>0.47357375578822403</v>
      </c>
      <c r="AV87">
        <v>-0.57716828862229197</v>
      </c>
      <c r="AW87">
        <v>-0.52349431378305</v>
      </c>
      <c r="AX87">
        <v>-0.43849115606789402</v>
      </c>
      <c r="AY87">
        <v>-0.31440077470604699</v>
      </c>
      <c r="AZ87">
        <v>-0.61990085045525101</v>
      </c>
      <c r="BA87">
        <v>-0.42689110159468402</v>
      </c>
      <c r="BB87">
        <v>-0.72722114772734003</v>
      </c>
      <c r="BC87">
        <v>-0.65380779719751803</v>
      </c>
      <c r="BD87">
        <v>-0.63618478927123501</v>
      </c>
      <c r="BE87">
        <v>-0.66242938935859597</v>
      </c>
      <c r="BF87">
        <v>-0.78746959467549704</v>
      </c>
      <c r="BG87">
        <v>0.45554305233285203</v>
      </c>
      <c r="BH87">
        <v>0.486519674331785</v>
      </c>
      <c r="BI87">
        <v>-0.73274127086740704</v>
      </c>
      <c r="BJ87">
        <v>-0.710300034556407</v>
      </c>
      <c r="BK87">
        <v>-0.62959898546114401</v>
      </c>
      <c r="BL87">
        <v>-0.74014719035225596</v>
      </c>
      <c r="BM87">
        <v>0.14343138217881099</v>
      </c>
      <c r="BN87">
        <v>-0.75530136180395802</v>
      </c>
      <c r="BO87">
        <v>-0.71462283810101701</v>
      </c>
      <c r="BP87">
        <v>-0.74954899081994697</v>
      </c>
      <c r="BQ87">
        <v>-0.91243747174615697</v>
      </c>
      <c r="BR87">
        <v>-0.69336156430503104</v>
      </c>
      <c r="BS87">
        <v>-0.69323642525520801</v>
      </c>
      <c r="BT87">
        <v>-0.63925755217237101</v>
      </c>
      <c r="BU87">
        <v>-0.484555878544144</v>
      </c>
      <c r="BV87">
        <v>-0.75343943650162903</v>
      </c>
      <c r="BW87">
        <v>-0.83494092750412197</v>
      </c>
      <c r="BX87">
        <v>-0.416937527141375</v>
      </c>
      <c r="BY87">
        <v>-0.68305525755319496</v>
      </c>
      <c r="BZ87">
        <v>-0.72486677749412698</v>
      </c>
      <c r="CA87">
        <v>-0.65699256026312502</v>
      </c>
      <c r="CB87">
        <v>0.24606722235890599</v>
      </c>
      <c r="CC87">
        <v>-0.75606034849177395</v>
      </c>
      <c r="CD87">
        <v>-0.727861788705913</v>
      </c>
      <c r="CE87">
        <v>-0.53150379967599803</v>
      </c>
      <c r="CF87">
        <v>-0.80705091655654104</v>
      </c>
      <c r="CG87">
        <v>-0.70230075033988604</v>
      </c>
      <c r="CH87">
        <v>-0.64021786650655599</v>
      </c>
      <c r="CI87">
        <v>-0.74959197216624296</v>
      </c>
      <c r="CJ87">
        <v>-0.79418235655594305</v>
      </c>
      <c r="CK87">
        <v>-0.78156532046294702</v>
      </c>
      <c r="CL87">
        <v>-0.74385236501218799</v>
      </c>
      <c r="CM87">
        <v>-0.65730711052950197</v>
      </c>
      <c r="CN87">
        <v>-0.63744387353999299</v>
      </c>
      <c r="CO87">
        <v>-0.32609996675515102</v>
      </c>
      <c r="CP87">
        <v>-0.70788439023416805</v>
      </c>
      <c r="CQ87">
        <v>0.60242017544039494</v>
      </c>
      <c r="CR87">
        <v>0.691362764531536</v>
      </c>
      <c r="CS87">
        <v>0.73818907529466704</v>
      </c>
      <c r="CT87">
        <v>0.87661852182555799</v>
      </c>
      <c r="CU87">
        <v>0.670933736046882</v>
      </c>
      <c r="CV87">
        <v>-0.51955009305796795</v>
      </c>
      <c r="CW87">
        <v>0.77760622284573899</v>
      </c>
      <c r="CX87">
        <v>0.22766255764413201</v>
      </c>
      <c r="CY87">
        <v>0.58198855259078397</v>
      </c>
      <c r="CZ87">
        <v>0.78842000007922097</v>
      </c>
      <c r="DA87">
        <v>0.83091772546016196</v>
      </c>
      <c r="DB87">
        <v>-0.71156219052326497</v>
      </c>
      <c r="DC87">
        <v>-0.52361599674046999</v>
      </c>
      <c r="DD87">
        <v>0.78759344394077702</v>
      </c>
      <c r="DE87">
        <v>0.59369949183688198</v>
      </c>
      <c r="DF87">
        <v>0.54054304176407098</v>
      </c>
      <c r="DG87">
        <v>0.60193219934044495</v>
      </c>
      <c r="DH87">
        <v>0.57153429128517996</v>
      </c>
      <c r="DI87">
        <v>0.87987878261796504</v>
      </c>
      <c r="DJ87">
        <v>0.38606501919517699</v>
      </c>
      <c r="DK87">
        <v>0.79955953631895604</v>
      </c>
      <c r="DL87">
        <v>-0.69195622410183</v>
      </c>
      <c r="DM87">
        <v>-0.40603087463492599</v>
      </c>
      <c r="DN87">
        <v>0.88417337122648498</v>
      </c>
      <c r="DO87">
        <v>0.27418436994606699</v>
      </c>
      <c r="DP87">
        <v>-0.66576523363046203</v>
      </c>
      <c r="DQ87">
        <v>0.799050059797625</v>
      </c>
      <c r="DR87">
        <v>0.43105378527441601</v>
      </c>
      <c r="DS87">
        <v>-0.59275018007903102</v>
      </c>
      <c r="DT87">
        <v>0.49172570581570502</v>
      </c>
      <c r="DU87">
        <v>0.46788072158796101</v>
      </c>
      <c r="DV87">
        <v>0.47815163742168798</v>
      </c>
      <c r="DW87">
        <v>-0.199820069859201</v>
      </c>
      <c r="DX87">
        <v>0.77321179599106304</v>
      </c>
      <c r="DY87">
        <v>0.47704041133768499</v>
      </c>
      <c r="DZ87">
        <v>0.75770092485567198</v>
      </c>
      <c r="EA87">
        <v>0.84871046495973002</v>
      </c>
      <c r="EB87">
        <v>0.63309396756144598</v>
      </c>
      <c r="EC87">
        <v>0.80502069009892996</v>
      </c>
      <c r="ED87">
        <v>0.56419721012202295</v>
      </c>
      <c r="EE87">
        <v>0.49420102132541199</v>
      </c>
      <c r="EF87">
        <v>0.473416390682037</v>
      </c>
      <c r="EG87">
        <v>-0.55602345541554099</v>
      </c>
      <c r="EH87">
        <v>-0.59915875496815396</v>
      </c>
      <c r="EI87">
        <v>-0.57549167878871299</v>
      </c>
      <c r="EJ87">
        <v>-0.58271924054603197</v>
      </c>
      <c r="EK87">
        <v>-0.611228621180674</v>
      </c>
      <c r="EL87">
        <v>-0.53847868236130703</v>
      </c>
      <c r="EM87">
        <v>-0.75400183031404699</v>
      </c>
      <c r="EN87">
        <v>-0.79137796192887</v>
      </c>
      <c r="EO87">
        <v>-0.71480207901950399</v>
      </c>
      <c r="EP87">
        <v>-0.655314278061776</v>
      </c>
      <c r="EQ87">
        <v>-0.52376722389178199</v>
      </c>
      <c r="ER87">
        <v>-0.80527118465143699</v>
      </c>
      <c r="ES87">
        <v>-0.79302534475025899</v>
      </c>
      <c r="ET87">
        <v>-0.78678582368866301</v>
      </c>
      <c r="EU87">
        <v>-0.76139614377711995</v>
      </c>
      <c r="EV87">
        <v>-0.77698896551138097</v>
      </c>
      <c r="EW87">
        <v>-0.78877203912259597</v>
      </c>
      <c r="EX87">
        <v>-0.75287453897844403</v>
      </c>
      <c r="EY87">
        <v>-0.83485547306817798</v>
      </c>
      <c r="EZ87">
        <v>-0.839497979108213</v>
      </c>
      <c r="FA87">
        <v>-0.80493945732525296</v>
      </c>
      <c r="FB87">
        <v>-0.78110113860062103</v>
      </c>
      <c r="FC87">
        <v>0.79887525745215404</v>
      </c>
      <c r="FD87">
        <v>0.272709670256432</v>
      </c>
      <c r="FE87">
        <v>-0.52494810791963897</v>
      </c>
      <c r="FF87">
        <v>0.77441507721694303</v>
      </c>
      <c r="FG87">
        <v>0.80031634501743398</v>
      </c>
      <c r="FH87">
        <v>-0.46202791233160401</v>
      </c>
      <c r="FI87">
        <v>-0.65519155306437005</v>
      </c>
      <c r="FJ87">
        <v>-0.54292952665963601</v>
      </c>
      <c r="FK87">
        <v>0.47804148668837898</v>
      </c>
    </row>
    <row r="88" spans="1:167" x14ac:dyDescent="0.25">
      <c r="A88" t="s">
        <v>53</v>
      </c>
      <c r="B88">
        <v>-0.62095796224402</v>
      </c>
      <c r="C88">
        <v>-0.60081372370798203</v>
      </c>
      <c r="D88">
        <v>0.76925059683019603</v>
      </c>
      <c r="E88">
        <v>0.80803661729475296</v>
      </c>
      <c r="F88">
        <v>0.76610059887490201</v>
      </c>
      <c r="G88">
        <v>0.66657274772999797</v>
      </c>
      <c r="H88">
        <v>0.66090756071722301</v>
      </c>
      <c r="I88">
        <v>0.40120355285460502</v>
      </c>
      <c r="J88">
        <v>0.63443059478340502</v>
      </c>
      <c r="K88">
        <v>0.69942539057302699</v>
      </c>
      <c r="L88">
        <v>0.61883940622125699</v>
      </c>
      <c r="M88">
        <v>0.70802793424461996</v>
      </c>
      <c r="N88">
        <v>0.56363418434273205</v>
      </c>
      <c r="O88">
        <v>0.54491928613338003</v>
      </c>
      <c r="P88">
        <v>0.60253716694778703</v>
      </c>
      <c r="Q88">
        <v>0.79760345020897105</v>
      </c>
      <c r="R88">
        <v>0.75284833946895902</v>
      </c>
      <c r="S88">
        <v>0.72666338729438795</v>
      </c>
      <c r="T88">
        <v>0.69128906008623703</v>
      </c>
      <c r="U88">
        <v>0.64487164472337699</v>
      </c>
      <c r="V88">
        <v>0.587642448142498</v>
      </c>
      <c r="W88">
        <v>0.46329444906193801</v>
      </c>
      <c r="X88">
        <v>0.72551018757258301</v>
      </c>
      <c r="Y88">
        <v>0.58018652978003304</v>
      </c>
      <c r="Z88">
        <v>0.53268796472868496</v>
      </c>
      <c r="AA88">
        <v>0.47395129338525599</v>
      </c>
      <c r="AB88">
        <v>0.44322326354358399</v>
      </c>
      <c r="AC88">
        <v>0.58325343823333597</v>
      </c>
      <c r="AD88">
        <v>0.705911796948268</v>
      </c>
      <c r="AE88">
        <v>0.39448443298935298</v>
      </c>
      <c r="AF88">
        <v>0.705870773744252</v>
      </c>
      <c r="AG88">
        <v>0.79481378981818795</v>
      </c>
      <c r="AH88">
        <v>0.61480136024174203</v>
      </c>
      <c r="AI88">
        <v>-0.19478343405718501</v>
      </c>
      <c r="AJ88">
        <v>0.69967607197675796</v>
      </c>
      <c r="AK88">
        <v>-0.86440831718399203</v>
      </c>
      <c r="AL88">
        <v>-0.85585190166460501</v>
      </c>
      <c r="AM88">
        <v>0.57335414244087501</v>
      </c>
      <c r="AN88">
        <v>0.188058766462011</v>
      </c>
      <c r="AO88">
        <v>-0.84458891220370302</v>
      </c>
      <c r="AP88">
        <v>-0.67029137924481696</v>
      </c>
      <c r="AQ88">
        <v>-0.84313403627539196</v>
      </c>
      <c r="AR88">
        <v>-0.64680973771376304</v>
      </c>
      <c r="AS88">
        <v>0.58753898473487998</v>
      </c>
      <c r="AT88">
        <v>0.77385557459748899</v>
      </c>
      <c r="AU88">
        <v>0.71331534176538902</v>
      </c>
      <c r="AV88">
        <v>-0.42575755519657099</v>
      </c>
      <c r="AW88">
        <v>-0.36735449772778</v>
      </c>
      <c r="AX88">
        <v>-0.206700296764282</v>
      </c>
      <c r="AY88">
        <v>-4.7077743604846602E-2</v>
      </c>
      <c r="AZ88">
        <v>-0.35475749531328699</v>
      </c>
      <c r="BA88">
        <v>-0.187852794814137</v>
      </c>
      <c r="BB88">
        <v>-0.60765619770944401</v>
      </c>
      <c r="BC88">
        <v>-0.522378112966564</v>
      </c>
      <c r="BD88">
        <v>-0.53529795150606496</v>
      </c>
      <c r="BE88">
        <v>-0.54751014393673003</v>
      </c>
      <c r="BF88">
        <v>-0.66786339862673105</v>
      </c>
      <c r="BG88">
        <v>4.4913809752803499E-2</v>
      </c>
      <c r="BH88">
        <v>0.27411444436381799</v>
      </c>
      <c r="BI88">
        <v>-0.59087020417090796</v>
      </c>
      <c r="BJ88">
        <v>-0.63130620401969695</v>
      </c>
      <c r="BK88">
        <v>-0.87207958684883002</v>
      </c>
      <c r="BL88">
        <v>-0.96937943349188005</v>
      </c>
      <c r="BM88">
        <v>-0.32894497133301498</v>
      </c>
      <c r="BN88">
        <v>-0.61150571265396203</v>
      </c>
      <c r="BO88">
        <v>-0.65951816981195399</v>
      </c>
      <c r="BP88">
        <v>-0.77318993755905596</v>
      </c>
      <c r="BQ88">
        <v>-0.93713142011154704</v>
      </c>
      <c r="BR88">
        <v>-0.51115796900042898</v>
      </c>
      <c r="BS88">
        <v>-0.56649347469482703</v>
      </c>
      <c r="BT88">
        <v>-0.484712119659504</v>
      </c>
      <c r="BU88">
        <v>-0.415810459052532</v>
      </c>
      <c r="BV88">
        <v>-0.74920839369080605</v>
      </c>
      <c r="BW88">
        <v>-0.64241153823855901</v>
      </c>
      <c r="BX88">
        <v>-0.48971535425309598</v>
      </c>
      <c r="BY88">
        <v>-0.53180220486480601</v>
      </c>
      <c r="BZ88">
        <v>-0.61085984069350996</v>
      </c>
      <c r="CA88">
        <v>-0.61150435263789205</v>
      </c>
      <c r="CB88">
        <v>0.1018166954006</v>
      </c>
      <c r="CC88">
        <v>-0.65134070702870495</v>
      </c>
      <c r="CD88">
        <v>-0.63356911352303602</v>
      </c>
      <c r="CE88">
        <v>-0.533940083905726</v>
      </c>
      <c r="CF88">
        <v>-0.67631205913363801</v>
      </c>
      <c r="CG88">
        <v>-0.59940713992349903</v>
      </c>
      <c r="CH88">
        <v>-0.57318477931692202</v>
      </c>
      <c r="CI88">
        <v>-0.660946683330639</v>
      </c>
      <c r="CJ88">
        <v>-0.68450404228286699</v>
      </c>
      <c r="CK88">
        <v>-0.69088625438181495</v>
      </c>
      <c r="CL88">
        <v>-0.64560860610207405</v>
      </c>
      <c r="CM88">
        <v>-0.55410522883455804</v>
      </c>
      <c r="CN88">
        <v>-0.50449363034296801</v>
      </c>
      <c r="CO88">
        <v>-0.168361635686578</v>
      </c>
      <c r="CP88">
        <v>-0.62140272665966501</v>
      </c>
      <c r="CQ88">
        <v>0.75537705099936503</v>
      </c>
      <c r="CR88">
        <v>0.73160793600087703</v>
      </c>
      <c r="CS88">
        <v>0.65798680734242598</v>
      </c>
      <c r="CT88">
        <v>0.75242817035743104</v>
      </c>
      <c r="CU88">
        <v>0.50071228942567203</v>
      </c>
      <c r="CV88">
        <v>-0.37458295957440402</v>
      </c>
      <c r="CW88">
        <v>0.61109044928645795</v>
      </c>
      <c r="CX88">
        <v>0.220535577975111</v>
      </c>
      <c r="CY88">
        <v>0.27407773307813599</v>
      </c>
      <c r="CZ88">
        <v>0.736262566291777</v>
      </c>
      <c r="DA88">
        <v>0.66268903901518705</v>
      </c>
      <c r="DB88">
        <v>-0.55476122695998498</v>
      </c>
      <c r="DC88">
        <v>-0.45869785517365502</v>
      </c>
      <c r="DD88">
        <v>0.89356549834708299</v>
      </c>
      <c r="DE88">
        <v>0.36268737273329099</v>
      </c>
      <c r="DF88">
        <v>0.54145833206934502</v>
      </c>
      <c r="DG88">
        <v>0.28911364604575701</v>
      </c>
      <c r="DH88">
        <v>0.386199147767877</v>
      </c>
      <c r="DI88">
        <v>0.91894005413200897</v>
      </c>
      <c r="DJ88">
        <v>0.53501387928421695</v>
      </c>
      <c r="DK88">
        <v>0.87250872550138503</v>
      </c>
      <c r="DL88">
        <v>-0.77366777851628199</v>
      </c>
      <c r="DM88">
        <v>-0.53496605624296401</v>
      </c>
      <c r="DN88">
        <v>0.86698777552751205</v>
      </c>
      <c r="DO88">
        <v>0.53377559952768805</v>
      </c>
      <c r="DP88">
        <v>-0.401113007897275</v>
      </c>
      <c r="DQ88">
        <v>0.72414910447034497</v>
      </c>
      <c r="DR88">
        <v>0.31916049466290097</v>
      </c>
      <c r="DS88">
        <v>-0.51386388465627697</v>
      </c>
      <c r="DT88">
        <v>0.59288996458024301</v>
      </c>
      <c r="DU88">
        <v>0.71427962805771195</v>
      </c>
      <c r="DV88">
        <v>0.14989156430376799</v>
      </c>
      <c r="DW88">
        <v>4.0043835990921902E-3</v>
      </c>
      <c r="DX88">
        <v>0.55450425376781798</v>
      </c>
      <c r="DY88">
        <v>0.49845800091318299</v>
      </c>
      <c r="DZ88">
        <v>0.76511488005097705</v>
      </c>
      <c r="EA88">
        <v>0.64828418425706702</v>
      </c>
      <c r="EB88">
        <v>0.67515076128468698</v>
      </c>
      <c r="EC88">
        <v>0.75714995422173803</v>
      </c>
      <c r="ED88">
        <v>0.73893789887524797</v>
      </c>
      <c r="EE88">
        <v>0.65931422538166695</v>
      </c>
      <c r="EF88">
        <v>0.69049115636521596</v>
      </c>
      <c r="EG88">
        <v>-0.429013072365862</v>
      </c>
      <c r="EH88">
        <v>-0.50441565354354301</v>
      </c>
      <c r="EI88">
        <v>-0.518545968328888</v>
      </c>
      <c r="EJ88">
        <v>-0.57522759939591395</v>
      </c>
      <c r="EK88">
        <v>-0.63997424301101802</v>
      </c>
      <c r="EL88">
        <v>-0.52686013068278803</v>
      </c>
      <c r="EM88">
        <v>-0.62599029377967297</v>
      </c>
      <c r="EN88">
        <v>-0.65814056385683495</v>
      </c>
      <c r="EO88">
        <v>-0.584056963001373</v>
      </c>
      <c r="EP88">
        <v>-0.518520846940558</v>
      </c>
      <c r="EQ88">
        <v>-0.39078042920672901</v>
      </c>
      <c r="ER88">
        <v>-0.70708341970716704</v>
      </c>
      <c r="ES88">
        <v>-0.68766781799175503</v>
      </c>
      <c r="ET88">
        <v>-0.67844717973039503</v>
      </c>
      <c r="EU88">
        <v>-0.650242423502156</v>
      </c>
      <c r="EV88">
        <v>-0.66610515850261598</v>
      </c>
      <c r="EW88">
        <v>-0.65399505470558095</v>
      </c>
      <c r="EX88">
        <v>-0.61205169748795896</v>
      </c>
      <c r="EY88">
        <v>-0.72388698744178104</v>
      </c>
      <c r="EZ88">
        <v>-0.73336611997013001</v>
      </c>
      <c r="FA88">
        <v>-0.68044139020193595</v>
      </c>
      <c r="FB88">
        <v>-0.66848131238822905</v>
      </c>
      <c r="FC88">
        <v>0.73239077065161895</v>
      </c>
      <c r="FD88">
        <v>0.528869772444444</v>
      </c>
      <c r="FE88">
        <v>-0.452572162417549</v>
      </c>
      <c r="FF88">
        <v>0.65635796485892595</v>
      </c>
      <c r="FG88">
        <v>0.61411756069419898</v>
      </c>
      <c r="FH88">
        <v>-0.51884099841766196</v>
      </c>
      <c r="FI88">
        <v>-0.68489174498725303</v>
      </c>
      <c r="FJ88">
        <v>-0.57758381175315798</v>
      </c>
      <c r="FK88">
        <v>0.55063519140627604</v>
      </c>
    </row>
    <row r="89" spans="1:167" x14ac:dyDescent="0.25">
      <c r="A89" t="s">
        <v>54</v>
      </c>
      <c r="B89">
        <v>-0.76782040632853998</v>
      </c>
      <c r="C89">
        <v>-0.76994439491270095</v>
      </c>
      <c r="D89">
        <v>0.702928486563139</v>
      </c>
      <c r="E89">
        <v>0.86698101414628903</v>
      </c>
      <c r="F89">
        <v>0.812703643146793</v>
      </c>
      <c r="G89">
        <v>0.84857008324746996</v>
      </c>
      <c r="H89">
        <v>0.89082551184699599</v>
      </c>
      <c r="I89">
        <v>0.72872476783822204</v>
      </c>
      <c r="J89">
        <v>0.55918300430608403</v>
      </c>
      <c r="K89">
        <v>0.832213646270902</v>
      </c>
      <c r="L89">
        <v>0.79926530283517905</v>
      </c>
      <c r="M89">
        <v>0.865648653926956</v>
      </c>
      <c r="N89">
        <v>0.82691894112581399</v>
      </c>
      <c r="O89">
        <v>0.80097680950352002</v>
      </c>
      <c r="P89">
        <v>0.78897822962805297</v>
      </c>
      <c r="Q89">
        <v>0.89346547998207004</v>
      </c>
      <c r="R89">
        <v>0.77638139290702701</v>
      </c>
      <c r="S89">
        <v>0.82703482971693798</v>
      </c>
      <c r="T89">
        <v>0.85069711320809305</v>
      </c>
      <c r="U89">
        <v>0.81680869771877596</v>
      </c>
      <c r="V89">
        <v>0.81148038608721795</v>
      </c>
      <c r="W89">
        <v>0.75838322659116997</v>
      </c>
      <c r="X89">
        <v>0.88446821725471203</v>
      </c>
      <c r="Y89">
        <v>0.78118486883348104</v>
      </c>
      <c r="Z89">
        <v>0.76353285519967395</v>
      </c>
      <c r="AA89">
        <v>0.77030583749352799</v>
      </c>
      <c r="AB89">
        <v>0.71347088049266705</v>
      </c>
      <c r="AC89">
        <v>0.84567899229362398</v>
      </c>
      <c r="AD89">
        <v>0.86802992559504299</v>
      </c>
      <c r="AE89">
        <v>0.67296662161194398</v>
      </c>
      <c r="AF89">
        <v>0.87509114839902902</v>
      </c>
      <c r="AG89">
        <v>0.94364090860147798</v>
      </c>
      <c r="AH89">
        <v>0.812180399182028</v>
      </c>
      <c r="AI89">
        <v>-6.0646904308115403E-2</v>
      </c>
      <c r="AJ89">
        <v>0.87019896142669095</v>
      </c>
      <c r="AK89">
        <v>-0.95376947278686197</v>
      </c>
      <c r="AL89">
        <v>-0.81501332955363903</v>
      </c>
      <c r="AM89">
        <v>0.80089855941674604</v>
      </c>
      <c r="AN89">
        <v>0.45957003636104299</v>
      </c>
      <c r="AO89">
        <v>-0.92068614027621398</v>
      </c>
      <c r="AP89">
        <v>-0.77217823174927702</v>
      </c>
      <c r="AQ89">
        <v>-0.66299387366518603</v>
      </c>
      <c r="AR89">
        <v>-0.64205836066879496</v>
      </c>
      <c r="AS89">
        <v>0.78957381106227897</v>
      </c>
      <c r="AT89">
        <v>0.935239664695101</v>
      </c>
      <c r="AU89">
        <v>0.55688026375873201</v>
      </c>
      <c r="AV89">
        <v>-0.63372975116623798</v>
      </c>
      <c r="AW89">
        <v>-0.478512634340934</v>
      </c>
      <c r="AX89">
        <v>-0.41296869635661798</v>
      </c>
      <c r="AY89">
        <v>-0.27955490994781101</v>
      </c>
      <c r="AZ89">
        <v>-0.56734356678814901</v>
      </c>
      <c r="BA89">
        <v>-0.38392950865936398</v>
      </c>
      <c r="BB89">
        <v>-0.681537989521938</v>
      </c>
      <c r="BC89">
        <v>-0.65718755768844095</v>
      </c>
      <c r="BD89">
        <v>-0.64160054615974604</v>
      </c>
      <c r="BE89">
        <v>-0.64562590452938096</v>
      </c>
      <c r="BF89">
        <v>-0.80356966866003499</v>
      </c>
      <c r="BG89">
        <v>0.39606769390889301</v>
      </c>
      <c r="BH89">
        <v>0.63820284576736097</v>
      </c>
      <c r="BI89">
        <v>-0.76280341462521495</v>
      </c>
      <c r="BJ89">
        <v>-0.77366350788708504</v>
      </c>
      <c r="BK89">
        <v>-0.70968611374588997</v>
      </c>
      <c r="BL89">
        <v>-0.78474625615715099</v>
      </c>
      <c r="BM89">
        <v>0.16975829018660199</v>
      </c>
      <c r="BN89">
        <v>-0.75207853638343303</v>
      </c>
      <c r="BO89">
        <v>-0.77471351367690999</v>
      </c>
      <c r="BP89">
        <v>-0.83683467994298999</v>
      </c>
      <c r="BQ89">
        <v>-0.87168999795357105</v>
      </c>
      <c r="BR89">
        <v>-0.71711843479178194</v>
      </c>
      <c r="BS89">
        <v>-0.72922507099804101</v>
      </c>
      <c r="BT89">
        <v>-0.64695549645427997</v>
      </c>
      <c r="BU89">
        <v>-0.54223722334056201</v>
      </c>
      <c r="BV89">
        <v>-0.80943490264818896</v>
      </c>
      <c r="BW89">
        <v>-0.79181984732981003</v>
      </c>
      <c r="BX89">
        <v>-0.55416219777366305</v>
      </c>
      <c r="BY89">
        <v>-0.63303297414715098</v>
      </c>
      <c r="BZ89">
        <v>-0.75872074955691204</v>
      </c>
      <c r="CA89">
        <v>-0.74162951437381797</v>
      </c>
      <c r="CB89">
        <v>0.39366197099656303</v>
      </c>
      <c r="CC89">
        <v>-0.79906456454029895</v>
      </c>
      <c r="CD89">
        <v>-0.79006711355361503</v>
      </c>
      <c r="CE89">
        <v>-0.71887814889271495</v>
      </c>
      <c r="CF89">
        <v>-0.79431385298173496</v>
      </c>
      <c r="CG89">
        <v>-0.72789297350521398</v>
      </c>
      <c r="CH89">
        <v>-0.70181458890090898</v>
      </c>
      <c r="CI89">
        <v>-0.80113206863558395</v>
      </c>
      <c r="CJ89">
        <v>-0.77218709720294898</v>
      </c>
      <c r="CK89">
        <v>-0.82212101276680205</v>
      </c>
      <c r="CL89">
        <v>-0.80742111928002702</v>
      </c>
      <c r="CM89">
        <v>-0.73464776701704004</v>
      </c>
      <c r="CN89">
        <v>-0.69541883174359698</v>
      </c>
      <c r="CO89">
        <v>-0.42393409465517401</v>
      </c>
      <c r="CP89">
        <v>-0.77455156664758895</v>
      </c>
      <c r="CQ89">
        <v>0.81787006012083496</v>
      </c>
      <c r="CR89">
        <v>0.83965548949208801</v>
      </c>
      <c r="CS89">
        <v>0.88537981483663897</v>
      </c>
      <c r="CT89">
        <v>0.87204628093497105</v>
      </c>
      <c r="CU89">
        <v>0.82568095524378604</v>
      </c>
      <c r="CV89">
        <v>-0.47596057969325001</v>
      </c>
      <c r="CW89">
        <v>0.80772073481964202</v>
      </c>
      <c r="CX89">
        <v>0.24098857005596599</v>
      </c>
      <c r="CY89">
        <v>0.54438336408039301</v>
      </c>
      <c r="CZ89">
        <v>0.91077245831327602</v>
      </c>
      <c r="DA89">
        <v>0.85041548172993398</v>
      </c>
      <c r="DB89">
        <v>-0.79926596908556302</v>
      </c>
      <c r="DC89">
        <v>-0.59080892431328003</v>
      </c>
      <c r="DD89">
        <v>0.88808177806669097</v>
      </c>
      <c r="DE89">
        <v>0.70872402350437602</v>
      </c>
      <c r="DF89">
        <v>0.82241068145575302</v>
      </c>
      <c r="DG89">
        <v>0.63191273114859703</v>
      </c>
      <c r="DH89">
        <v>0.718993970965911</v>
      </c>
      <c r="DI89">
        <v>0.89841441155705304</v>
      </c>
      <c r="DJ89">
        <v>0.63535044969688603</v>
      </c>
      <c r="DK89">
        <v>0.77794972428276399</v>
      </c>
      <c r="DL89">
        <v>-0.80200056336791303</v>
      </c>
      <c r="DM89">
        <v>-0.62255983969972395</v>
      </c>
      <c r="DN89">
        <v>0.93477547937147398</v>
      </c>
      <c r="DO89">
        <v>0.57993945024219296</v>
      </c>
      <c r="DP89">
        <v>-0.59790228060499495</v>
      </c>
      <c r="DQ89">
        <v>0.87420162153172298</v>
      </c>
      <c r="DR89">
        <v>0.22639133583795101</v>
      </c>
      <c r="DS89">
        <v>-0.576612932745315</v>
      </c>
      <c r="DT89">
        <v>0.58344937147586196</v>
      </c>
      <c r="DU89">
        <v>0.62430576920366898</v>
      </c>
      <c r="DV89">
        <v>0.306391038539158</v>
      </c>
      <c r="DW89">
        <v>-0.225495472196066</v>
      </c>
      <c r="DX89">
        <v>0.79988194166561899</v>
      </c>
      <c r="DY89">
        <v>0.45662866333858798</v>
      </c>
      <c r="DZ89">
        <v>0.68969839422902302</v>
      </c>
      <c r="EA89">
        <v>0.69438442620534502</v>
      </c>
      <c r="EB89">
        <v>0.719238733568208</v>
      </c>
      <c r="EC89">
        <v>0.79162673350767099</v>
      </c>
      <c r="ED89">
        <v>0.57201571724053801</v>
      </c>
      <c r="EE89">
        <v>0.55953847405805801</v>
      </c>
      <c r="EF89">
        <v>0.63728229007332704</v>
      </c>
      <c r="EG89">
        <v>-0.51543164666962404</v>
      </c>
      <c r="EH89">
        <v>-0.63451838062325605</v>
      </c>
      <c r="EI89">
        <v>-0.60273754083475595</v>
      </c>
      <c r="EJ89">
        <v>-0.61182896506375495</v>
      </c>
      <c r="EK89">
        <v>-0.60232788227753298</v>
      </c>
      <c r="EL89">
        <v>-0.55327496154585198</v>
      </c>
      <c r="EM89">
        <v>-0.72560916893175098</v>
      </c>
      <c r="EN89">
        <v>-0.80513055637912601</v>
      </c>
      <c r="EO89">
        <v>-0.74438852608614403</v>
      </c>
      <c r="EP89">
        <v>-0.681878185268745</v>
      </c>
      <c r="EQ89">
        <v>-0.55123093667628198</v>
      </c>
      <c r="ER89">
        <v>-0.85759948287791798</v>
      </c>
      <c r="ES89">
        <v>-0.84265841486412396</v>
      </c>
      <c r="ET89">
        <v>-0.83298662499977505</v>
      </c>
      <c r="EU89">
        <v>-0.80393200630791595</v>
      </c>
      <c r="EV89">
        <v>-0.82212071698298705</v>
      </c>
      <c r="EW89">
        <v>-0.81299769477886097</v>
      </c>
      <c r="EX89">
        <v>-0.77791259335183405</v>
      </c>
      <c r="EY89">
        <v>-0.86760232385085501</v>
      </c>
      <c r="EZ89">
        <v>-0.87141740040926197</v>
      </c>
      <c r="FA89">
        <v>-0.83428078428286001</v>
      </c>
      <c r="FB89">
        <v>-0.82389889203406197</v>
      </c>
      <c r="FC89">
        <v>0.871621892865454</v>
      </c>
      <c r="FD89">
        <v>0.49357502975567402</v>
      </c>
      <c r="FE89">
        <v>-0.47110225269161998</v>
      </c>
      <c r="FF89">
        <v>0.89058453257417303</v>
      </c>
      <c r="FG89">
        <v>0.61697160287351704</v>
      </c>
      <c r="FH89">
        <v>-0.61868590125191902</v>
      </c>
      <c r="FI89">
        <v>-0.563980156933235</v>
      </c>
      <c r="FJ89">
        <v>-0.57667255942741202</v>
      </c>
      <c r="FK89">
        <v>0.62296904573741496</v>
      </c>
    </row>
    <row r="90" spans="1:167" x14ac:dyDescent="0.25">
      <c r="A90" t="s">
        <v>65</v>
      </c>
      <c r="B90">
        <v>-0.48391317993772998</v>
      </c>
      <c r="C90">
        <v>-0.46806461307127001</v>
      </c>
      <c r="D90">
        <v>0.55210686618157001</v>
      </c>
      <c r="E90">
        <v>0.61807252003741897</v>
      </c>
      <c r="F90">
        <v>0.61146157560151604</v>
      </c>
      <c r="G90">
        <v>0.45940621924251202</v>
      </c>
      <c r="H90">
        <v>0.50016115425541097</v>
      </c>
      <c r="I90">
        <v>0.24970666575221601</v>
      </c>
      <c r="J90">
        <v>0.49153832553661497</v>
      </c>
      <c r="K90">
        <v>0.50447696019395405</v>
      </c>
      <c r="L90">
        <v>0.42202553197436399</v>
      </c>
      <c r="M90">
        <v>0.51396925523367298</v>
      </c>
      <c r="N90">
        <v>0.40558935033888899</v>
      </c>
      <c r="O90">
        <v>0.13257904521769201</v>
      </c>
      <c r="P90">
        <v>0.34222880885371698</v>
      </c>
      <c r="Q90">
        <v>0.54114665327228095</v>
      </c>
      <c r="R90">
        <v>0.56007656932083405</v>
      </c>
      <c r="S90">
        <v>0.38092285839852602</v>
      </c>
      <c r="T90">
        <v>0.480275757613081</v>
      </c>
      <c r="U90">
        <v>0.45118325359675299</v>
      </c>
      <c r="V90">
        <v>0.40268402821619198</v>
      </c>
      <c r="W90">
        <v>0.31619524990180797</v>
      </c>
      <c r="X90">
        <v>0.52429884481160205</v>
      </c>
      <c r="Y90">
        <v>0.38901769512755602</v>
      </c>
      <c r="Z90">
        <v>0.36794507278181798</v>
      </c>
      <c r="AA90">
        <v>0.28179113317455301</v>
      </c>
      <c r="AB90">
        <v>0.25054149870243397</v>
      </c>
      <c r="AC90">
        <v>0.36645426877792697</v>
      </c>
      <c r="AD90">
        <v>0.40414270675483799</v>
      </c>
      <c r="AE90">
        <v>0.275385269826806</v>
      </c>
      <c r="AF90">
        <v>0.50493512204021695</v>
      </c>
      <c r="AG90">
        <v>0.59755498898517201</v>
      </c>
      <c r="AH90">
        <v>0.40159543830640998</v>
      </c>
      <c r="AI90">
        <v>-0.15109528906347999</v>
      </c>
      <c r="AJ90">
        <v>0.49508348646042999</v>
      </c>
      <c r="AK90">
        <v>-0.65046438160256403</v>
      </c>
      <c r="AL90">
        <v>-0.69881772993535596</v>
      </c>
      <c r="AM90">
        <v>0.45150560523790401</v>
      </c>
      <c r="AN90">
        <v>0.119815571302629</v>
      </c>
      <c r="AO90">
        <v>-0.68081211375748196</v>
      </c>
      <c r="AP90">
        <v>-0.50332778374998699</v>
      </c>
      <c r="AQ90">
        <v>-0.71824849137848601</v>
      </c>
      <c r="AR90">
        <v>-0.74506451135596496</v>
      </c>
      <c r="AS90">
        <v>0.39361874206244002</v>
      </c>
      <c r="AT90">
        <v>0.57318256648367205</v>
      </c>
      <c r="AU90">
        <v>0.478887860851266</v>
      </c>
      <c r="AV90">
        <v>-0.284912779860229</v>
      </c>
      <c r="AW90">
        <v>-0.28172228996625998</v>
      </c>
      <c r="AX90">
        <v>-0.15509030309814401</v>
      </c>
      <c r="AY90">
        <v>-6.7157725939179902E-2</v>
      </c>
      <c r="AZ90">
        <v>-0.33015514355930597</v>
      </c>
      <c r="BA90">
        <v>-0.158115104863813</v>
      </c>
      <c r="BB90">
        <v>-0.52829019491873197</v>
      </c>
      <c r="BC90">
        <v>-0.417502499610511</v>
      </c>
      <c r="BD90">
        <v>-0.43511471319711797</v>
      </c>
      <c r="BE90">
        <v>-0.45539208218865801</v>
      </c>
      <c r="BF90">
        <v>-0.546929523722675</v>
      </c>
      <c r="BG90">
        <v>-2.5855456472151098E-2</v>
      </c>
      <c r="BH90">
        <v>4.41307937487131E-2</v>
      </c>
      <c r="BI90">
        <v>-0.44505911503207901</v>
      </c>
      <c r="BJ90">
        <v>-0.46708097832212297</v>
      </c>
      <c r="BK90">
        <v>-0.71258195902403998</v>
      </c>
      <c r="BL90">
        <v>-0.86110501019639896</v>
      </c>
      <c r="BM90">
        <v>-0.41560789316527602</v>
      </c>
      <c r="BN90">
        <v>-0.488589979803701</v>
      </c>
      <c r="BO90">
        <v>-0.493203747020104</v>
      </c>
      <c r="BP90">
        <v>-0.60940147698678404</v>
      </c>
      <c r="BQ90">
        <v>-0.86434763532856596</v>
      </c>
      <c r="BR90">
        <v>-0.40206648831548197</v>
      </c>
      <c r="BS90">
        <v>-0.43499951296065098</v>
      </c>
      <c r="BT90">
        <v>-0.38355082764370302</v>
      </c>
      <c r="BU90">
        <v>-0.30813143677525401</v>
      </c>
      <c r="BV90">
        <v>-0.595665385118758</v>
      </c>
      <c r="BW90">
        <v>-0.56838971382690795</v>
      </c>
      <c r="BX90">
        <v>-0.23881066316588301</v>
      </c>
      <c r="BY90">
        <v>-0.456680228126434</v>
      </c>
      <c r="BZ90">
        <v>-0.46164019072231599</v>
      </c>
      <c r="CA90">
        <v>-0.41994004372732002</v>
      </c>
      <c r="CB90">
        <v>-6.9804749934290602E-2</v>
      </c>
      <c r="CC90">
        <v>-0.50040543768365198</v>
      </c>
      <c r="CD90">
        <v>-0.465152011921529</v>
      </c>
      <c r="CE90">
        <v>-0.27802177358843699</v>
      </c>
      <c r="CF90">
        <v>-0.56879259693553397</v>
      </c>
      <c r="CG90">
        <v>-0.45062129753389801</v>
      </c>
      <c r="CH90">
        <v>-0.41827082483707401</v>
      </c>
      <c r="CI90">
        <v>-0.49919297071533397</v>
      </c>
      <c r="CJ90">
        <v>-0.54772225529530405</v>
      </c>
      <c r="CK90">
        <v>-0.55845307324461801</v>
      </c>
      <c r="CL90">
        <v>-0.48874103637077199</v>
      </c>
      <c r="CM90">
        <v>-0.42583114617783102</v>
      </c>
      <c r="CN90">
        <v>-0.3829859154752</v>
      </c>
      <c r="CO90">
        <v>-3.9077181146553099E-2</v>
      </c>
      <c r="CP90">
        <v>-0.44952704633774498</v>
      </c>
      <c r="CQ90">
        <v>0.409284846088878</v>
      </c>
      <c r="CR90">
        <v>0.44063960145084402</v>
      </c>
      <c r="CS90">
        <v>0.382783941129612</v>
      </c>
      <c r="CT90">
        <v>0.54346516963782299</v>
      </c>
      <c r="CU90">
        <v>0.27073601708918599</v>
      </c>
      <c r="CV90">
        <v>-0.32862091665938198</v>
      </c>
      <c r="CW90">
        <v>0.41372984540897001</v>
      </c>
      <c r="CX90">
        <v>0.25229270434943601</v>
      </c>
      <c r="CY90">
        <v>0.262929201648893</v>
      </c>
      <c r="CZ90">
        <v>0.483126854791115</v>
      </c>
      <c r="DA90">
        <v>0.50925233533404102</v>
      </c>
      <c r="DB90">
        <v>-0.4497156561956</v>
      </c>
      <c r="DC90">
        <v>-0.29423720467785103</v>
      </c>
      <c r="DD90">
        <v>0.71580203870088599</v>
      </c>
      <c r="DE90">
        <v>0.20631184037066699</v>
      </c>
      <c r="DF90">
        <v>0.15444831031206599</v>
      </c>
      <c r="DG90">
        <v>0.19067520914593</v>
      </c>
      <c r="DH90">
        <v>0.18557753740335001</v>
      </c>
      <c r="DI90">
        <v>0.75984554871197196</v>
      </c>
      <c r="DJ90">
        <v>0.310696440627448</v>
      </c>
      <c r="DK90">
        <v>0.76582046450652097</v>
      </c>
      <c r="DL90">
        <v>-0.67877626978195904</v>
      </c>
      <c r="DM90">
        <v>-0.414574786625659</v>
      </c>
      <c r="DN90">
        <v>0.67338172429745402</v>
      </c>
      <c r="DO90">
        <v>8.1401780796804907E-2</v>
      </c>
      <c r="DP90">
        <v>-0.43705505190785499</v>
      </c>
      <c r="DQ90">
        <v>0.51502514422168399</v>
      </c>
      <c r="DR90">
        <v>0.41033944251521298</v>
      </c>
      <c r="DS90">
        <v>-0.40596469615634301</v>
      </c>
      <c r="DT90">
        <v>0.33381041178482401</v>
      </c>
      <c r="DU90">
        <v>0.42700586007549302</v>
      </c>
      <c r="DV90">
        <v>0.16913376299109001</v>
      </c>
      <c r="DW90">
        <v>3.7986727618820597E-2</v>
      </c>
      <c r="DX90">
        <v>0.39175197257132799</v>
      </c>
      <c r="DY90">
        <v>0.35469619094441901</v>
      </c>
      <c r="DZ90">
        <v>0.64146171999777002</v>
      </c>
      <c r="EA90">
        <v>0.59029410157693196</v>
      </c>
      <c r="EB90">
        <v>0.38405117103222403</v>
      </c>
      <c r="EC90">
        <v>0.58483601857089096</v>
      </c>
      <c r="ED90">
        <v>0.60895935438555904</v>
      </c>
      <c r="EE90">
        <v>0.42922978553959101</v>
      </c>
      <c r="EF90">
        <v>0.38126576637958198</v>
      </c>
      <c r="EG90">
        <v>-0.33303402635608897</v>
      </c>
      <c r="EH90">
        <v>-0.369868700263355</v>
      </c>
      <c r="EI90">
        <v>-0.395674120689816</v>
      </c>
      <c r="EJ90">
        <v>-0.44859218434105702</v>
      </c>
      <c r="EK90">
        <v>-0.554628989172952</v>
      </c>
      <c r="EL90">
        <v>-0.401290549848973</v>
      </c>
      <c r="EM90">
        <v>-0.46808248349702603</v>
      </c>
      <c r="EN90">
        <v>-0.50503573960907899</v>
      </c>
      <c r="EO90">
        <v>-0.45360282393996498</v>
      </c>
      <c r="EP90">
        <v>-0.39507735217855899</v>
      </c>
      <c r="EQ90">
        <v>-0.27587726358103798</v>
      </c>
      <c r="ER90">
        <v>-0.55402977024775601</v>
      </c>
      <c r="ES90">
        <v>-0.53618362079738302</v>
      </c>
      <c r="ET90">
        <v>-0.529420949367571</v>
      </c>
      <c r="EU90">
        <v>-0.50829269123485599</v>
      </c>
      <c r="EV90">
        <v>-0.51902784121564005</v>
      </c>
      <c r="EW90">
        <v>-0.50873890411357903</v>
      </c>
      <c r="EX90">
        <v>-0.47390063546170202</v>
      </c>
      <c r="EY90">
        <v>-0.57268118999675799</v>
      </c>
      <c r="EZ90">
        <v>-0.58390461172462804</v>
      </c>
      <c r="FA90">
        <v>-0.53402618100325805</v>
      </c>
      <c r="FB90">
        <v>-0.52139946142765603</v>
      </c>
      <c r="FC90">
        <v>0.52051205711738302</v>
      </c>
      <c r="FD90">
        <v>0.45247705407539301</v>
      </c>
      <c r="FE90">
        <v>-0.29380623832620101</v>
      </c>
      <c r="FF90">
        <v>0.36981938033742501</v>
      </c>
      <c r="FG90">
        <v>0.79432346997587999</v>
      </c>
      <c r="FH90">
        <v>-0.305604694790925</v>
      </c>
      <c r="FI90">
        <v>-0.65645583319279099</v>
      </c>
      <c r="FJ90">
        <v>-0.501120846890722</v>
      </c>
      <c r="FK90">
        <v>0.22234493738292799</v>
      </c>
    </row>
    <row r="91" spans="1:167" x14ac:dyDescent="0.25">
      <c r="A91" t="s">
        <v>66</v>
      </c>
      <c r="B91">
        <v>-0.81127866785900205</v>
      </c>
      <c r="C91">
        <v>-0.73423604113565799</v>
      </c>
      <c r="D91">
        <v>0.74813211045108896</v>
      </c>
      <c r="E91">
        <v>0.93702933377171604</v>
      </c>
      <c r="F91">
        <v>0.901378464979113</v>
      </c>
      <c r="G91">
        <v>0.86198672098176299</v>
      </c>
      <c r="H91">
        <v>0.89022767091322097</v>
      </c>
      <c r="I91">
        <v>0.67587683362554296</v>
      </c>
      <c r="J91">
        <v>0.62829414667353201</v>
      </c>
      <c r="K91">
        <v>0.86976008575408004</v>
      </c>
      <c r="L91">
        <v>0.82664841081086005</v>
      </c>
      <c r="M91">
        <v>0.89465945262843805</v>
      </c>
      <c r="N91">
        <v>0.78568660534405999</v>
      </c>
      <c r="O91">
        <v>0.66937658334606498</v>
      </c>
      <c r="P91">
        <v>0.74746444071465701</v>
      </c>
      <c r="Q91">
        <v>0.90811261540361998</v>
      </c>
      <c r="R91">
        <v>0.83374348058561198</v>
      </c>
      <c r="S91">
        <v>0.82300231624922204</v>
      </c>
      <c r="T91">
        <v>0.88015240018714103</v>
      </c>
      <c r="U91">
        <v>0.83965962130596405</v>
      </c>
      <c r="V91">
        <v>0.80008676985914995</v>
      </c>
      <c r="W91">
        <v>0.70366318003599404</v>
      </c>
      <c r="X91">
        <v>0.90494809219018202</v>
      </c>
      <c r="Y91">
        <v>0.78605497267667801</v>
      </c>
      <c r="Z91">
        <v>0.75653665243446999</v>
      </c>
      <c r="AA91">
        <v>0.71890839747823199</v>
      </c>
      <c r="AB91">
        <v>0.65944707776481803</v>
      </c>
      <c r="AC91">
        <v>0.79712698518740999</v>
      </c>
      <c r="AD91">
        <v>0.83309379036887299</v>
      </c>
      <c r="AE91">
        <v>0.55328874278003704</v>
      </c>
      <c r="AF91">
        <v>0.89208089575217397</v>
      </c>
      <c r="AG91">
        <v>0.91688200098761996</v>
      </c>
      <c r="AH91">
        <v>0.80648027026144398</v>
      </c>
      <c r="AI91">
        <v>3.09222945685373E-2</v>
      </c>
      <c r="AJ91">
        <v>0.88064432788244895</v>
      </c>
      <c r="AK91">
        <v>-0.92430026268214105</v>
      </c>
      <c r="AL91">
        <v>-0.86195104433214598</v>
      </c>
      <c r="AM91">
        <v>0.79132308647312999</v>
      </c>
      <c r="AN91">
        <v>0.42300390301311303</v>
      </c>
      <c r="AO91">
        <v>-0.91111172504234506</v>
      </c>
      <c r="AP91">
        <v>-0.80777418967146897</v>
      </c>
      <c r="AQ91">
        <v>-0.80014205991870402</v>
      </c>
      <c r="AR91">
        <v>-0.78641512503680899</v>
      </c>
      <c r="AS91">
        <v>0.80506050670280005</v>
      </c>
      <c r="AT91">
        <v>0.915502984725729</v>
      </c>
      <c r="AU91">
        <v>0.65151189148944599</v>
      </c>
      <c r="AV91">
        <v>-0.64241720544297498</v>
      </c>
      <c r="AW91">
        <v>-0.55174941479967698</v>
      </c>
      <c r="AX91">
        <v>-0.45503855341931998</v>
      </c>
      <c r="AY91">
        <v>-0.29631233993980299</v>
      </c>
      <c r="AZ91">
        <v>-0.61824957915596002</v>
      </c>
      <c r="BA91">
        <v>-0.42706484902201303</v>
      </c>
      <c r="BB91">
        <v>-0.78204490510689195</v>
      </c>
      <c r="BC91">
        <v>-0.72054074942782997</v>
      </c>
      <c r="BD91">
        <v>-0.69808381509020501</v>
      </c>
      <c r="BE91">
        <v>-0.72407219873272</v>
      </c>
      <c r="BF91">
        <v>-0.82179824149596703</v>
      </c>
      <c r="BG91">
        <v>0.380644906647359</v>
      </c>
      <c r="BH91">
        <v>0.491090413528808</v>
      </c>
      <c r="BI91">
        <v>-0.78982603269544005</v>
      </c>
      <c r="BJ91">
        <v>-0.79715187995950798</v>
      </c>
      <c r="BK91">
        <v>-0.79277647542354601</v>
      </c>
      <c r="BL91">
        <v>-0.91316113245967701</v>
      </c>
      <c r="BM91">
        <v>1.0084939044527501E-2</v>
      </c>
      <c r="BN91">
        <v>-0.78925436412566596</v>
      </c>
      <c r="BO91">
        <v>-0.811846387257389</v>
      </c>
      <c r="BP91">
        <v>-0.89268823150474097</v>
      </c>
      <c r="BQ91">
        <v>-0.94689127882813995</v>
      </c>
      <c r="BR91">
        <v>-0.74790282465763303</v>
      </c>
      <c r="BS91">
        <v>-0.76543414396640097</v>
      </c>
      <c r="BT91">
        <v>-0.70575536661518801</v>
      </c>
      <c r="BU91">
        <v>-0.60011592920333801</v>
      </c>
      <c r="BV91">
        <v>-0.85532267228340997</v>
      </c>
      <c r="BW91">
        <v>-0.81691861163157897</v>
      </c>
      <c r="BX91">
        <v>-0.55358976008173799</v>
      </c>
      <c r="BY91">
        <v>-0.71445054836592803</v>
      </c>
      <c r="BZ91">
        <v>-0.80135843034748899</v>
      </c>
      <c r="CA91">
        <v>-0.769089441783672</v>
      </c>
      <c r="CB91">
        <v>0.29942797862926701</v>
      </c>
      <c r="CC91">
        <v>-0.83339591351281805</v>
      </c>
      <c r="CD91">
        <v>-0.80925894138640098</v>
      </c>
      <c r="CE91">
        <v>-0.63925254596945702</v>
      </c>
      <c r="CF91">
        <v>-0.85953851245564195</v>
      </c>
      <c r="CG91">
        <v>-0.77257108065315205</v>
      </c>
      <c r="CH91">
        <v>-0.75045319918381603</v>
      </c>
      <c r="CI91">
        <v>-0.83250960676223396</v>
      </c>
      <c r="CJ91">
        <v>-0.85866879931614704</v>
      </c>
      <c r="CK91">
        <v>-0.86294253346930305</v>
      </c>
      <c r="CL91">
        <v>-0.81614857176776001</v>
      </c>
      <c r="CM91">
        <v>-0.76194222377798204</v>
      </c>
      <c r="CN91">
        <v>-0.73033707083230504</v>
      </c>
      <c r="CO91">
        <v>-0.411260041627106</v>
      </c>
      <c r="CP91">
        <v>-0.79701428283432996</v>
      </c>
      <c r="CQ91">
        <v>0.82993939935344996</v>
      </c>
      <c r="CR91">
        <v>0.86211202347153904</v>
      </c>
      <c r="CS91">
        <v>0.85958537938842705</v>
      </c>
      <c r="CT91">
        <v>0.87566907118163595</v>
      </c>
      <c r="CU91">
        <v>0.73377418247153303</v>
      </c>
      <c r="CV91">
        <v>-0.55843010811828497</v>
      </c>
      <c r="CW91">
        <v>0.81463647612997203</v>
      </c>
      <c r="CX91">
        <v>0.20242267869925701</v>
      </c>
      <c r="CY91">
        <v>0.45187095105741099</v>
      </c>
      <c r="CZ91">
        <v>0.88022453138862999</v>
      </c>
      <c r="DA91">
        <v>0.89268365521326698</v>
      </c>
      <c r="DB91">
        <v>-0.75850148957200902</v>
      </c>
      <c r="DC91">
        <v>-0.63232312097393495</v>
      </c>
      <c r="DD91">
        <v>0.95594399614118197</v>
      </c>
      <c r="DE91">
        <v>0.61299887704981704</v>
      </c>
      <c r="DF91">
        <v>0.60850809159236396</v>
      </c>
      <c r="DG91">
        <v>0.55800381868415605</v>
      </c>
      <c r="DH91">
        <v>0.54645617682579095</v>
      </c>
      <c r="DI91">
        <v>0.98159310124659904</v>
      </c>
      <c r="DJ91">
        <v>0.48936810798209301</v>
      </c>
      <c r="DK91">
        <v>0.92623093068659501</v>
      </c>
      <c r="DL91">
        <v>-0.85882705514206403</v>
      </c>
      <c r="DM91">
        <v>-0.608963214426258</v>
      </c>
      <c r="DN91">
        <v>0.96471106525295203</v>
      </c>
      <c r="DO91">
        <v>0.52573132582869198</v>
      </c>
      <c r="DP91">
        <v>-0.63586137210590699</v>
      </c>
      <c r="DQ91">
        <v>0.89686225883717796</v>
      </c>
      <c r="DR91">
        <v>0.32978787266912901</v>
      </c>
      <c r="DS91">
        <v>-0.641909652670836</v>
      </c>
      <c r="DT91">
        <v>0.58341792471579801</v>
      </c>
      <c r="DU91">
        <v>0.65461621201899001</v>
      </c>
      <c r="DV91">
        <v>0.41305327523344298</v>
      </c>
      <c r="DW91">
        <v>-0.188899433558157</v>
      </c>
      <c r="DX91">
        <v>0.78804306092198795</v>
      </c>
      <c r="DY91">
        <v>0.52087897637014002</v>
      </c>
      <c r="DZ91">
        <v>0.78598364026926804</v>
      </c>
      <c r="EA91">
        <v>0.77243496022167402</v>
      </c>
      <c r="EB91">
        <v>0.76575124690926999</v>
      </c>
      <c r="EC91">
        <v>0.887232771455436</v>
      </c>
      <c r="ED91">
        <v>0.63135401738122598</v>
      </c>
      <c r="EE91">
        <v>0.60882240844348401</v>
      </c>
      <c r="EF91">
        <v>0.69702692909394004</v>
      </c>
      <c r="EG91">
        <v>-0.62161294332529204</v>
      </c>
      <c r="EH91">
        <v>-0.69484660708531099</v>
      </c>
      <c r="EI91">
        <v>-0.69159447810619901</v>
      </c>
      <c r="EJ91">
        <v>-0.72766731264089801</v>
      </c>
      <c r="EK91">
        <v>-0.76542326922108195</v>
      </c>
      <c r="EL91">
        <v>-0.65177502399199505</v>
      </c>
      <c r="EM91">
        <v>-0.789554816761181</v>
      </c>
      <c r="EN91">
        <v>-0.85319118657788595</v>
      </c>
      <c r="EO91">
        <v>-0.79082203788737904</v>
      </c>
      <c r="EP91">
        <v>-0.73838473229435297</v>
      </c>
      <c r="EQ91">
        <v>-0.61353793857258498</v>
      </c>
      <c r="ER91">
        <v>-0.87872840976209599</v>
      </c>
      <c r="ES91">
        <v>-0.87126603570317795</v>
      </c>
      <c r="ET91">
        <v>-0.86811494730887695</v>
      </c>
      <c r="EU91">
        <v>-0.847078225244697</v>
      </c>
      <c r="EV91">
        <v>-0.85504782782062005</v>
      </c>
      <c r="EW91">
        <v>-0.85533492553410895</v>
      </c>
      <c r="EX91">
        <v>-0.82250541743005501</v>
      </c>
      <c r="EY91">
        <v>-0.90497239192872003</v>
      </c>
      <c r="EZ91">
        <v>-0.91461336773938195</v>
      </c>
      <c r="FA91">
        <v>-0.87552899343504098</v>
      </c>
      <c r="FB91">
        <v>-0.85830670015990096</v>
      </c>
      <c r="FC91">
        <v>0.89700528619834297</v>
      </c>
      <c r="FD91">
        <v>0.43156017732928598</v>
      </c>
      <c r="FE91">
        <v>-0.51112255536718398</v>
      </c>
      <c r="FF91">
        <v>0.84583835294576104</v>
      </c>
      <c r="FG91">
        <v>0.73016513594470001</v>
      </c>
      <c r="FH91">
        <v>-0.44286916464930898</v>
      </c>
      <c r="FI91">
        <v>-0.66144057613990204</v>
      </c>
      <c r="FJ91">
        <v>-0.48379695101719999</v>
      </c>
      <c r="FK91">
        <v>0.64234680543145894</v>
      </c>
    </row>
    <row r="92" spans="1:167" x14ac:dyDescent="0.25">
      <c r="A92" t="s">
        <v>72</v>
      </c>
      <c r="B92">
        <v>-0.90577113434689205</v>
      </c>
      <c r="C92">
        <v>-0.66402133883417802</v>
      </c>
      <c r="D92">
        <v>0.68406519170839697</v>
      </c>
      <c r="E92">
        <v>0.96745276887461695</v>
      </c>
      <c r="F92">
        <v>0.95498555639504801</v>
      </c>
      <c r="G92">
        <v>0.92826071920291398</v>
      </c>
      <c r="H92">
        <v>0.90862644200280496</v>
      </c>
      <c r="I92">
        <v>0.74359014951957403</v>
      </c>
      <c r="J92">
        <v>0.54274811778099397</v>
      </c>
      <c r="K92">
        <v>0.94897463380240898</v>
      </c>
      <c r="L92">
        <v>0.91341419507018295</v>
      </c>
      <c r="M92">
        <v>0.94703782617816101</v>
      </c>
      <c r="N92">
        <v>0.80987837053096301</v>
      </c>
      <c r="O92">
        <v>0.68310256513670398</v>
      </c>
      <c r="P92">
        <v>0.69761427585990399</v>
      </c>
      <c r="Q92">
        <v>0.95488124377932804</v>
      </c>
      <c r="R92">
        <v>0.80181397510403396</v>
      </c>
      <c r="S92">
        <v>0.87570409943692196</v>
      </c>
      <c r="T92">
        <v>0.95419649671490803</v>
      </c>
      <c r="U92">
        <v>0.92677963365911498</v>
      </c>
      <c r="V92">
        <v>0.87435280903603696</v>
      </c>
      <c r="W92">
        <v>0.75082220055816695</v>
      </c>
      <c r="X92">
        <v>0.94040527935034801</v>
      </c>
      <c r="Y92">
        <v>0.88413382520920802</v>
      </c>
      <c r="Z92">
        <v>0.84503157874033896</v>
      </c>
      <c r="AA92">
        <v>0.79444237053869105</v>
      </c>
      <c r="AB92">
        <v>0.73971956876688805</v>
      </c>
      <c r="AC92">
        <v>0.83954216168200202</v>
      </c>
      <c r="AD92">
        <v>0.881382329957485</v>
      </c>
      <c r="AE92">
        <v>0.42473992555782603</v>
      </c>
      <c r="AF92">
        <v>0.93783294931806505</v>
      </c>
      <c r="AG92">
        <v>0.89316057934246196</v>
      </c>
      <c r="AH92">
        <v>0.89572282372964696</v>
      </c>
      <c r="AI92">
        <v>0.26487388011129598</v>
      </c>
      <c r="AJ92">
        <v>0.93920682165868496</v>
      </c>
      <c r="AK92">
        <v>-0.86896980612271402</v>
      </c>
      <c r="AL92">
        <v>-0.84869006484777898</v>
      </c>
      <c r="AM92">
        <v>0.83459407719936796</v>
      </c>
      <c r="AN92">
        <v>0.51998632501276199</v>
      </c>
      <c r="AO92">
        <v>-0.86279300703878403</v>
      </c>
      <c r="AP92">
        <v>-0.89882305140124497</v>
      </c>
      <c r="AQ92">
        <v>-0.84253337810747897</v>
      </c>
      <c r="AR92">
        <v>-0.81406003256556903</v>
      </c>
      <c r="AS92">
        <v>0.89847832565589603</v>
      </c>
      <c r="AT92">
        <v>0.91227956469871696</v>
      </c>
      <c r="AU92">
        <v>0.64497655263546205</v>
      </c>
      <c r="AV92">
        <v>-0.77695864151378102</v>
      </c>
      <c r="AW92">
        <v>-0.72829765021188897</v>
      </c>
      <c r="AX92">
        <v>-0.63789345091716998</v>
      </c>
      <c r="AY92">
        <v>-0.45887217232928401</v>
      </c>
      <c r="AZ92">
        <v>-0.73565757426353595</v>
      </c>
      <c r="BA92">
        <v>-0.60579932947749504</v>
      </c>
      <c r="BB92">
        <v>-0.89995328252697404</v>
      </c>
      <c r="BC92">
        <v>-0.85517299044149797</v>
      </c>
      <c r="BD92">
        <v>-0.82215793721118302</v>
      </c>
      <c r="BE92">
        <v>-0.85707464952894397</v>
      </c>
      <c r="BF92">
        <v>-0.863307877254059</v>
      </c>
      <c r="BG92">
        <v>0.51086785904920895</v>
      </c>
      <c r="BH92">
        <v>0.554045136877795</v>
      </c>
      <c r="BI92">
        <v>-0.88588720834912704</v>
      </c>
      <c r="BJ92">
        <v>-0.88883103559564203</v>
      </c>
      <c r="BK92">
        <v>-0.78418031590877102</v>
      </c>
      <c r="BL92">
        <v>-0.85297572193344595</v>
      </c>
      <c r="BM92">
        <v>0.108735589518812</v>
      </c>
      <c r="BN92">
        <v>-0.87545213718652704</v>
      </c>
      <c r="BO92">
        <v>-0.90384136810748505</v>
      </c>
      <c r="BP92">
        <v>-0.95218926695697403</v>
      </c>
      <c r="BQ92">
        <v>-0.85279694115858595</v>
      </c>
      <c r="BR92">
        <v>-0.84682850020916101</v>
      </c>
      <c r="BS92">
        <v>-0.86187705002599202</v>
      </c>
      <c r="BT92">
        <v>-0.83869571487498595</v>
      </c>
      <c r="BU92">
        <v>-0.75353021044525104</v>
      </c>
      <c r="BV92">
        <v>-0.91360507417101</v>
      </c>
      <c r="BW92">
        <v>-0.84038821414406195</v>
      </c>
      <c r="BX92">
        <v>-0.68724963464307098</v>
      </c>
      <c r="BY92">
        <v>-0.844141093754469</v>
      </c>
      <c r="BZ92">
        <v>-0.90633878889518305</v>
      </c>
      <c r="CA92">
        <v>-0.88694494417861203</v>
      </c>
      <c r="CB92">
        <v>0.43306667559659301</v>
      </c>
      <c r="CC92">
        <v>-0.91681668649618497</v>
      </c>
      <c r="CD92">
        <v>-0.89660794022547097</v>
      </c>
      <c r="CE92">
        <v>-0.69883449042492896</v>
      </c>
      <c r="CF92">
        <v>-0.932665807011262</v>
      </c>
      <c r="CG92">
        <v>-0.88718547862012398</v>
      </c>
      <c r="CH92">
        <v>-0.88011212485194601</v>
      </c>
      <c r="CI92">
        <v>-0.91328420183879799</v>
      </c>
      <c r="CJ92">
        <v>-0.94910871640234595</v>
      </c>
      <c r="CK92">
        <v>-0.91958462703808597</v>
      </c>
      <c r="CL92">
        <v>-0.87403810152110795</v>
      </c>
      <c r="CM92">
        <v>-0.83592463102527303</v>
      </c>
      <c r="CN92">
        <v>-0.82589799012117704</v>
      </c>
      <c r="CO92">
        <v>-0.57011763121269698</v>
      </c>
      <c r="CP92">
        <v>-0.89361071244231205</v>
      </c>
      <c r="CQ92">
        <v>0.88215537524549104</v>
      </c>
      <c r="CR92">
        <v>0.93794973036364504</v>
      </c>
      <c r="CS92">
        <v>0.88545079934374105</v>
      </c>
      <c r="CT92">
        <v>0.80295430171558702</v>
      </c>
      <c r="CU92">
        <v>0.76839173865611898</v>
      </c>
      <c r="CV92">
        <v>-0.72905212991913204</v>
      </c>
      <c r="CW92">
        <v>0.80426438480836704</v>
      </c>
      <c r="CX92">
        <v>-3.5434611088761003E-2</v>
      </c>
      <c r="CY92">
        <v>0.26163669235189901</v>
      </c>
      <c r="CZ92">
        <v>0.89964129629446099</v>
      </c>
      <c r="DA92">
        <v>0.91911635617691601</v>
      </c>
      <c r="DB92">
        <v>-0.74738779424624902</v>
      </c>
      <c r="DC92">
        <v>-0.80249747194619703</v>
      </c>
      <c r="DD92">
        <v>0.91547567855432999</v>
      </c>
      <c r="DE92">
        <v>0.650665715220202</v>
      </c>
      <c r="DF92">
        <v>0.47777541763782799</v>
      </c>
      <c r="DG92">
        <v>0.58792056510999702</v>
      </c>
      <c r="DH92">
        <v>0.49726286963120903</v>
      </c>
      <c r="DI92">
        <v>0.95601210990184204</v>
      </c>
      <c r="DJ92">
        <v>0.28697233395645799</v>
      </c>
      <c r="DK92">
        <v>0.947224532764807</v>
      </c>
      <c r="DL92">
        <v>-0.79254966122853099</v>
      </c>
      <c r="DM92">
        <v>-0.524717041759451</v>
      </c>
      <c r="DN92">
        <v>0.91472139365000005</v>
      </c>
      <c r="DO92">
        <v>0.62042085617616405</v>
      </c>
      <c r="DP92">
        <v>-0.68706258194399195</v>
      </c>
      <c r="DQ92">
        <v>0.92564506195553697</v>
      </c>
      <c r="DR92">
        <v>0.173685276377673</v>
      </c>
      <c r="DS92">
        <v>-0.78104095639258297</v>
      </c>
      <c r="DT92">
        <v>0.50925390034648899</v>
      </c>
      <c r="DU92">
        <v>0.60668508463628301</v>
      </c>
      <c r="DV92">
        <v>0.60232754912126096</v>
      </c>
      <c r="DW92">
        <v>-0.346895604866852</v>
      </c>
      <c r="DX92">
        <v>0.839525122739744</v>
      </c>
      <c r="DY92">
        <v>0.45002119615222802</v>
      </c>
      <c r="DZ92">
        <v>0.70692394533706904</v>
      </c>
      <c r="EA92">
        <v>0.72717839249838301</v>
      </c>
      <c r="EB92">
        <v>0.83599242271310903</v>
      </c>
      <c r="EC92">
        <v>0.92447558322238299</v>
      </c>
      <c r="ED92">
        <v>0.476013614753999</v>
      </c>
      <c r="EE92">
        <v>0.54821706565217398</v>
      </c>
      <c r="EF92">
        <v>0.744030778607215</v>
      </c>
      <c r="EG92">
        <v>-0.77022093640568201</v>
      </c>
      <c r="EH92">
        <v>-0.832923316971523</v>
      </c>
      <c r="EI92">
        <v>-0.84528299319474798</v>
      </c>
      <c r="EJ92">
        <v>-0.88394541928444403</v>
      </c>
      <c r="EK92">
        <v>-0.88652923992350596</v>
      </c>
      <c r="EL92">
        <v>-0.754826098312672</v>
      </c>
      <c r="EM92">
        <v>-0.89077326969286796</v>
      </c>
      <c r="EN92">
        <v>-0.92783532262136803</v>
      </c>
      <c r="EO92">
        <v>-0.88212202033634202</v>
      </c>
      <c r="EP92">
        <v>-0.85847531987063797</v>
      </c>
      <c r="EQ92">
        <v>-0.76400031114848499</v>
      </c>
      <c r="ER92">
        <v>-0.91687343548154099</v>
      </c>
      <c r="ES92">
        <v>-0.926730997117311</v>
      </c>
      <c r="ET92">
        <v>-0.93205036761780202</v>
      </c>
      <c r="EU92">
        <v>-0.92261143891251096</v>
      </c>
      <c r="EV92">
        <v>-0.91830570758219399</v>
      </c>
      <c r="EW92">
        <v>-0.92500653282172596</v>
      </c>
      <c r="EX92">
        <v>-0.90733944191374605</v>
      </c>
      <c r="EY92">
        <v>-0.95221270224487298</v>
      </c>
      <c r="EZ92">
        <v>-0.95847988585947097</v>
      </c>
      <c r="FA92">
        <v>-0.93909990934807597</v>
      </c>
      <c r="FB92">
        <v>-0.92183213652852702</v>
      </c>
      <c r="FC92">
        <v>0.91827857520354095</v>
      </c>
      <c r="FD92">
        <v>0.304873061440601</v>
      </c>
      <c r="FE92">
        <v>-0.63258364640735398</v>
      </c>
      <c r="FF92">
        <v>0.898001272578827</v>
      </c>
      <c r="FG92">
        <v>0.63140630244149498</v>
      </c>
      <c r="FH92">
        <v>-0.28759590199254897</v>
      </c>
      <c r="FI92">
        <v>-0.50694497567583596</v>
      </c>
      <c r="FJ92">
        <v>-0.30335128866292599</v>
      </c>
      <c r="FK92">
        <v>0.70736883417528895</v>
      </c>
    </row>
    <row r="93" spans="1:167" x14ac:dyDescent="0.25">
      <c r="A93" t="s">
        <v>73</v>
      </c>
      <c r="B93">
        <v>-0.69139687323903598</v>
      </c>
      <c r="C93">
        <v>-0.83739269285850504</v>
      </c>
      <c r="D93">
        <v>0.60130871544976905</v>
      </c>
      <c r="E93">
        <v>0.67260666344738596</v>
      </c>
      <c r="F93">
        <v>0.64391923044192401</v>
      </c>
      <c r="G93">
        <v>0.67502829866188396</v>
      </c>
      <c r="H93">
        <v>0.79231907719981498</v>
      </c>
      <c r="I93">
        <v>0.69686379107123897</v>
      </c>
      <c r="J93">
        <v>0.34260645063463202</v>
      </c>
      <c r="K93">
        <v>0.69214371150389498</v>
      </c>
      <c r="L93">
        <v>0.61864569661407598</v>
      </c>
      <c r="M93">
        <v>0.692987451282848</v>
      </c>
      <c r="N93">
        <v>0.80454111427368502</v>
      </c>
      <c r="O93">
        <v>0.58985520403393699</v>
      </c>
      <c r="P93">
        <v>0.57025927546675403</v>
      </c>
      <c r="Q93">
        <v>0.72688246935141398</v>
      </c>
      <c r="R93">
        <v>0.54782486946111497</v>
      </c>
      <c r="S93">
        <v>0.49370206771206798</v>
      </c>
      <c r="T93">
        <v>0.685676624175241</v>
      </c>
      <c r="U93">
        <v>0.66766225399200596</v>
      </c>
      <c r="V93">
        <v>0.70683582133040801</v>
      </c>
      <c r="W93">
        <v>0.713469008316163</v>
      </c>
      <c r="X93">
        <v>0.72911363505299398</v>
      </c>
      <c r="Y93">
        <v>0.66818176403779705</v>
      </c>
      <c r="Z93">
        <v>0.67814263045737999</v>
      </c>
      <c r="AA93">
        <v>0.68037630672282901</v>
      </c>
      <c r="AB93">
        <v>0.69777524078356201</v>
      </c>
      <c r="AC93">
        <v>0.74449690061124896</v>
      </c>
      <c r="AD93">
        <v>0.72714185229344597</v>
      </c>
      <c r="AE93">
        <v>0.77218219878929095</v>
      </c>
      <c r="AF93">
        <v>0.72642518938834699</v>
      </c>
      <c r="AG93">
        <v>0.90004525143701997</v>
      </c>
      <c r="AH93">
        <v>0.68995862063236402</v>
      </c>
      <c r="AI93">
        <v>4.6102494118224297E-3</v>
      </c>
      <c r="AJ93">
        <v>0.72239615808631197</v>
      </c>
      <c r="AK93">
        <v>-0.88193659780480904</v>
      </c>
      <c r="AL93">
        <v>-0.73646883863158097</v>
      </c>
      <c r="AM93">
        <v>0.80133269538838603</v>
      </c>
      <c r="AN93">
        <v>0.58845927813505094</v>
      </c>
      <c r="AO93">
        <v>-0.88658786614847096</v>
      </c>
      <c r="AP93">
        <v>-0.66806816409226499</v>
      </c>
      <c r="AQ93">
        <v>-0.56975691417822605</v>
      </c>
      <c r="AR93">
        <v>-0.752596029166547</v>
      </c>
      <c r="AS93">
        <v>0.62835834771105203</v>
      </c>
      <c r="AT93">
        <v>0.86969072995873498</v>
      </c>
      <c r="AU93">
        <v>0.242363254760808</v>
      </c>
      <c r="AV93">
        <v>-0.57620388682196499</v>
      </c>
      <c r="AW93">
        <v>-0.34542006725615099</v>
      </c>
      <c r="AX93">
        <v>-0.37089873947283503</v>
      </c>
      <c r="AY93">
        <v>-0.36311938891617301</v>
      </c>
      <c r="AZ93">
        <v>-0.56255406654177098</v>
      </c>
      <c r="BA93">
        <v>-0.36373642042089299</v>
      </c>
      <c r="BB93">
        <v>-0.60689466284720295</v>
      </c>
      <c r="BC93">
        <v>-0.589370342397044</v>
      </c>
      <c r="BD93">
        <v>-0.60311555742562595</v>
      </c>
      <c r="BE93">
        <v>-0.58182679680740201</v>
      </c>
      <c r="BF93">
        <v>-0.78468267170653005</v>
      </c>
      <c r="BG93">
        <v>0.24397793283545599</v>
      </c>
      <c r="BH93">
        <v>0.56477410359616798</v>
      </c>
      <c r="BI93">
        <v>-0.67920544031376995</v>
      </c>
      <c r="BJ93">
        <v>-0.702316197167135</v>
      </c>
      <c r="BK93">
        <v>-0.65463733415863601</v>
      </c>
      <c r="BL93">
        <v>-0.74107394396447002</v>
      </c>
      <c r="BM93">
        <v>0.108157865417762</v>
      </c>
      <c r="BN93">
        <v>-0.668988611419288</v>
      </c>
      <c r="BO93">
        <v>-0.69388900423906297</v>
      </c>
      <c r="BP93">
        <v>-0.79096545050977696</v>
      </c>
      <c r="BQ93">
        <v>-0.871095170002125</v>
      </c>
      <c r="BR93">
        <v>-0.68688443474097505</v>
      </c>
      <c r="BS93">
        <v>-0.68012973120676201</v>
      </c>
      <c r="BT93">
        <v>-0.594275124050058</v>
      </c>
      <c r="BU93">
        <v>-0.52295010235566497</v>
      </c>
      <c r="BV93">
        <v>-0.76091811340664905</v>
      </c>
      <c r="BW93">
        <v>-0.79390160548636801</v>
      </c>
      <c r="BX93">
        <v>-0.37657339200597301</v>
      </c>
      <c r="BY93">
        <v>-0.56140384494581097</v>
      </c>
      <c r="BZ93">
        <v>-0.66510077702845005</v>
      </c>
      <c r="CA93">
        <v>-0.62874329049523103</v>
      </c>
      <c r="CB93">
        <v>0.37878237569885498</v>
      </c>
      <c r="CC93">
        <v>-0.72394669464633499</v>
      </c>
      <c r="CD93">
        <v>-0.71023519792880796</v>
      </c>
      <c r="CE93">
        <v>-0.64954193373267399</v>
      </c>
      <c r="CF93">
        <v>-0.72297806642680096</v>
      </c>
      <c r="CG93">
        <v>-0.62272465717166003</v>
      </c>
      <c r="CH93">
        <v>-0.618432517249207</v>
      </c>
      <c r="CI93">
        <v>-0.72281831435309296</v>
      </c>
      <c r="CJ93">
        <v>-0.62397160410306496</v>
      </c>
      <c r="CK93">
        <v>-0.79064903147527199</v>
      </c>
      <c r="CL93">
        <v>-0.76867496158396398</v>
      </c>
      <c r="CM93">
        <v>-0.73584027295407395</v>
      </c>
      <c r="CN93">
        <v>-0.67552434574896802</v>
      </c>
      <c r="CO93">
        <v>-0.39955819382118102</v>
      </c>
      <c r="CP93">
        <v>-0.68925423625617199</v>
      </c>
      <c r="CQ93">
        <v>0.51926640814834801</v>
      </c>
      <c r="CR93">
        <v>0.57620806523365597</v>
      </c>
      <c r="CS93">
        <v>0.66770563041062503</v>
      </c>
      <c r="CT93">
        <v>0.61528201426060702</v>
      </c>
      <c r="CU93">
        <v>0.74958827557037599</v>
      </c>
      <c r="CV93">
        <v>-0.44032747069921702</v>
      </c>
      <c r="CW93">
        <v>0.569672604525431</v>
      </c>
      <c r="CX93">
        <v>0.35720393108138399</v>
      </c>
      <c r="CY93">
        <v>0.62177487943384702</v>
      </c>
      <c r="CZ93">
        <v>0.77238658298893204</v>
      </c>
      <c r="DA93">
        <v>0.71431751174434299</v>
      </c>
      <c r="DB93">
        <v>-0.884476952438075</v>
      </c>
      <c r="DC93">
        <v>-0.47300024958722198</v>
      </c>
      <c r="DD93">
        <v>0.803487524748149</v>
      </c>
      <c r="DE93">
        <v>0.71904017395598896</v>
      </c>
      <c r="DF93">
        <v>0.61539052097014202</v>
      </c>
      <c r="DG93">
        <v>0.61454186029611801</v>
      </c>
      <c r="DH93">
        <v>0.70805910008825401</v>
      </c>
      <c r="DI93">
        <v>0.758171390418239</v>
      </c>
      <c r="DJ93">
        <v>0.624530809086149</v>
      </c>
      <c r="DK93">
        <v>0.64355805162703295</v>
      </c>
      <c r="DL93">
        <v>-0.87829664786324202</v>
      </c>
      <c r="DM93">
        <v>-0.74703305357285099</v>
      </c>
      <c r="DN93">
        <v>0.77638692776424501</v>
      </c>
      <c r="DO93">
        <v>0.15107385998889999</v>
      </c>
      <c r="DP93">
        <v>-0.722473766784409</v>
      </c>
      <c r="DQ93">
        <v>0.69437527346043804</v>
      </c>
      <c r="DR93">
        <v>0.158848855690531</v>
      </c>
      <c r="DS93">
        <v>-0.46444000510280198</v>
      </c>
      <c r="DT93">
        <v>0.23705450979763801</v>
      </c>
      <c r="DU93">
        <v>0.30614513099521801</v>
      </c>
      <c r="DV93">
        <v>0.186090812109409</v>
      </c>
      <c r="DW93">
        <v>-0.29049584377743998</v>
      </c>
      <c r="DX93">
        <v>0.70291228047339305</v>
      </c>
      <c r="DY93">
        <v>0.16246971328335</v>
      </c>
      <c r="DZ93">
        <v>0.45596882158444602</v>
      </c>
      <c r="EA93">
        <v>0.49425752519219801</v>
      </c>
      <c r="EB93">
        <v>0.34134092631818402</v>
      </c>
      <c r="EC93">
        <v>0.54353288730728799</v>
      </c>
      <c r="ED93">
        <v>0.39731288174026902</v>
      </c>
      <c r="EE93">
        <v>0.229739146691089</v>
      </c>
      <c r="EF93">
        <v>0.28435487640212098</v>
      </c>
      <c r="EG93">
        <v>-0.31982498081869098</v>
      </c>
      <c r="EH93">
        <v>-0.50978581681597301</v>
      </c>
      <c r="EI93">
        <v>-0.47740488158477801</v>
      </c>
      <c r="EJ93">
        <v>-0.473655309226796</v>
      </c>
      <c r="EK93">
        <v>-0.469232519372279</v>
      </c>
      <c r="EL93">
        <v>-0.359765655719191</v>
      </c>
      <c r="EM93">
        <v>-0.50940617242970598</v>
      </c>
      <c r="EN93">
        <v>-0.66201287155086497</v>
      </c>
      <c r="EO93">
        <v>-0.64978713585918102</v>
      </c>
      <c r="EP93">
        <v>-0.57923933693900098</v>
      </c>
      <c r="EQ93">
        <v>-0.42304516202935299</v>
      </c>
      <c r="ER93">
        <v>-0.78791910515702501</v>
      </c>
      <c r="ES93">
        <v>-0.77000320020016</v>
      </c>
      <c r="ET93">
        <v>-0.75709593976526102</v>
      </c>
      <c r="EU93">
        <v>-0.72318151391822505</v>
      </c>
      <c r="EV93">
        <v>-0.74279550885105505</v>
      </c>
      <c r="EW93">
        <v>-0.70343035968927203</v>
      </c>
      <c r="EX93">
        <v>-0.674268919801433</v>
      </c>
      <c r="EY93">
        <v>-0.78249226875502598</v>
      </c>
      <c r="EZ93">
        <v>-0.78267744694358199</v>
      </c>
      <c r="FA93">
        <v>-0.73965362698885195</v>
      </c>
      <c r="FB93">
        <v>-0.74185477832788904</v>
      </c>
      <c r="FC93">
        <v>0.67837779119032104</v>
      </c>
      <c r="FD93">
        <v>0.73029158311062503</v>
      </c>
      <c r="FE93">
        <v>-0.201426713114606</v>
      </c>
      <c r="FF93">
        <v>0.65036149489879802</v>
      </c>
      <c r="FG93">
        <v>0.88958381321481494</v>
      </c>
      <c r="FH93">
        <v>-0.618844334004231</v>
      </c>
      <c r="FI93">
        <v>-0.47299435075444701</v>
      </c>
      <c r="FJ93">
        <v>-0.68434769308469601</v>
      </c>
      <c r="FK93">
        <v>0.20908817602731999</v>
      </c>
    </row>
    <row r="94" spans="1:167" x14ac:dyDescent="0.25">
      <c r="A94" t="s">
        <v>75</v>
      </c>
      <c r="B94">
        <v>-0.750029197206595</v>
      </c>
      <c r="C94">
        <v>-0.78624582656503095</v>
      </c>
      <c r="D94">
        <v>0.61070765108371305</v>
      </c>
      <c r="E94">
        <v>0.85639212498760997</v>
      </c>
      <c r="F94">
        <v>0.80959051390208103</v>
      </c>
      <c r="G94">
        <v>0.80347916773045103</v>
      </c>
      <c r="H94">
        <v>0.90086130775478401</v>
      </c>
      <c r="I94">
        <v>0.70182355166792798</v>
      </c>
      <c r="J94">
        <v>0.55448592349511705</v>
      </c>
      <c r="K94">
        <v>0.78222339746820801</v>
      </c>
      <c r="L94">
        <v>0.76380058028611797</v>
      </c>
      <c r="M94">
        <v>0.84027224240078002</v>
      </c>
      <c r="N94">
        <v>0.76847843677474104</v>
      </c>
      <c r="O94">
        <v>0.57251556407181603</v>
      </c>
      <c r="P94">
        <v>0.70428770610233604</v>
      </c>
      <c r="Q94">
        <v>0.78244956431673096</v>
      </c>
      <c r="R94">
        <v>0.753428660295408</v>
      </c>
      <c r="S94">
        <v>0.69527064507381398</v>
      </c>
      <c r="T94">
        <v>0.81145242933250905</v>
      </c>
      <c r="U94">
        <v>0.775391907280782</v>
      </c>
      <c r="V94">
        <v>0.75844350930841198</v>
      </c>
      <c r="W94">
        <v>0.70822894643894596</v>
      </c>
      <c r="X94">
        <v>0.84230336676222395</v>
      </c>
      <c r="Y94">
        <v>0.72146249473433999</v>
      </c>
      <c r="Z94">
        <v>0.71743817794140896</v>
      </c>
      <c r="AA94">
        <v>0.70650093765565303</v>
      </c>
      <c r="AB94">
        <v>0.600192703348991</v>
      </c>
      <c r="AC94">
        <v>0.75229592998567496</v>
      </c>
      <c r="AD94">
        <v>0.70063888746083602</v>
      </c>
      <c r="AE94">
        <v>0.581017813910369</v>
      </c>
      <c r="AF94">
        <v>0.82960047588450803</v>
      </c>
      <c r="AG94">
        <v>0.86736894804238895</v>
      </c>
      <c r="AH94">
        <v>0.73772075427508799</v>
      </c>
      <c r="AI94">
        <v>-1.1644514235020401E-2</v>
      </c>
      <c r="AJ94">
        <v>0.82128271217004301</v>
      </c>
      <c r="AK94">
        <v>-0.86872920893101602</v>
      </c>
      <c r="AL94">
        <v>-0.799514835266116</v>
      </c>
      <c r="AM94">
        <v>0.78140717300751406</v>
      </c>
      <c r="AN94">
        <v>0.39827274209462399</v>
      </c>
      <c r="AO94">
        <v>-0.86255912283928005</v>
      </c>
      <c r="AP94">
        <v>-0.73705098493939503</v>
      </c>
      <c r="AQ94">
        <v>-0.68194751263473496</v>
      </c>
      <c r="AR94">
        <v>-0.795597297821655</v>
      </c>
      <c r="AS94">
        <v>0.74888964351697695</v>
      </c>
      <c r="AT94">
        <v>0.86379039354044795</v>
      </c>
      <c r="AU94">
        <v>0.53197111716520196</v>
      </c>
      <c r="AV94">
        <v>-0.61750180573929103</v>
      </c>
      <c r="AW94">
        <v>-0.48630268746050298</v>
      </c>
      <c r="AX94">
        <v>-0.44267106560754099</v>
      </c>
      <c r="AY94">
        <v>-0.32212158929747498</v>
      </c>
      <c r="AZ94">
        <v>-0.61854137886757599</v>
      </c>
      <c r="BA94">
        <v>-0.41753284913626898</v>
      </c>
      <c r="BB94">
        <v>-0.74268477214431705</v>
      </c>
      <c r="BC94">
        <v>-0.67062407766695797</v>
      </c>
      <c r="BD94">
        <v>-0.65106770086880394</v>
      </c>
      <c r="BE94">
        <v>-0.675835326831558</v>
      </c>
      <c r="BF94">
        <v>-0.80525447629539104</v>
      </c>
      <c r="BG94">
        <v>0.447976672097742</v>
      </c>
      <c r="BH94">
        <v>0.50616047493826199</v>
      </c>
      <c r="BI94">
        <v>-0.75450538183346105</v>
      </c>
      <c r="BJ94">
        <v>-0.74132511754296604</v>
      </c>
      <c r="BK94">
        <v>-0.674042549368014</v>
      </c>
      <c r="BL94">
        <v>-0.77337168385967603</v>
      </c>
      <c r="BM94">
        <v>0.15480854399236199</v>
      </c>
      <c r="BN94">
        <v>-0.74044622304789698</v>
      </c>
      <c r="BO94">
        <v>-0.75482875393184501</v>
      </c>
      <c r="BP94">
        <v>-0.80748391844564404</v>
      </c>
      <c r="BQ94">
        <v>-0.91581044869530404</v>
      </c>
      <c r="BR94">
        <v>-0.74624183267468902</v>
      </c>
      <c r="BS94">
        <v>-0.75376247169242006</v>
      </c>
      <c r="BT94">
        <v>-0.68918742562713098</v>
      </c>
      <c r="BU94">
        <v>-0.56584792104162196</v>
      </c>
      <c r="BV94">
        <v>-0.78556403243740702</v>
      </c>
      <c r="BW94">
        <v>-0.83685208804299505</v>
      </c>
      <c r="BX94">
        <v>-0.47043377214022902</v>
      </c>
      <c r="BY94">
        <v>-0.67910642906407304</v>
      </c>
      <c r="BZ94">
        <v>-0.75446354924724301</v>
      </c>
      <c r="CA94">
        <v>-0.69197751714905398</v>
      </c>
      <c r="CB94">
        <v>0.31166695064218802</v>
      </c>
      <c r="CC94">
        <v>-0.78457678453838098</v>
      </c>
      <c r="CD94">
        <v>-0.75865098852017399</v>
      </c>
      <c r="CE94">
        <v>-0.58539261732741599</v>
      </c>
      <c r="CF94">
        <v>-0.814472755388995</v>
      </c>
      <c r="CG94">
        <v>-0.71375789346868901</v>
      </c>
      <c r="CH94">
        <v>-0.68540930573415104</v>
      </c>
      <c r="CI94">
        <v>-0.79073824059119102</v>
      </c>
      <c r="CJ94">
        <v>-0.83065173393251002</v>
      </c>
      <c r="CK94">
        <v>-0.83352775842145199</v>
      </c>
      <c r="CL94">
        <v>-0.79420511974094199</v>
      </c>
      <c r="CM94">
        <v>-0.76003318848639501</v>
      </c>
      <c r="CN94">
        <v>-0.73678472931169503</v>
      </c>
      <c r="CO94">
        <v>-0.43564519549188402</v>
      </c>
      <c r="CP94">
        <v>-0.74461447422194804</v>
      </c>
      <c r="CQ94">
        <v>0.70129234392760398</v>
      </c>
      <c r="CR94">
        <v>0.74236879044304604</v>
      </c>
      <c r="CS94">
        <v>0.815369082501892</v>
      </c>
      <c r="CT94">
        <v>0.90543189136812896</v>
      </c>
      <c r="CU94">
        <v>0.72117550450467804</v>
      </c>
      <c r="CV94">
        <v>-0.51524782059846697</v>
      </c>
      <c r="CW94">
        <v>0.81555256007299903</v>
      </c>
      <c r="CX94">
        <v>0.31584791586305599</v>
      </c>
      <c r="CY94">
        <v>0.66398442471234598</v>
      </c>
      <c r="CZ94">
        <v>0.85268033055610604</v>
      </c>
      <c r="DA94">
        <v>0.90454962588765897</v>
      </c>
      <c r="DB94">
        <v>-0.76168008469675896</v>
      </c>
      <c r="DC94">
        <v>-0.55021468476911295</v>
      </c>
      <c r="DD94">
        <v>0.87581207080508605</v>
      </c>
      <c r="DE94">
        <v>0.63036676919269297</v>
      </c>
      <c r="DF94">
        <v>0.625082561490793</v>
      </c>
      <c r="DG94">
        <v>0.58774892950716595</v>
      </c>
      <c r="DH94">
        <v>0.54921593703828098</v>
      </c>
      <c r="DI94">
        <v>0.89683750083589397</v>
      </c>
      <c r="DJ94">
        <v>0.42522790600261201</v>
      </c>
      <c r="DK94">
        <v>0.81682028953821995</v>
      </c>
      <c r="DL94">
        <v>-0.80550284061203004</v>
      </c>
      <c r="DM94">
        <v>-0.57284112601707005</v>
      </c>
      <c r="DN94">
        <v>0.90459530500005003</v>
      </c>
      <c r="DO94">
        <v>0.35798806540678602</v>
      </c>
      <c r="DP94">
        <v>-0.65929055680462101</v>
      </c>
      <c r="DQ94">
        <v>0.82950630091944499</v>
      </c>
      <c r="DR94">
        <v>0.45968723630996999</v>
      </c>
      <c r="DS94">
        <v>-0.54300078055313705</v>
      </c>
      <c r="DT94">
        <v>0.51061114182627898</v>
      </c>
      <c r="DU94">
        <v>0.51835221262501197</v>
      </c>
      <c r="DV94">
        <v>0.45642566757587799</v>
      </c>
      <c r="DW94">
        <v>-0.19027590866987401</v>
      </c>
      <c r="DX94">
        <v>0.83426498863293197</v>
      </c>
      <c r="DY94">
        <v>0.51049876934906901</v>
      </c>
      <c r="DZ94">
        <v>0.77509148328825395</v>
      </c>
      <c r="EA94">
        <v>0.78594745422516399</v>
      </c>
      <c r="EB94">
        <v>0.662828473095879</v>
      </c>
      <c r="EC94">
        <v>0.82996379715906698</v>
      </c>
      <c r="ED94">
        <v>0.57719908888483695</v>
      </c>
      <c r="EE94">
        <v>0.51273702459234705</v>
      </c>
      <c r="EF94">
        <v>0.55221211221548305</v>
      </c>
      <c r="EG94">
        <v>-0.54018360401999299</v>
      </c>
      <c r="EH94">
        <v>-0.59834223377823004</v>
      </c>
      <c r="EI94">
        <v>-0.57993253289383795</v>
      </c>
      <c r="EJ94">
        <v>-0.60336470395238595</v>
      </c>
      <c r="EK94">
        <v>-0.64086325975691805</v>
      </c>
      <c r="EL94">
        <v>-0.51923842112848695</v>
      </c>
      <c r="EM94">
        <v>-0.72487095444429595</v>
      </c>
      <c r="EN94">
        <v>-0.79794950232811901</v>
      </c>
      <c r="EO94">
        <v>-0.72584324588455595</v>
      </c>
      <c r="EP94">
        <v>-0.67257264895836</v>
      </c>
      <c r="EQ94">
        <v>-0.53274907016911</v>
      </c>
      <c r="ER94">
        <v>-0.81623742503377905</v>
      </c>
      <c r="ES94">
        <v>-0.81416589035623199</v>
      </c>
      <c r="ET94">
        <v>-0.81363637859472204</v>
      </c>
      <c r="EU94">
        <v>-0.78691268046362295</v>
      </c>
      <c r="EV94">
        <v>-0.79417556460919903</v>
      </c>
      <c r="EW94">
        <v>-0.80427176384278198</v>
      </c>
      <c r="EX94">
        <v>-0.76971688762721002</v>
      </c>
      <c r="EY94">
        <v>-0.86222493702791503</v>
      </c>
      <c r="EZ94">
        <v>-0.86898928577993995</v>
      </c>
      <c r="FA94">
        <v>-0.82780460122249599</v>
      </c>
      <c r="FB94">
        <v>-0.79899481481465595</v>
      </c>
      <c r="FC94">
        <v>0.82875336724447102</v>
      </c>
      <c r="FD94">
        <v>0.28877514689697797</v>
      </c>
      <c r="FE94">
        <v>-0.42209035517478699</v>
      </c>
      <c r="FF94">
        <v>0.80079141555187805</v>
      </c>
      <c r="FG94">
        <v>0.801746619623251</v>
      </c>
      <c r="FH94">
        <v>-0.432010322882178</v>
      </c>
      <c r="FI94">
        <v>-0.69810223946579397</v>
      </c>
      <c r="FJ94">
        <v>-0.50426801032601098</v>
      </c>
      <c r="FK94">
        <v>0.55073987476172903</v>
      </c>
    </row>
    <row r="95" spans="1:167" x14ac:dyDescent="0.25">
      <c r="A95" t="s">
        <v>76</v>
      </c>
      <c r="B95">
        <v>-0.72060734183858499</v>
      </c>
      <c r="C95">
        <v>-0.776745069912957</v>
      </c>
      <c r="D95">
        <v>0.78092848964143502</v>
      </c>
      <c r="E95">
        <v>0.88563982802602204</v>
      </c>
      <c r="F95">
        <v>0.83364813179709196</v>
      </c>
      <c r="G95">
        <v>0.78237768879931302</v>
      </c>
      <c r="H95">
        <v>0.84386473754582303</v>
      </c>
      <c r="I95">
        <v>0.60808454076467799</v>
      </c>
      <c r="J95">
        <v>0.65767932510976401</v>
      </c>
      <c r="K95">
        <v>0.78735395787254503</v>
      </c>
      <c r="L95">
        <v>0.74136752825602803</v>
      </c>
      <c r="M95">
        <v>0.82420175233316695</v>
      </c>
      <c r="N95">
        <v>0.72429662298810205</v>
      </c>
      <c r="O95">
        <v>0.65021371408068895</v>
      </c>
      <c r="P95">
        <v>0.74771402739937098</v>
      </c>
      <c r="Q95">
        <v>0.83815202964683899</v>
      </c>
      <c r="R95">
        <v>0.82013891594039501</v>
      </c>
      <c r="S95">
        <v>0.76509633495372098</v>
      </c>
      <c r="T95">
        <v>0.80689528511054898</v>
      </c>
      <c r="U95">
        <v>0.75216900790290897</v>
      </c>
      <c r="V95">
        <v>0.71443875118320199</v>
      </c>
      <c r="W95">
        <v>0.62447397208692901</v>
      </c>
      <c r="X95">
        <v>0.84301540238768902</v>
      </c>
      <c r="Y95">
        <v>0.69334611043050698</v>
      </c>
      <c r="Z95">
        <v>0.66496461836897802</v>
      </c>
      <c r="AA95">
        <v>0.63522374565928996</v>
      </c>
      <c r="AB95">
        <v>0.57987763004374004</v>
      </c>
      <c r="AC95">
        <v>0.72463747855178495</v>
      </c>
      <c r="AD95">
        <v>0.77089499694483399</v>
      </c>
      <c r="AE95">
        <v>0.58454416134134102</v>
      </c>
      <c r="AF95">
        <v>0.82450395851671698</v>
      </c>
      <c r="AG95">
        <v>0.87877773948024296</v>
      </c>
      <c r="AH95">
        <v>0.71760676517912902</v>
      </c>
      <c r="AI95">
        <v>-6.2324000141439399E-2</v>
      </c>
      <c r="AJ95">
        <v>0.80379148392030597</v>
      </c>
      <c r="AK95">
        <v>-0.89994097031728204</v>
      </c>
      <c r="AL95">
        <v>-0.834550308229844</v>
      </c>
      <c r="AM95">
        <v>0.72570465257746897</v>
      </c>
      <c r="AN95">
        <v>0.351518487115005</v>
      </c>
      <c r="AO95">
        <v>-0.87843678395521796</v>
      </c>
      <c r="AP95">
        <v>-0.71811878280557695</v>
      </c>
      <c r="AQ95">
        <v>-0.77011940471676199</v>
      </c>
      <c r="AR95">
        <v>-0.73565343856522702</v>
      </c>
      <c r="AS95">
        <v>0.71512193627175802</v>
      </c>
      <c r="AT95">
        <v>0.86733979735487998</v>
      </c>
      <c r="AU95">
        <v>0.66148895305468403</v>
      </c>
      <c r="AV95">
        <v>-0.54729320301847795</v>
      </c>
      <c r="AW95">
        <v>-0.41901060743724999</v>
      </c>
      <c r="AX95">
        <v>-0.33471241240168698</v>
      </c>
      <c r="AY95">
        <v>-0.191624249266656</v>
      </c>
      <c r="AZ95">
        <v>-0.52007499553941705</v>
      </c>
      <c r="BA95">
        <v>-0.30526136761394701</v>
      </c>
      <c r="BB95">
        <v>-0.69556535464874403</v>
      </c>
      <c r="BC95">
        <v>-0.61912478621533495</v>
      </c>
      <c r="BD95">
        <v>-0.60366309114692496</v>
      </c>
      <c r="BE95">
        <v>-0.62658145956766997</v>
      </c>
      <c r="BF95">
        <v>-0.76128394680947198</v>
      </c>
      <c r="BG95">
        <v>0.28344499826958702</v>
      </c>
      <c r="BH95">
        <v>0.41054540961500502</v>
      </c>
      <c r="BI95">
        <v>-0.70278527900226695</v>
      </c>
      <c r="BJ95">
        <v>-0.71415750989343996</v>
      </c>
      <c r="BK95">
        <v>-0.78346340846733298</v>
      </c>
      <c r="BL95">
        <v>-0.918842698514582</v>
      </c>
      <c r="BM95">
        <v>-6.1977838904049697E-2</v>
      </c>
      <c r="BN95">
        <v>-0.69361511304449797</v>
      </c>
      <c r="BO95">
        <v>-0.73531385815334305</v>
      </c>
      <c r="BP95">
        <v>-0.83475400621235996</v>
      </c>
      <c r="BQ95">
        <v>-0.95815786823203097</v>
      </c>
      <c r="BR95">
        <v>-0.67446162137285803</v>
      </c>
      <c r="BS95">
        <v>-0.69893794615251603</v>
      </c>
      <c r="BT95">
        <v>-0.62121442410837702</v>
      </c>
      <c r="BU95">
        <v>-0.52200388560089706</v>
      </c>
      <c r="BV95">
        <v>-0.79195387384262905</v>
      </c>
      <c r="BW95">
        <v>-0.76345701363637597</v>
      </c>
      <c r="BX95">
        <v>-0.475352812860936</v>
      </c>
      <c r="BY95">
        <v>-0.61446877688155399</v>
      </c>
      <c r="BZ95">
        <v>-0.71436837664475605</v>
      </c>
      <c r="CA95">
        <v>-0.67581987786537601</v>
      </c>
      <c r="CB95">
        <v>0.21978396302352399</v>
      </c>
      <c r="CC95">
        <v>-0.75318352073962402</v>
      </c>
      <c r="CD95">
        <v>-0.72725433727391997</v>
      </c>
      <c r="CE95">
        <v>-0.57689252739372299</v>
      </c>
      <c r="CF95">
        <v>-0.77989527466929498</v>
      </c>
      <c r="CG95">
        <v>-0.67548639292994495</v>
      </c>
      <c r="CH95">
        <v>-0.65895390618082395</v>
      </c>
      <c r="CI95">
        <v>-0.76050065480853601</v>
      </c>
      <c r="CJ95">
        <v>-0.79247566528620506</v>
      </c>
      <c r="CK95">
        <v>-0.80706648607596998</v>
      </c>
      <c r="CL95">
        <v>-0.75774506586918799</v>
      </c>
      <c r="CM95">
        <v>-0.72029257302106897</v>
      </c>
      <c r="CN95">
        <v>-0.68030028454168201</v>
      </c>
      <c r="CO95">
        <v>-0.34334788679929001</v>
      </c>
      <c r="CP95">
        <v>-0.71397172969674105</v>
      </c>
      <c r="CQ95">
        <v>0.792873727524947</v>
      </c>
      <c r="CR95">
        <v>0.79033360386278995</v>
      </c>
      <c r="CS95">
        <v>0.81858395476799595</v>
      </c>
      <c r="CT95">
        <v>0.88742064990547098</v>
      </c>
      <c r="CU95">
        <v>0.67054762084300601</v>
      </c>
      <c r="CV95">
        <v>-0.44316884258790101</v>
      </c>
      <c r="CW95">
        <v>0.79036753262591797</v>
      </c>
      <c r="CX95">
        <v>0.35068574486556803</v>
      </c>
      <c r="CY95">
        <v>0.55660409110726805</v>
      </c>
      <c r="CZ95">
        <v>0.84150979729450404</v>
      </c>
      <c r="DA95">
        <v>0.86353881363166196</v>
      </c>
      <c r="DB95">
        <v>-0.72332927016677695</v>
      </c>
      <c r="DC95">
        <v>-0.51704038813131503</v>
      </c>
      <c r="DD95">
        <v>0.96331817013246501</v>
      </c>
      <c r="DE95">
        <v>0.54794696145416699</v>
      </c>
      <c r="DF95">
        <v>0.64771949458325095</v>
      </c>
      <c r="DG95">
        <v>0.48341906947176499</v>
      </c>
      <c r="DH95">
        <v>0.49618165263817499</v>
      </c>
      <c r="DI95">
        <v>0.95643311459615998</v>
      </c>
      <c r="DJ95">
        <v>0.54907540895011697</v>
      </c>
      <c r="DK95">
        <v>0.88832555387006096</v>
      </c>
      <c r="DL95">
        <v>-0.88720577533330802</v>
      </c>
      <c r="DM95">
        <v>-0.66840980254774796</v>
      </c>
      <c r="DN95">
        <v>0.94614618431999398</v>
      </c>
      <c r="DO95">
        <v>0.47112675909276502</v>
      </c>
      <c r="DP95">
        <v>-0.56596288965863095</v>
      </c>
      <c r="DQ95">
        <v>0.83950633126954</v>
      </c>
      <c r="DR95">
        <v>0.44017542531759801</v>
      </c>
      <c r="DS95">
        <v>-0.51549917036299897</v>
      </c>
      <c r="DT95">
        <v>0.60135567005962698</v>
      </c>
      <c r="DU95">
        <v>0.66739285094564904</v>
      </c>
      <c r="DV95">
        <v>0.30249578939267602</v>
      </c>
      <c r="DW95">
        <v>-7.7552304091569602E-2</v>
      </c>
      <c r="DX95">
        <v>0.74269762471633904</v>
      </c>
      <c r="DY95">
        <v>0.56167797419291499</v>
      </c>
      <c r="DZ95">
        <v>0.81633578479162405</v>
      </c>
      <c r="EA95">
        <v>0.74616497298469497</v>
      </c>
      <c r="EB95">
        <v>0.70684104836470896</v>
      </c>
      <c r="EC95">
        <v>0.84396014655317297</v>
      </c>
      <c r="ED95">
        <v>0.69879493356354205</v>
      </c>
      <c r="EE95">
        <v>0.62633475715356501</v>
      </c>
      <c r="EF95">
        <v>0.67307608724650603</v>
      </c>
      <c r="EG95">
        <v>-0.510937084529412</v>
      </c>
      <c r="EH95">
        <v>-0.57990266547747504</v>
      </c>
      <c r="EI95">
        <v>-0.57512457901624103</v>
      </c>
      <c r="EJ95">
        <v>-0.61935332277180799</v>
      </c>
      <c r="EK95">
        <v>-0.68512989422171999</v>
      </c>
      <c r="EL95">
        <v>-0.55591337357236903</v>
      </c>
      <c r="EM95">
        <v>-0.688742033239504</v>
      </c>
      <c r="EN95">
        <v>-0.76962512624238899</v>
      </c>
      <c r="EO95">
        <v>-0.69900832855578598</v>
      </c>
      <c r="EP95">
        <v>-0.63826145880872098</v>
      </c>
      <c r="EQ95">
        <v>-0.50005630044379501</v>
      </c>
      <c r="ER95">
        <v>-0.80698945750055195</v>
      </c>
      <c r="ES95">
        <v>-0.79688421937196496</v>
      </c>
      <c r="ET95">
        <v>-0.79319029204273805</v>
      </c>
      <c r="EU95">
        <v>-0.76681194929448304</v>
      </c>
      <c r="EV95">
        <v>-0.77586619523049305</v>
      </c>
      <c r="EW95">
        <v>-0.77554881613493898</v>
      </c>
      <c r="EX95">
        <v>-0.73651344566219101</v>
      </c>
      <c r="EY95">
        <v>-0.84007925988486198</v>
      </c>
      <c r="EZ95">
        <v>-0.85221765513047598</v>
      </c>
      <c r="FA95">
        <v>-0.80116891917744404</v>
      </c>
      <c r="FB95">
        <v>-0.779662995726912</v>
      </c>
      <c r="FC95">
        <v>0.84442181499743196</v>
      </c>
      <c r="FD95">
        <v>0.44503193664331497</v>
      </c>
      <c r="FE95">
        <v>-0.38759646705893103</v>
      </c>
      <c r="FF95">
        <v>0.77216705679915998</v>
      </c>
      <c r="FG95">
        <v>0.75566130030131995</v>
      </c>
      <c r="FH95">
        <v>-0.46304407368596401</v>
      </c>
      <c r="FI95">
        <v>-0.74984011023293795</v>
      </c>
      <c r="FJ95">
        <v>-0.52696611165877005</v>
      </c>
      <c r="FK95">
        <v>0.60678212671160503</v>
      </c>
    </row>
    <row r="96" spans="1:167" x14ac:dyDescent="0.25">
      <c r="A96" t="s">
        <v>78</v>
      </c>
      <c r="B96">
        <v>-0.210235332491055</v>
      </c>
      <c r="C96">
        <v>-0.54620741613096402</v>
      </c>
      <c r="D96">
        <v>0.64064917179819802</v>
      </c>
      <c r="E96">
        <v>0.52481241042512095</v>
      </c>
      <c r="F96">
        <v>0.44127784109242302</v>
      </c>
      <c r="G96">
        <v>0.32299711779814999</v>
      </c>
      <c r="H96">
        <v>0.43859481154354901</v>
      </c>
      <c r="I96">
        <v>0.12085005831347399</v>
      </c>
      <c r="J96">
        <v>0.68958197323382697</v>
      </c>
      <c r="K96">
        <v>0.30083974383296602</v>
      </c>
      <c r="L96">
        <v>0.26479476730489099</v>
      </c>
      <c r="M96">
        <v>0.39329144652011699</v>
      </c>
      <c r="N96">
        <v>0.28374522364868199</v>
      </c>
      <c r="O96">
        <v>0.27938812775103</v>
      </c>
      <c r="P96">
        <v>0.55395886110078596</v>
      </c>
      <c r="Q96">
        <v>0.39587229528345003</v>
      </c>
      <c r="R96">
        <v>0.63859622642609704</v>
      </c>
      <c r="S96">
        <v>0.39934809050561898</v>
      </c>
      <c r="T96">
        <v>0.33088183058536202</v>
      </c>
      <c r="U96">
        <v>0.25637472429254998</v>
      </c>
      <c r="V96">
        <v>0.21965303966991601</v>
      </c>
      <c r="W96">
        <v>0.17394431594704499</v>
      </c>
      <c r="X96">
        <v>0.427035999771393</v>
      </c>
      <c r="Y96">
        <v>0.16714239635300199</v>
      </c>
      <c r="Z96">
        <v>0.15356295061759101</v>
      </c>
      <c r="AA96">
        <v>0.13596295595316499</v>
      </c>
      <c r="AB96">
        <v>5.57384205763089E-2</v>
      </c>
      <c r="AC96">
        <v>0.26333273368472399</v>
      </c>
      <c r="AD96">
        <v>0.30173145398676898</v>
      </c>
      <c r="AE96">
        <v>0.45769606687727898</v>
      </c>
      <c r="AF96">
        <v>0.38674733021905899</v>
      </c>
      <c r="AG96">
        <v>0.51178318546401902</v>
      </c>
      <c r="AH96">
        <v>0.19824203161670301</v>
      </c>
      <c r="AI96">
        <v>-0.55928221540175005</v>
      </c>
      <c r="AJ96">
        <v>0.34263088339912101</v>
      </c>
      <c r="AK96">
        <v>-0.61401246779464502</v>
      </c>
      <c r="AL96">
        <v>-0.55990704288724502</v>
      </c>
      <c r="AM96">
        <v>0.26263537744623899</v>
      </c>
      <c r="AN96">
        <v>-0.149491711339584</v>
      </c>
      <c r="AO96">
        <v>-0.58511657288247698</v>
      </c>
      <c r="AP96">
        <v>-0.230409587140709</v>
      </c>
      <c r="AQ96">
        <v>-0.47694183472255097</v>
      </c>
      <c r="AR96">
        <v>-0.40044784544858603</v>
      </c>
      <c r="AS96">
        <v>0.21743351926219001</v>
      </c>
      <c r="AT96">
        <v>0.46947249986647199</v>
      </c>
      <c r="AU96">
        <v>0.58371761121972099</v>
      </c>
      <c r="AV96">
        <v>3.7401316164941698E-3</v>
      </c>
      <c r="AW96">
        <v>0.101830256476362</v>
      </c>
      <c r="AX96">
        <v>0.21945072917162201</v>
      </c>
      <c r="AY96">
        <v>0.316604323429867</v>
      </c>
      <c r="AZ96">
        <v>-2.1476396775260601E-2</v>
      </c>
      <c r="BA96">
        <v>0.23401862996775999</v>
      </c>
      <c r="BB96">
        <v>-0.20186341451395301</v>
      </c>
      <c r="BC96">
        <v>-7.8885998397585103E-2</v>
      </c>
      <c r="BD96">
        <v>-8.5229079924367998E-2</v>
      </c>
      <c r="BE96">
        <v>-0.103013945203246</v>
      </c>
      <c r="BF96">
        <v>-0.33019447973215099</v>
      </c>
      <c r="BG96">
        <v>-0.13207226219129201</v>
      </c>
      <c r="BH96">
        <v>-3.5041877575991802E-2</v>
      </c>
      <c r="BI96">
        <v>-0.19383411419155899</v>
      </c>
      <c r="BJ96">
        <v>-0.20452869571239399</v>
      </c>
      <c r="BK96">
        <v>-0.54624171506822705</v>
      </c>
      <c r="BL96">
        <v>-0.753370278447419</v>
      </c>
      <c r="BM96">
        <v>-0.388046085727625</v>
      </c>
      <c r="BN96">
        <v>-0.21403287033541801</v>
      </c>
      <c r="BO96">
        <v>-0.23519509178841999</v>
      </c>
      <c r="BP96">
        <v>-0.36466063671908899</v>
      </c>
      <c r="BQ96">
        <v>-0.80694894956030205</v>
      </c>
      <c r="BR96">
        <v>-0.15829030887283199</v>
      </c>
      <c r="BS96">
        <v>-0.19718999535496801</v>
      </c>
      <c r="BT96">
        <v>-8.3877157392782203E-2</v>
      </c>
      <c r="BU96">
        <v>2.5304733887478999E-2</v>
      </c>
      <c r="BV96">
        <v>-0.34134213598614099</v>
      </c>
      <c r="BW96">
        <v>-0.37308934937442101</v>
      </c>
      <c r="BX96">
        <v>-1.8997223751010001E-2</v>
      </c>
      <c r="BY96">
        <v>-0.109617498214654</v>
      </c>
      <c r="BZ96">
        <v>-0.19694640595829099</v>
      </c>
      <c r="CA96">
        <v>-0.14091297524263799</v>
      </c>
      <c r="CB96">
        <v>-0.27061752367577802</v>
      </c>
      <c r="CC96">
        <v>-0.25326940559741801</v>
      </c>
      <c r="CD96">
        <v>-0.22079771031599801</v>
      </c>
      <c r="CE96">
        <v>-0.130070245547379</v>
      </c>
      <c r="CF96">
        <v>-0.31274645234128701</v>
      </c>
      <c r="CG96">
        <v>-0.15794460549672801</v>
      </c>
      <c r="CH96">
        <v>-0.110893654967764</v>
      </c>
      <c r="CI96">
        <v>-0.268979157832197</v>
      </c>
      <c r="CJ96">
        <v>-0.34318234593180702</v>
      </c>
      <c r="CK96">
        <v>-0.34221577268652298</v>
      </c>
      <c r="CL96">
        <v>-0.29096402734322802</v>
      </c>
      <c r="CM96">
        <v>-0.236791316539392</v>
      </c>
      <c r="CN96">
        <v>-0.17950210175971401</v>
      </c>
      <c r="CO96">
        <v>0.18620868424147999</v>
      </c>
      <c r="CP96">
        <v>-0.198052699084624</v>
      </c>
      <c r="CQ96">
        <v>0.42604949024754302</v>
      </c>
      <c r="CR96">
        <v>0.35000770976691198</v>
      </c>
      <c r="CS96">
        <v>0.428651939686786</v>
      </c>
      <c r="CT96">
        <v>0.76249733255560603</v>
      </c>
      <c r="CU96">
        <v>0.21232716331447199</v>
      </c>
      <c r="CV96">
        <v>9.5456351749169499E-2</v>
      </c>
      <c r="CW96">
        <v>0.53611147714266105</v>
      </c>
      <c r="CX96">
        <v>0.69583338812770101</v>
      </c>
      <c r="CY96">
        <v>0.66798822480949005</v>
      </c>
      <c r="CZ96">
        <v>0.43887402067811199</v>
      </c>
      <c r="DA96">
        <v>0.48678305345234402</v>
      </c>
      <c r="DB96">
        <v>-0.33009203122324499</v>
      </c>
      <c r="DC96">
        <v>5.8170121996309297E-2</v>
      </c>
      <c r="DD96">
        <v>0.701726645112836</v>
      </c>
      <c r="DE96">
        <v>0.100567452034603</v>
      </c>
      <c r="DF96">
        <v>0.57082025437593298</v>
      </c>
      <c r="DG96">
        <v>0.102108061130427</v>
      </c>
      <c r="DH96">
        <v>0.21667673211746499</v>
      </c>
      <c r="DI96">
        <v>0.69011275569075803</v>
      </c>
      <c r="DJ96">
        <v>0.63792720471559194</v>
      </c>
      <c r="DK96">
        <v>0.59323092571247604</v>
      </c>
      <c r="DL96">
        <v>-0.64531140051187597</v>
      </c>
      <c r="DM96">
        <v>-0.49660303921836102</v>
      </c>
      <c r="DN96">
        <v>0.70175031591755799</v>
      </c>
      <c r="DO96">
        <v>0.15343637317263001</v>
      </c>
      <c r="DP96">
        <v>-0.14306861601743801</v>
      </c>
      <c r="DQ96">
        <v>0.451378689958085</v>
      </c>
      <c r="DR96">
        <v>0.75112958815809905</v>
      </c>
      <c r="DS96">
        <v>-2.1433258550902601E-2</v>
      </c>
      <c r="DT96">
        <v>0.630480610595893</v>
      </c>
      <c r="DU96">
        <v>0.61915535051772796</v>
      </c>
      <c r="DV96">
        <v>-0.155285512707421</v>
      </c>
      <c r="DW96">
        <v>0.40426583967204699</v>
      </c>
      <c r="DX96">
        <v>0.31264177511680602</v>
      </c>
      <c r="DY96">
        <v>0.64619201137662496</v>
      </c>
      <c r="DZ96">
        <v>0.81079805167369401</v>
      </c>
      <c r="EA96">
        <v>0.64032151626207101</v>
      </c>
      <c r="EB96">
        <v>0.393757232800936</v>
      </c>
      <c r="EC96">
        <v>0.53626218291280503</v>
      </c>
      <c r="ED96">
        <v>0.87148200141246002</v>
      </c>
      <c r="EE96">
        <v>0.65076407616674203</v>
      </c>
      <c r="EF96">
        <v>0.43795351691672901</v>
      </c>
      <c r="EG96">
        <v>-5.8958349915082302E-2</v>
      </c>
      <c r="EH96">
        <v>-5.2895181863507897E-2</v>
      </c>
      <c r="EI96">
        <v>-3.9260654763251399E-2</v>
      </c>
      <c r="EJ96">
        <v>-8.9122574098881899E-2</v>
      </c>
      <c r="EK96">
        <v>-0.24738324526582001</v>
      </c>
      <c r="EL96">
        <v>-0.17573157255008501</v>
      </c>
      <c r="EM96">
        <v>-0.25110711600566998</v>
      </c>
      <c r="EN96">
        <v>-0.31238489792914798</v>
      </c>
      <c r="EO96">
        <v>-0.20817521579738499</v>
      </c>
      <c r="EP96">
        <v>-0.119037369436313</v>
      </c>
      <c r="EQ96">
        <v>1.8847865491059601E-2</v>
      </c>
      <c r="ER96">
        <v>-0.36539236779214301</v>
      </c>
      <c r="ES96">
        <v>-0.32930503705233999</v>
      </c>
      <c r="ET96">
        <v>-0.31543853453333598</v>
      </c>
      <c r="EU96">
        <v>-0.27940439835171299</v>
      </c>
      <c r="EV96">
        <v>-0.303224366485076</v>
      </c>
      <c r="EW96">
        <v>-0.30917184625921201</v>
      </c>
      <c r="EX96">
        <v>-0.25025188390023601</v>
      </c>
      <c r="EY96">
        <v>-0.39084569087263199</v>
      </c>
      <c r="EZ96">
        <v>-0.41056189757271599</v>
      </c>
      <c r="FA96">
        <v>-0.33395977296058399</v>
      </c>
      <c r="FB96">
        <v>-0.30756429138018998</v>
      </c>
      <c r="FC96">
        <v>0.47991009553971398</v>
      </c>
      <c r="FD96">
        <v>0.36208433504259002</v>
      </c>
      <c r="FE96">
        <v>-4.49225982844801E-2</v>
      </c>
      <c r="FF96">
        <v>0.33537839486923499</v>
      </c>
      <c r="FG96">
        <v>0.62657055834472297</v>
      </c>
      <c r="FH96">
        <v>-0.47575556451802697</v>
      </c>
      <c r="FI96">
        <v>-0.909580439807121</v>
      </c>
      <c r="FJ96">
        <v>-0.60455107224113502</v>
      </c>
      <c r="FK96">
        <v>0.34905294264438802</v>
      </c>
    </row>
    <row r="97" spans="1:167" x14ac:dyDescent="0.25">
      <c r="A97" t="s">
        <v>79</v>
      </c>
      <c r="B97">
        <v>-0.38117888396968402</v>
      </c>
      <c r="C97">
        <v>-0.77529242584412805</v>
      </c>
      <c r="D97">
        <v>0.57513238037557102</v>
      </c>
      <c r="E97">
        <v>0.440084224991526</v>
      </c>
      <c r="F97">
        <v>0.35474634362715701</v>
      </c>
      <c r="G97">
        <v>0.424882943962198</v>
      </c>
      <c r="H97">
        <v>0.53198126414119695</v>
      </c>
      <c r="I97">
        <v>0.440578142731953</v>
      </c>
      <c r="J97">
        <v>0.28160267708495201</v>
      </c>
      <c r="K97">
        <v>0.42711696081778799</v>
      </c>
      <c r="L97">
        <v>0.34220465684464102</v>
      </c>
      <c r="M97">
        <v>0.43605907918551501</v>
      </c>
      <c r="N97">
        <v>0.542595470796431</v>
      </c>
      <c r="O97">
        <v>0.68075278882423695</v>
      </c>
      <c r="P97">
        <v>0.48377503811882999</v>
      </c>
      <c r="Q97">
        <v>0.554227161903046</v>
      </c>
      <c r="R97">
        <v>0.391616379228795</v>
      </c>
      <c r="S97">
        <v>0.44640548601728097</v>
      </c>
      <c r="T97">
        <v>0.43730842295012901</v>
      </c>
      <c r="U97">
        <v>0.40380191966315698</v>
      </c>
      <c r="V97">
        <v>0.44969252155192402</v>
      </c>
      <c r="W97">
        <v>0.45340388031100698</v>
      </c>
      <c r="X97">
        <v>0.47953994547229101</v>
      </c>
      <c r="Y97">
        <v>0.40283120213917001</v>
      </c>
      <c r="Z97">
        <v>0.39608019626742003</v>
      </c>
      <c r="AA97">
        <v>0.44614353025061498</v>
      </c>
      <c r="AB97">
        <v>0.46588377757433402</v>
      </c>
      <c r="AC97">
        <v>0.52030773608460701</v>
      </c>
      <c r="AD97">
        <v>0.60314799897151905</v>
      </c>
      <c r="AE97">
        <v>0.651939103211024</v>
      </c>
      <c r="AF97">
        <v>0.47210885291043703</v>
      </c>
      <c r="AG97">
        <v>0.74368005831012796</v>
      </c>
      <c r="AH97">
        <v>0.45972990263392799</v>
      </c>
      <c r="AI97">
        <v>-0.364354512942413</v>
      </c>
      <c r="AJ97">
        <v>0.48581216326740201</v>
      </c>
      <c r="AK97">
        <v>-0.80992058530295996</v>
      </c>
      <c r="AL97">
        <v>-0.66985354962982802</v>
      </c>
      <c r="AM97">
        <v>0.51263746206150596</v>
      </c>
      <c r="AN97">
        <v>0.28790203268804998</v>
      </c>
      <c r="AO97">
        <v>-0.75785275207599501</v>
      </c>
      <c r="AP97">
        <v>-0.44760573324159802</v>
      </c>
      <c r="AQ97">
        <v>-0.47422548326817499</v>
      </c>
      <c r="AR97">
        <v>-0.32331246584212198</v>
      </c>
      <c r="AS97">
        <v>0.35133430799606202</v>
      </c>
      <c r="AT97">
        <v>0.68853425665884205</v>
      </c>
      <c r="AU97">
        <v>0.30453274473805098</v>
      </c>
      <c r="AV97">
        <v>-0.32477968324559597</v>
      </c>
      <c r="AW97">
        <v>-1.66391935396E-2</v>
      </c>
      <c r="AX97">
        <v>-2.0629342848153098E-2</v>
      </c>
      <c r="AY97">
        <v>-1.6217478784259401E-2</v>
      </c>
      <c r="AZ97">
        <v>-0.14186624825472999</v>
      </c>
      <c r="BA97">
        <v>-7.7362085786615801E-3</v>
      </c>
      <c r="BB97">
        <v>-0.28244417637268499</v>
      </c>
      <c r="BC97">
        <v>-0.26588181837228902</v>
      </c>
      <c r="BD97">
        <v>-0.33058819194530498</v>
      </c>
      <c r="BE97">
        <v>-0.27228061932810699</v>
      </c>
      <c r="BF97">
        <v>-0.560471024080474</v>
      </c>
      <c r="BG97">
        <v>-9.9835826820768706E-2</v>
      </c>
      <c r="BH97">
        <v>0.49232391505536199</v>
      </c>
      <c r="BI97">
        <v>-0.40632133420103</v>
      </c>
      <c r="BJ97">
        <v>-0.46999503855458502</v>
      </c>
      <c r="BK97">
        <v>-0.65109006112482704</v>
      </c>
      <c r="BL97">
        <v>-0.58817433166682198</v>
      </c>
      <c r="BM97">
        <v>-3.9076311116292901E-2</v>
      </c>
      <c r="BN97">
        <v>-0.37224587153648803</v>
      </c>
      <c r="BO97">
        <v>-0.47769455249512099</v>
      </c>
      <c r="BP97">
        <v>-0.56620164385785199</v>
      </c>
      <c r="BQ97">
        <v>-0.72070911470019605</v>
      </c>
      <c r="BR97">
        <v>-0.38154052320064702</v>
      </c>
      <c r="BS97">
        <v>-0.434374542771369</v>
      </c>
      <c r="BT97">
        <v>-0.28848500782658998</v>
      </c>
      <c r="BU97">
        <v>-0.28070626215880501</v>
      </c>
      <c r="BV97">
        <v>-0.56429852397176705</v>
      </c>
      <c r="BW97">
        <v>-0.53152726736176603</v>
      </c>
      <c r="BX97">
        <v>-0.390259563935965</v>
      </c>
      <c r="BY97">
        <v>-0.237761520817898</v>
      </c>
      <c r="BZ97">
        <v>-0.39100996525194998</v>
      </c>
      <c r="CA97">
        <v>-0.416807919368063</v>
      </c>
      <c r="CB97">
        <v>0.312171860297768</v>
      </c>
      <c r="CC97">
        <v>-0.454502859346677</v>
      </c>
      <c r="CD97">
        <v>-0.473195405145027</v>
      </c>
      <c r="CE97">
        <v>-0.64299169595587802</v>
      </c>
      <c r="CF97">
        <v>-0.39466733130057002</v>
      </c>
      <c r="CG97">
        <v>-0.35788259263843603</v>
      </c>
      <c r="CH97">
        <v>-0.36054967526049198</v>
      </c>
      <c r="CI97">
        <v>-0.490976559338479</v>
      </c>
      <c r="CJ97">
        <v>-0.36244749146949901</v>
      </c>
      <c r="CK97">
        <v>-0.53691176557504405</v>
      </c>
      <c r="CL97">
        <v>-0.56483946210840197</v>
      </c>
      <c r="CM97">
        <v>-0.497347658345352</v>
      </c>
      <c r="CN97">
        <v>-0.420939130562696</v>
      </c>
      <c r="CO97">
        <v>-0.222877539356031</v>
      </c>
      <c r="CP97">
        <v>-0.45763276474493297</v>
      </c>
      <c r="CQ97">
        <v>0.50871074060691601</v>
      </c>
      <c r="CR97">
        <v>0.42956102421916198</v>
      </c>
      <c r="CS97">
        <v>0.51110504029886294</v>
      </c>
      <c r="CT97">
        <v>0.55161655151045197</v>
      </c>
      <c r="CU97">
        <v>0.57511981428718195</v>
      </c>
      <c r="CV97">
        <v>-0.106570864353105</v>
      </c>
      <c r="CW97">
        <v>0.36976335172720598</v>
      </c>
      <c r="CX97">
        <v>0.45346366420947198</v>
      </c>
      <c r="CY97">
        <v>0.59475957446723304</v>
      </c>
      <c r="CZ97">
        <v>0.68935943490092699</v>
      </c>
      <c r="DA97">
        <v>0.44571345053809602</v>
      </c>
      <c r="DB97">
        <v>-0.62456248842666595</v>
      </c>
      <c r="DC97">
        <v>-0.22911559316666499</v>
      </c>
      <c r="DD97">
        <v>0.65504364800757697</v>
      </c>
      <c r="DE97">
        <v>0.50146156905646899</v>
      </c>
      <c r="DF97">
        <v>0.88749489678400895</v>
      </c>
      <c r="DG97">
        <v>0.31612273829656401</v>
      </c>
      <c r="DH97">
        <v>0.63800784101743302</v>
      </c>
      <c r="DI97">
        <v>0.56045902337388098</v>
      </c>
      <c r="DJ97">
        <v>0.77079474161607697</v>
      </c>
      <c r="DK97">
        <v>0.37623785784014202</v>
      </c>
      <c r="DL97">
        <v>-0.67084896152323603</v>
      </c>
      <c r="DM97">
        <v>-0.66663413564067497</v>
      </c>
      <c r="DN97">
        <v>0.60651962543413696</v>
      </c>
      <c r="DO97">
        <v>0.373581528762925</v>
      </c>
      <c r="DP97">
        <v>-0.299806385074253</v>
      </c>
      <c r="DQ97">
        <v>0.455206931307305</v>
      </c>
      <c r="DR97">
        <v>0.11869786173498099</v>
      </c>
      <c r="DS97">
        <v>-0.17388130539611199</v>
      </c>
      <c r="DT97">
        <v>0.31881501757727199</v>
      </c>
      <c r="DU97">
        <v>0.40306331908592902</v>
      </c>
      <c r="DV97">
        <v>-0.20350743941843699</v>
      </c>
      <c r="DW97">
        <v>-6.8070143062378297E-2</v>
      </c>
      <c r="DX97">
        <v>0.51137727970101499</v>
      </c>
      <c r="DY97">
        <v>0.161002549108134</v>
      </c>
      <c r="DZ97">
        <v>0.38544933415661498</v>
      </c>
      <c r="EA97">
        <v>0.23769651615679899</v>
      </c>
      <c r="EB97">
        <v>0.269869513193149</v>
      </c>
      <c r="EC97">
        <v>0.32134521578192898</v>
      </c>
      <c r="ED97">
        <v>0.47515966956801498</v>
      </c>
      <c r="EE97">
        <v>0.29762461717712901</v>
      </c>
      <c r="EF97">
        <v>0.31146578549666198</v>
      </c>
      <c r="EG97">
        <v>4.8544504711448201E-2</v>
      </c>
      <c r="EH97">
        <v>-0.16838618585190801</v>
      </c>
      <c r="EI97">
        <v>-0.127399227850339</v>
      </c>
      <c r="EJ97">
        <v>-0.13297242070725701</v>
      </c>
      <c r="EK97">
        <v>-0.103582548093655</v>
      </c>
      <c r="EL97">
        <v>-3.9987657017566999E-2</v>
      </c>
      <c r="EM97">
        <v>-0.237211907030213</v>
      </c>
      <c r="EN97">
        <v>-0.35389827091570503</v>
      </c>
      <c r="EO97">
        <v>-0.30545264126604899</v>
      </c>
      <c r="EP97">
        <v>-0.22051462314106901</v>
      </c>
      <c r="EQ97">
        <v>-5.27059883220726E-2</v>
      </c>
      <c r="ER97">
        <v>-0.50219241962415995</v>
      </c>
      <c r="ES97">
        <v>-0.47778978274963702</v>
      </c>
      <c r="ET97">
        <v>-0.45908256221468802</v>
      </c>
      <c r="EU97">
        <v>-0.40390043711419199</v>
      </c>
      <c r="EV97">
        <v>-0.43565890795839501</v>
      </c>
      <c r="EW97">
        <v>-0.387172514894978</v>
      </c>
      <c r="EX97">
        <v>-0.34358094481898699</v>
      </c>
      <c r="EY97">
        <v>-0.50406886995729205</v>
      </c>
      <c r="EZ97">
        <v>-0.49580601526636697</v>
      </c>
      <c r="FA97">
        <v>-0.43580940375864702</v>
      </c>
      <c r="FB97">
        <v>-0.43477094860839799</v>
      </c>
      <c r="FC97">
        <v>0.44959131095112098</v>
      </c>
      <c r="FD97">
        <v>0.70413613671084097</v>
      </c>
      <c r="FE97">
        <v>-7.4591704789666494E-2</v>
      </c>
      <c r="FF97">
        <v>0.51835507107832501</v>
      </c>
      <c r="FG97">
        <v>0.49296029366175098</v>
      </c>
      <c r="FH97">
        <v>-0.86627923250043104</v>
      </c>
      <c r="FI97">
        <v>-0.44132012874342602</v>
      </c>
      <c r="FJ97">
        <v>-0.82804468387407804</v>
      </c>
      <c r="FK97">
        <v>0.221109621850375</v>
      </c>
    </row>
    <row r="98" spans="1:167" x14ac:dyDescent="0.25">
      <c r="A98" t="s">
        <v>80</v>
      </c>
      <c r="B98">
        <v>-0.624716151760358</v>
      </c>
      <c r="C98">
        <v>-0.67390217698427402</v>
      </c>
      <c r="D98">
        <v>0.683145116925021</v>
      </c>
      <c r="E98">
        <v>0.84448893001204595</v>
      </c>
      <c r="F98">
        <v>0.78143436575747005</v>
      </c>
      <c r="G98">
        <v>0.71985436587294704</v>
      </c>
      <c r="H98">
        <v>0.78051032446966195</v>
      </c>
      <c r="I98">
        <v>0.50038114017507995</v>
      </c>
      <c r="J98">
        <v>0.68899081412822805</v>
      </c>
      <c r="K98">
        <v>0.69861341862695203</v>
      </c>
      <c r="L98">
        <v>0.67186825531152505</v>
      </c>
      <c r="M98">
        <v>0.76967813873021096</v>
      </c>
      <c r="N98">
        <v>0.61651587817299502</v>
      </c>
      <c r="O98">
        <v>0.53098863834245802</v>
      </c>
      <c r="P98">
        <v>0.70930458173149002</v>
      </c>
      <c r="Q98">
        <v>0.75149063989658005</v>
      </c>
      <c r="R98">
        <v>0.81239713427683202</v>
      </c>
      <c r="S98">
        <v>0.73320722913466296</v>
      </c>
      <c r="T98">
        <v>0.72578018701531899</v>
      </c>
      <c r="U98">
        <v>0.67487210797765396</v>
      </c>
      <c r="V98">
        <v>0.628734380805684</v>
      </c>
      <c r="W98">
        <v>0.54432886490986598</v>
      </c>
      <c r="X98">
        <v>0.77479445256253099</v>
      </c>
      <c r="Y98">
        <v>0.59257458714669897</v>
      </c>
      <c r="Z98">
        <v>0.569957910142046</v>
      </c>
      <c r="AA98">
        <v>0.54375120868709004</v>
      </c>
      <c r="AB98">
        <v>0.42393461642962099</v>
      </c>
      <c r="AC98">
        <v>0.62775540941198404</v>
      </c>
      <c r="AD98">
        <v>0.63889359881143704</v>
      </c>
      <c r="AE98">
        <v>0.47186678179200398</v>
      </c>
      <c r="AF98">
        <v>0.75039874899207903</v>
      </c>
      <c r="AG98">
        <v>0.79748512081545697</v>
      </c>
      <c r="AH98">
        <v>0.62039279364441202</v>
      </c>
      <c r="AI98">
        <v>-0.24570733267459499</v>
      </c>
      <c r="AJ98">
        <v>0.73632070413756401</v>
      </c>
      <c r="AK98">
        <v>-0.85665934543285704</v>
      </c>
      <c r="AL98">
        <v>-0.81578099098863499</v>
      </c>
      <c r="AM98">
        <v>0.61870231818134303</v>
      </c>
      <c r="AN98">
        <v>0.15537713039098899</v>
      </c>
      <c r="AO98">
        <v>-0.83483698182727895</v>
      </c>
      <c r="AP98">
        <v>-0.64899973978617198</v>
      </c>
      <c r="AQ98">
        <v>-0.72818265444823804</v>
      </c>
      <c r="AR98">
        <v>-0.67440094955113195</v>
      </c>
      <c r="AS98">
        <v>0.63804852455876104</v>
      </c>
      <c r="AT98">
        <v>0.78514940898529495</v>
      </c>
      <c r="AU98">
        <v>0.69771551535087994</v>
      </c>
      <c r="AV98">
        <v>-0.44238494599913403</v>
      </c>
      <c r="AW98">
        <v>-0.36735847775725899</v>
      </c>
      <c r="AX98">
        <v>-0.239574687335318</v>
      </c>
      <c r="AY98">
        <v>-7.3505637249460007E-2</v>
      </c>
      <c r="AZ98">
        <v>-0.42227557231588098</v>
      </c>
      <c r="BA98">
        <v>-0.21422072098689199</v>
      </c>
      <c r="BB98">
        <v>-0.62412168887338404</v>
      </c>
      <c r="BC98">
        <v>-0.52421125110560096</v>
      </c>
      <c r="BD98">
        <v>-0.51334574331496297</v>
      </c>
      <c r="BE98">
        <v>-0.54216740999604096</v>
      </c>
      <c r="BF98">
        <v>-0.68789144907828403</v>
      </c>
      <c r="BG98">
        <v>0.25687759711082903</v>
      </c>
      <c r="BH98">
        <v>0.33884740093071503</v>
      </c>
      <c r="BI98">
        <v>-0.61982868432695404</v>
      </c>
      <c r="BJ98">
        <v>-0.61988343262182599</v>
      </c>
      <c r="BK98">
        <v>-0.73448803773757498</v>
      </c>
      <c r="BL98">
        <v>-0.85713135720883205</v>
      </c>
      <c r="BM98">
        <v>-9.0498467073169706E-2</v>
      </c>
      <c r="BN98">
        <v>-0.62828346205463004</v>
      </c>
      <c r="BO98">
        <v>-0.64537510418953703</v>
      </c>
      <c r="BP98">
        <v>-0.71993153062779902</v>
      </c>
      <c r="BQ98">
        <v>-0.94185403237602705</v>
      </c>
      <c r="BR98">
        <v>-0.56661362659789205</v>
      </c>
      <c r="BS98">
        <v>-0.60152887658950205</v>
      </c>
      <c r="BT98">
        <v>-0.51897250120760496</v>
      </c>
      <c r="BU98">
        <v>-0.392070042548126</v>
      </c>
      <c r="BV98">
        <v>-0.70486163712270999</v>
      </c>
      <c r="BW98">
        <v>-0.70951760859025303</v>
      </c>
      <c r="BX98">
        <v>-0.42253774953296902</v>
      </c>
      <c r="BY98">
        <v>-0.54850913633673404</v>
      </c>
      <c r="BZ98">
        <v>-0.62736418456802101</v>
      </c>
      <c r="CA98">
        <v>-0.58208035120590795</v>
      </c>
      <c r="CB98">
        <v>0.110021755442922</v>
      </c>
      <c r="CC98">
        <v>-0.66217520722149603</v>
      </c>
      <c r="CD98">
        <v>-0.63615780004174605</v>
      </c>
      <c r="CE98">
        <v>-0.486164793823536</v>
      </c>
      <c r="CF98">
        <v>-0.70367705974304395</v>
      </c>
      <c r="CG98">
        <v>-0.59912039092571701</v>
      </c>
      <c r="CH98">
        <v>-0.55196598795464902</v>
      </c>
      <c r="CI98">
        <v>-0.67292014096559305</v>
      </c>
      <c r="CJ98">
        <v>-0.74631638045512005</v>
      </c>
      <c r="CK98">
        <v>-0.70781214014107896</v>
      </c>
      <c r="CL98">
        <v>-0.66434496314295499</v>
      </c>
      <c r="CM98">
        <v>-0.58833391928101197</v>
      </c>
      <c r="CN98">
        <v>-0.55637012562208399</v>
      </c>
      <c r="CO98">
        <v>-0.214137913121941</v>
      </c>
      <c r="CP98">
        <v>-0.62053007053074805</v>
      </c>
      <c r="CQ98">
        <v>0.73527165895900204</v>
      </c>
      <c r="CR98">
        <v>0.72805018714775105</v>
      </c>
      <c r="CS98">
        <v>0.75182612290227302</v>
      </c>
      <c r="CT98">
        <v>0.94671745144707398</v>
      </c>
      <c r="CU98">
        <v>0.56749631382835997</v>
      </c>
      <c r="CV98">
        <v>-0.35604064422264597</v>
      </c>
      <c r="CW98">
        <v>0.78649714328387199</v>
      </c>
      <c r="CX98">
        <v>0.36214113911115797</v>
      </c>
      <c r="CY98">
        <v>0.57220785199774604</v>
      </c>
      <c r="CZ98">
        <v>0.78263151698040501</v>
      </c>
      <c r="DA98">
        <v>0.802859496499986</v>
      </c>
      <c r="DB98">
        <v>-0.59021075620008601</v>
      </c>
      <c r="DC98">
        <v>-0.418243265828047</v>
      </c>
      <c r="DD98">
        <v>0.88087850699381798</v>
      </c>
      <c r="DE98">
        <v>0.43357013391331301</v>
      </c>
      <c r="DF98">
        <v>0.65615736089983201</v>
      </c>
      <c r="DG98">
        <v>0.40895183331489598</v>
      </c>
      <c r="DH98">
        <v>0.43921483924964599</v>
      </c>
      <c r="DI98">
        <v>0.92591979460117901</v>
      </c>
      <c r="DJ98">
        <v>0.50530344348769796</v>
      </c>
      <c r="DK98">
        <v>0.84537118612620699</v>
      </c>
      <c r="DL98">
        <v>-0.74449201270687204</v>
      </c>
      <c r="DM98">
        <v>-0.49340769551639801</v>
      </c>
      <c r="DN98">
        <v>0.92161258107785204</v>
      </c>
      <c r="DO98">
        <v>0.46321719295351799</v>
      </c>
      <c r="DP98">
        <v>-0.45212275695658699</v>
      </c>
      <c r="DQ98">
        <v>0.78023560941261805</v>
      </c>
      <c r="DR98">
        <v>0.55693194106923305</v>
      </c>
      <c r="DS98">
        <v>-0.46091157118838899</v>
      </c>
      <c r="DT98">
        <v>0.67775979772067096</v>
      </c>
      <c r="DU98">
        <v>0.69345814544960205</v>
      </c>
      <c r="DV98">
        <v>0.28778036018359399</v>
      </c>
      <c r="DW98">
        <v>2.6694999973726499E-2</v>
      </c>
      <c r="DX98">
        <v>0.688258852480089</v>
      </c>
      <c r="DY98">
        <v>0.649440504598636</v>
      </c>
      <c r="DZ98">
        <v>0.89179576064083499</v>
      </c>
      <c r="EA98">
        <v>0.82340396218460199</v>
      </c>
      <c r="EB98">
        <v>0.72622152477075097</v>
      </c>
      <c r="EC98">
        <v>0.84141654822513801</v>
      </c>
      <c r="ED98">
        <v>0.77360156714633699</v>
      </c>
      <c r="EE98">
        <v>0.69926409475803797</v>
      </c>
      <c r="EF98">
        <v>0.66452442163820002</v>
      </c>
      <c r="EG98">
        <v>-0.46403392182945802</v>
      </c>
      <c r="EH98">
        <v>-0.48557960468945999</v>
      </c>
      <c r="EI98">
        <v>-0.476087448817134</v>
      </c>
      <c r="EJ98">
        <v>-0.51837361535153703</v>
      </c>
      <c r="EK98">
        <v>-0.59485187450217603</v>
      </c>
      <c r="EL98">
        <v>-0.50188444632957696</v>
      </c>
      <c r="EM98">
        <v>-0.675622962983219</v>
      </c>
      <c r="EN98">
        <v>-0.70766786881577104</v>
      </c>
      <c r="EO98">
        <v>-0.60508632887658198</v>
      </c>
      <c r="EP98">
        <v>-0.53822705238614199</v>
      </c>
      <c r="EQ98">
        <v>-0.40134283616680799</v>
      </c>
      <c r="ER98">
        <v>-0.71892145491482196</v>
      </c>
      <c r="ES98">
        <v>-0.70388385854957103</v>
      </c>
      <c r="ET98">
        <v>-0.69829855593636603</v>
      </c>
      <c r="EU98">
        <v>-0.66806774386610202</v>
      </c>
      <c r="EV98">
        <v>-0.682763324410816</v>
      </c>
      <c r="EW98">
        <v>-0.69723780057376905</v>
      </c>
      <c r="EX98">
        <v>-0.65021023020080104</v>
      </c>
      <c r="EY98">
        <v>-0.76062787651667696</v>
      </c>
      <c r="EZ98">
        <v>-0.77194025675564903</v>
      </c>
      <c r="FA98">
        <v>-0.71844153020672796</v>
      </c>
      <c r="FB98">
        <v>-0.68808512698574997</v>
      </c>
      <c r="FC98">
        <v>0.79355497666846297</v>
      </c>
      <c r="FD98">
        <v>0.28829744800481999</v>
      </c>
      <c r="FE98">
        <v>-0.44765792968057699</v>
      </c>
      <c r="FF98">
        <v>0.73774999165855004</v>
      </c>
      <c r="FG98">
        <v>0.676528120860451</v>
      </c>
      <c r="FH98">
        <v>-0.48800373781047501</v>
      </c>
      <c r="FI98">
        <v>-0.81463263879647396</v>
      </c>
      <c r="FJ98">
        <v>-0.55393162610895397</v>
      </c>
      <c r="FK98">
        <v>0.62454249379508597</v>
      </c>
    </row>
    <row r="99" spans="1:167" x14ac:dyDescent="0.25">
      <c r="A99" t="s">
        <v>82</v>
      </c>
      <c r="B99">
        <v>-0.88413030083393596</v>
      </c>
      <c r="C99">
        <v>-0.68758738726452395</v>
      </c>
      <c r="D99">
        <v>0.67137194710623505</v>
      </c>
      <c r="E99">
        <v>0.89338053332993805</v>
      </c>
      <c r="F99">
        <v>0.87003959117402696</v>
      </c>
      <c r="G99">
        <v>0.92147321484808198</v>
      </c>
      <c r="H99">
        <v>0.889730268998565</v>
      </c>
      <c r="I99">
        <v>0.80434065325270598</v>
      </c>
      <c r="J99">
        <v>0.44086522727047101</v>
      </c>
      <c r="K99">
        <v>0.93534325636242699</v>
      </c>
      <c r="L99">
        <v>0.89762065616008901</v>
      </c>
      <c r="M99">
        <v>0.91669690148836802</v>
      </c>
      <c r="N99">
        <v>0.86046735873594005</v>
      </c>
      <c r="O99">
        <v>0.870551596226945</v>
      </c>
      <c r="P99">
        <v>0.72591669312404605</v>
      </c>
      <c r="Q99">
        <v>0.97387025497532098</v>
      </c>
      <c r="R99">
        <v>0.72494739739466496</v>
      </c>
      <c r="S99">
        <v>0.903361524698441</v>
      </c>
      <c r="T99">
        <v>0.94034711143674898</v>
      </c>
      <c r="U99">
        <v>0.92047083643195804</v>
      </c>
      <c r="V99">
        <v>0.90057418661571198</v>
      </c>
      <c r="W99">
        <v>0.80667518365881496</v>
      </c>
      <c r="X99">
        <v>0.923036875181248</v>
      </c>
      <c r="Y99">
        <v>0.908007317302995</v>
      </c>
      <c r="Z99">
        <v>0.87119125591828905</v>
      </c>
      <c r="AA99">
        <v>0.85986457983729403</v>
      </c>
      <c r="AB99">
        <v>0.84485106777372099</v>
      </c>
      <c r="AC99">
        <v>0.90515076167531805</v>
      </c>
      <c r="AD99">
        <v>0.97326762913861498</v>
      </c>
      <c r="AE99">
        <v>0.53565686161108705</v>
      </c>
      <c r="AF99">
        <v>0.927951274433236</v>
      </c>
      <c r="AG99">
        <v>0.92503423325147704</v>
      </c>
      <c r="AH99">
        <v>0.93083717431829405</v>
      </c>
      <c r="AI99">
        <v>0.254809994219727</v>
      </c>
      <c r="AJ99">
        <v>0.93743175821873304</v>
      </c>
      <c r="AK99">
        <v>-0.89302377404152999</v>
      </c>
      <c r="AL99">
        <v>-0.79681440150711202</v>
      </c>
      <c r="AM99">
        <v>0.85236857534497101</v>
      </c>
      <c r="AN99">
        <v>0.61720767471381499</v>
      </c>
      <c r="AO99">
        <v>-0.86339445594358599</v>
      </c>
      <c r="AP99">
        <v>-0.88500662257830798</v>
      </c>
      <c r="AQ99">
        <v>-0.72750631981054903</v>
      </c>
      <c r="AR99">
        <v>-0.64386656996771796</v>
      </c>
      <c r="AS99">
        <v>0.89791648525798395</v>
      </c>
      <c r="AT99">
        <v>0.93899208445121496</v>
      </c>
      <c r="AU99">
        <v>0.54709202268408597</v>
      </c>
      <c r="AV99">
        <v>-0.79962893838521798</v>
      </c>
      <c r="AW99">
        <v>-0.68092955940239197</v>
      </c>
      <c r="AX99">
        <v>-0.62572799631121601</v>
      </c>
      <c r="AY99">
        <v>-0.47346141278408099</v>
      </c>
      <c r="AZ99">
        <v>-0.69249620324596695</v>
      </c>
      <c r="BA99">
        <v>-0.59083127690405102</v>
      </c>
      <c r="BB99">
        <v>-0.80931243779626605</v>
      </c>
      <c r="BC99">
        <v>-0.81796185197033699</v>
      </c>
      <c r="BD99">
        <v>-0.79320066281091495</v>
      </c>
      <c r="BE99">
        <v>-0.80131379279786596</v>
      </c>
      <c r="BF99">
        <v>-0.84700913402422695</v>
      </c>
      <c r="BG99">
        <v>0.50361461319364298</v>
      </c>
      <c r="BH99">
        <v>0.720144836801902</v>
      </c>
      <c r="BI99">
        <v>-0.87338663085864399</v>
      </c>
      <c r="BJ99">
        <v>-0.89145869437518299</v>
      </c>
      <c r="BK99">
        <v>-0.72635964576108403</v>
      </c>
      <c r="BL99">
        <v>-0.73514143203029503</v>
      </c>
      <c r="BM99">
        <v>0.24942597632913699</v>
      </c>
      <c r="BN99">
        <v>-0.84770784045687397</v>
      </c>
      <c r="BO99">
        <v>-0.89171409435981197</v>
      </c>
      <c r="BP99">
        <v>-0.92862835372528896</v>
      </c>
      <c r="BQ99">
        <v>-0.74191939861281697</v>
      </c>
      <c r="BR99">
        <v>-0.82908136310487801</v>
      </c>
      <c r="BS99">
        <v>-0.84082378232427302</v>
      </c>
      <c r="BT99">
        <v>-0.80052728958841701</v>
      </c>
      <c r="BU99">
        <v>-0.74084854552774204</v>
      </c>
      <c r="BV99">
        <v>-0.89057961494003901</v>
      </c>
      <c r="BW99">
        <v>-0.795811550626083</v>
      </c>
      <c r="BX99">
        <v>-0.73600729534901499</v>
      </c>
      <c r="BY99">
        <v>-0.77459451691055403</v>
      </c>
      <c r="BZ99">
        <v>-0.88286673327627496</v>
      </c>
      <c r="CA99">
        <v>-0.896504320315479</v>
      </c>
      <c r="CB99">
        <v>0.57511817620273697</v>
      </c>
      <c r="CC99">
        <v>-0.90013856036833295</v>
      </c>
      <c r="CD99">
        <v>-0.89960564461945802</v>
      </c>
      <c r="CE99">
        <v>-0.82048553412045</v>
      </c>
      <c r="CF99">
        <v>-0.87192587833091195</v>
      </c>
      <c r="CG99">
        <v>-0.86453446460580297</v>
      </c>
      <c r="CH99">
        <v>-0.86840791954501395</v>
      </c>
      <c r="CI99">
        <v>-0.89865327117918403</v>
      </c>
      <c r="CJ99">
        <v>-0.85718317939851796</v>
      </c>
      <c r="CK99">
        <v>-0.89006460887968997</v>
      </c>
      <c r="CL99">
        <v>-0.87867450702508898</v>
      </c>
      <c r="CM99">
        <v>-0.82950128144803403</v>
      </c>
      <c r="CN99">
        <v>-0.80952111048214204</v>
      </c>
      <c r="CO99">
        <v>-0.62322732669009495</v>
      </c>
      <c r="CP99">
        <v>-0.89648022672291605</v>
      </c>
      <c r="CQ99">
        <v>0.90414784026926898</v>
      </c>
      <c r="CR99">
        <v>0.9441000207718</v>
      </c>
      <c r="CS99">
        <v>0.91353733269914394</v>
      </c>
      <c r="CT99">
        <v>0.72861340179314404</v>
      </c>
      <c r="CU99">
        <v>0.87619561830848802</v>
      </c>
      <c r="CV99">
        <v>-0.678220020974305</v>
      </c>
      <c r="CW99">
        <v>0.75717083665422202</v>
      </c>
      <c r="CX99">
        <v>-6.89816436109775E-2</v>
      </c>
      <c r="CY99">
        <v>0.25011888854414099</v>
      </c>
      <c r="CZ99">
        <v>0.93273658071888699</v>
      </c>
      <c r="DA99">
        <v>0.85323424510927504</v>
      </c>
      <c r="DB99">
        <v>-0.79723092199901802</v>
      </c>
      <c r="DC99">
        <v>-0.81032131643195104</v>
      </c>
      <c r="DD99">
        <v>0.851560802482486</v>
      </c>
      <c r="DE99">
        <v>0.76066842314241001</v>
      </c>
      <c r="DF99">
        <v>0.66897773384339199</v>
      </c>
      <c r="DG99">
        <v>0.65291820662981104</v>
      </c>
      <c r="DH99">
        <v>0.66964796041150298</v>
      </c>
      <c r="DI99">
        <v>0.85942151970508995</v>
      </c>
      <c r="DJ99">
        <v>0.43276162592462702</v>
      </c>
      <c r="DK99">
        <v>0.79823217317083195</v>
      </c>
      <c r="DL99">
        <v>-0.749199610027657</v>
      </c>
      <c r="DM99">
        <v>-0.57125271715316905</v>
      </c>
      <c r="DN99">
        <v>0.86202993355217705</v>
      </c>
      <c r="DO99">
        <v>0.73328212041102903</v>
      </c>
      <c r="DP99">
        <v>-0.64778269179720205</v>
      </c>
      <c r="DQ99">
        <v>0.90328004037257603</v>
      </c>
      <c r="DR99">
        <v>-4.72959107996734E-2</v>
      </c>
      <c r="DS99">
        <v>-0.747165080317163</v>
      </c>
      <c r="DT99">
        <v>0.47423326143354799</v>
      </c>
      <c r="DU99">
        <v>0.57824075602086</v>
      </c>
      <c r="DV99">
        <v>0.479418976806681</v>
      </c>
      <c r="DW99">
        <v>-0.42949730096797101</v>
      </c>
      <c r="DX99">
        <v>0.83275490351167103</v>
      </c>
      <c r="DY99">
        <v>0.32454746795200001</v>
      </c>
      <c r="DZ99">
        <v>0.54309614448862398</v>
      </c>
      <c r="EA99">
        <v>0.57068956181539998</v>
      </c>
      <c r="EB99">
        <v>0.78974311119547003</v>
      </c>
      <c r="EC99">
        <v>0.806469158182201</v>
      </c>
      <c r="ED99">
        <v>0.36430682977409501</v>
      </c>
      <c r="EE99">
        <v>0.47095480851420601</v>
      </c>
      <c r="EF99">
        <v>0.70820966796055496</v>
      </c>
      <c r="EG99">
        <v>-0.67921179623022798</v>
      </c>
      <c r="EH99">
        <v>-0.80948102849707504</v>
      </c>
      <c r="EI99">
        <v>-0.79997613444393501</v>
      </c>
      <c r="EJ99">
        <v>-0.814342833898267</v>
      </c>
      <c r="EK99">
        <v>-0.75522387049188899</v>
      </c>
      <c r="EL99">
        <v>-0.68259149953592202</v>
      </c>
      <c r="EM99">
        <v>-0.82345441529535501</v>
      </c>
      <c r="EN99">
        <v>-0.88266964790402402</v>
      </c>
      <c r="EO99">
        <v>-0.85444716192424497</v>
      </c>
      <c r="EP99">
        <v>-0.82733695225211201</v>
      </c>
      <c r="EQ99">
        <v>-0.73686821567673</v>
      </c>
      <c r="ER99">
        <v>-0.90669777541766305</v>
      </c>
      <c r="ES99">
        <v>-0.91144299847375299</v>
      </c>
      <c r="ET99">
        <v>-0.91083677923788597</v>
      </c>
      <c r="EU99">
        <v>-0.89662887054889795</v>
      </c>
      <c r="EV99">
        <v>-0.900070254445963</v>
      </c>
      <c r="EW99">
        <v>-0.889170569671344</v>
      </c>
      <c r="EX99">
        <v>-0.87467357029706405</v>
      </c>
      <c r="EY99">
        <v>-0.91796676918224795</v>
      </c>
      <c r="EZ99">
        <v>-0.91758671230311495</v>
      </c>
      <c r="FA99">
        <v>-0.90465818274086396</v>
      </c>
      <c r="FB99">
        <v>-0.90103890915638696</v>
      </c>
      <c r="FC99">
        <v>0.88959142217212495</v>
      </c>
      <c r="FD99">
        <v>0.43162720293496898</v>
      </c>
      <c r="FE99">
        <v>-0.59341703032253501</v>
      </c>
      <c r="FF99">
        <v>0.94333416218267696</v>
      </c>
      <c r="FG99">
        <v>0.46680882260836898</v>
      </c>
      <c r="FH99">
        <v>-0.44776458610703501</v>
      </c>
      <c r="FI99">
        <v>-0.32764409635133401</v>
      </c>
      <c r="FJ99">
        <v>-0.35871201271158698</v>
      </c>
      <c r="FK99">
        <v>0.69208170203767105</v>
      </c>
    </row>
    <row r="100" spans="1:167" x14ac:dyDescent="0.25">
      <c r="A100" t="s">
        <v>84</v>
      </c>
      <c r="B100">
        <v>-0.84709268446462205</v>
      </c>
      <c r="C100">
        <v>-0.60644579486122296</v>
      </c>
      <c r="D100">
        <v>0.20425664079376299</v>
      </c>
      <c r="E100">
        <v>0.70491600025964296</v>
      </c>
      <c r="F100">
        <v>0.72691503653313005</v>
      </c>
      <c r="G100">
        <v>0.81072507004130201</v>
      </c>
      <c r="H100">
        <v>0.89306341518638599</v>
      </c>
      <c r="I100">
        <v>0.86346176083807702</v>
      </c>
      <c r="J100">
        <v>0.172053164511829</v>
      </c>
      <c r="K100">
        <v>0.78446543933532797</v>
      </c>
      <c r="L100">
        <v>0.783175003256948</v>
      </c>
      <c r="M100">
        <v>0.81072046925488805</v>
      </c>
      <c r="N100">
        <v>0.87658722621597995</v>
      </c>
      <c r="O100">
        <v>0.35980623544952001</v>
      </c>
      <c r="P100">
        <v>0.46186376336920798</v>
      </c>
      <c r="Q100">
        <v>0.69577222635890001</v>
      </c>
      <c r="R100">
        <v>0.48043375229399798</v>
      </c>
      <c r="S100">
        <v>0.46781260480673698</v>
      </c>
      <c r="T100">
        <v>0.77821960008194802</v>
      </c>
      <c r="U100">
        <v>0.81565902925705502</v>
      </c>
      <c r="V100">
        <v>0.85780873355717302</v>
      </c>
      <c r="W100">
        <v>0.89709143924153101</v>
      </c>
      <c r="X100">
        <v>0.79230434906004599</v>
      </c>
      <c r="Y100">
        <v>0.81462725952150095</v>
      </c>
      <c r="Z100">
        <v>0.856985305986389</v>
      </c>
      <c r="AA100">
        <v>0.85378537769862795</v>
      </c>
      <c r="AB100">
        <v>0.75205562313656504</v>
      </c>
      <c r="AC100">
        <v>0.82589356992154195</v>
      </c>
      <c r="AD100">
        <v>0.61959148372005401</v>
      </c>
      <c r="AE100">
        <v>0.55656783765561202</v>
      </c>
      <c r="AF100">
        <v>0.80498267234061005</v>
      </c>
      <c r="AG100">
        <v>0.82188911022081501</v>
      </c>
      <c r="AH100">
        <v>0.80568012146579604</v>
      </c>
      <c r="AI100">
        <v>0.27195034429577902</v>
      </c>
      <c r="AJ100">
        <v>0.82965227659554897</v>
      </c>
      <c r="AK100">
        <v>-0.74865068350271602</v>
      </c>
      <c r="AL100">
        <v>-0.64276490207076098</v>
      </c>
      <c r="AM100">
        <v>0.90488957816100402</v>
      </c>
      <c r="AN100">
        <v>0.66843212498994298</v>
      </c>
      <c r="AO100">
        <v>-0.80183815837112304</v>
      </c>
      <c r="AP100">
        <v>-0.79588611601616199</v>
      </c>
      <c r="AQ100">
        <v>-0.445531958254472</v>
      </c>
      <c r="AR100">
        <v>-0.90784851153281798</v>
      </c>
      <c r="AS100">
        <v>0.80723182967912899</v>
      </c>
      <c r="AT100">
        <v>0.83598078970753797</v>
      </c>
      <c r="AU100">
        <v>6.1923287564016903E-2</v>
      </c>
      <c r="AV100">
        <v>-0.78399658416330897</v>
      </c>
      <c r="AW100">
        <v>-0.71530548012347805</v>
      </c>
      <c r="AX100">
        <v>-0.74360254502807599</v>
      </c>
      <c r="AY100">
        <v>-0.70907197017864998</v>
      </c>
      <c r="AZ100">
        <v>-0.87212737097270798</v>
      </c>
      <c r="BA100">
        <v>-0.746130325206531</v>
      </c>
      <c r="BB100">
        <v>-0.81336179797580699</v>
      </c>
      <c r="BC100">
        <v>-0.81480479614482704</v>
      </c>
      <c r="BD100">
        <v>-0.78834973621716598</v>
      </c>
      <c r="BE100">
        <v>-0.79921970763403904</v>
      </c>
      <c r="BF100">
        <v>-0.86397299044046505</v>
      </c>
      <c r="BG100">
        <v>0.71685198850434295</v>
      </c>
      <c r="BH100">
        <v>0.72762901715887995</v>
      </c>
      <c r="BI100">
        <v>-0.85380545546676501</v>
      </c>
      <c r="BJ100">
        <v>-0.81205209536390299</v>
      </c>
      <c r="BK100">
        <v>-0.408414702168655</v>
      </c>
      <c r="BL100">
        <v>-0.45476178798587802</v>
      </c>
      <c r="BM100">
        <v>0.53898483793174701</v>
      </c>
      <c r="BN100">
        <v>-0.868963857345597</v>
      </c>
      <c r="BO100">
        <v>-0.78297012475476002</v>
      </c>
      <c r="BP100">
        <v>-0.75819628303006403</v>
      </c>
      <c r="BQ100">
        <v>-0.70146130502931303</v>
      </c>
      <c r="BR100">
        <v>-0.85774408942876001</v>
      </c>
      <c r="BS100">
        <v>-0.80505759562830403</v>
      </c>
      <c r="BT100">
        <v>-0.80184370723286602</v>
      </c>
      <c r="BU100">
        <v>-0.66004288475440998</v>
      </c>
      <c r="BV100">
        <v>-0.77200838689094997</v>
      </c>
      <c r="BW100">
        <v>-0.91867354117319999</v>
      </c>
      <c r="BX100">
        <v>-0.43697862258124998</v>
      </c>
      <c r="BY100">
        <v>-0.82130144705039598</v>
      </c>
      <c r="BZ100">
        <v>-0.82773178521146995</v>
      </c>
      <c r="CA100">
        <v>-0.75273687027784897</v>
      </c>
      <c r="CB100">
        <v>0.54278713934360201</v>
      </c>
      <c r="CC100">
        <v>-0.84693772825489599</v>
      </c>
      <c r="CD100">
        <v>-0.82679027698510099</v>
      </c>
      <c r="CE100">
        <v>-0.624107095456919</v>
      </c>
      <c r="CF100">
        <v>-0.87786136356447897</v>
      </c>
      <c r="CG100">
        <v>-0.80968342350471001</v>
      </c>
      <c r="CH100">
        <v>-0.76246080004057104</v>
      </c>
      <c r="CI100">
        <v>-0.81982660172272603</v>
      </c>
      <c r="CJ100">
        <v>-0.78209859492137701</v>
      </c>
      <c r="CK100">
        <v>-0.84072876153311704</v>
      </c>
      <c r="CL100">
        <v>-0.82402525333686105</v>
      </c>
      <c r="CM100">
        <v>-0.76458179925824099</v>
      </c>
      <c r="CN100">
        <v>-0.76372077683944095</v>
      </c>
      <c r="CO100">
        <v>-0.57941115979615998</v>
      </c>
      <c r="CP100">
        <v>-0.80826736186550696</v>
      </c>
      <c r="CQ100">
        <v>0.39775401304883101</v>
      </c>
      <c r="CR100">
        <v>0.60126828228518703</v>
      </c>
      <c r="CS100">
        <v>0.67857018120777701</v>
      </c>
      <c r="CT100">
        <v>0.60727272072194605</v>
      </c>
      <c r="CU100">
        <v>0.81906687271630296</v>
      </c>
      <c r="CV100">
        <v>-0.74424006559907496</v>
      </c>
      <c r="CW100">
        <v>0.65540308749452303</v>
      </c>
      <c r="CX100">
        <v>-4.1723993634017499E-2</v>
      </c>
      <c r="CY100">
        <v>0.48982813519108198</v>
      </c>
      <c r="CZ100">
        <v>0.74646530188181903</v>
      </c>
      <c r="DA100">
        <v>0.79169155333605401</v>
      </c>
      <c r="DB100">
        <v>-0.86378408206892099</v>
      </c>
      <c r="DC100">
        <v>-0.69275593515221001</v>
      </c>
      <c r="DD100">
        <v>0.57460206444008499</v>
      </c>
      <c r="DE100">
        <v>0.83562207827804103</v>
      </c>
      <c r="DF100">
        <v>0.34471471261490799</v>
      </c>
      <c r="DG100">
        <v>0.84465260966503097</v>
      </c>
      <c r="DH100">
        <v>0.73283386934625705</v>
      </c>
      <c r="DI100">
        <v>0.67687329232137505</v>
      </c>
      <c r="DJ100">
        <v>0.17598182979062901</v>
      </c>
      <c r="DK100">
        <v>0.60889689321667995</v>
      </c>
      <c r="DL100">
        <v>-0.57865199919273602</v>
      </c>
      <c r="DM100">
        <v>-0.32887182734867698</v>
      </c>
      <c r="DN100">
        <v>0.69746709369532001</v>
      </c>
      <c r="DO100">
        <v>4.6375501051471098E-2</v>
      </c>
      <c r="DP100">
        <v>-0.92425666773583903</v>
      </c>
      <c r="DQ100">
        <v>0.747533304323451</v>
      </c>
      <c r="DR100">
        <v>6.1061733759733297E-2</v>
      </c>
      <c r="DS100">
        <v>-0.73159242224339205</v>
      </c>
      <c r="DT100">
        <v>0.104948872607451</v>
      </c>
      <c r="DU100">
        <v>6.3120234185289503E-2</v>
      </c>
      <c r="DV100">
        <v>0.70133605067314198</v>
      </c>
      <c r="DW100">
        <v>-0.59683627032973496</v>
      </c>
      <c r="DX100">
        <v>0.84287054116264304</v>
      </c>
      <c r="DY100">
        <v>8.9474886830018904E-2</v>
      </c>
      <c r="DZ100">
        <v>0.37619049588654402</v>
      </c>
      <c r="EA100">
        <v>0.668684156011911</v>
      </c>
      <c r="EB100">
        <v>0.41867732392516399</v>
      </c>
      <c r="EC100">
        <v>0.62822941441107705</v>
      </c>
      <c r="ED100">
        <v>9.3378399074126303E-2</v>
      </c>
      <c r="EE100">
        <v>7.3007347974595002E-2</v>
      </c>
      <c r="EF100">
        <v>0.160811954749045</v>
      </c>
      <c r="EG100">
        <v>-0.63455881843897699</v>
      </c>
      <c r="EH100">
        <v>-0.740854170136095</v>
      </c>
      <c r="EI100">
        <v>-0.70115439921659795</v>
      </c>
      <c r="EJ100">
        <v>-0.65663628295536802</v>
      </c>
      <c r="EK100">
        <v>-0.58477247270122801</v>
      </c>
      <c r="EL100">
        <v>-0.53320262162744703</v>
      </c>
      <c r="EM100">
        <v>-0.76695096376002503</v>
      </c>
      <c r="EN100">
        <v>-0.83419890308306899</v>
      </c>
      <c r="EO100">
        <v>-0.82648172549157495</v>
      </c>
      <c r="EP100">
        <v>-0.79590319969622803</v>
      </c>
      <c r="EQ100">
        <v>-0.69439318085356705</v>
      </c>
      <c r="ER100">
        <v>-0.861161273669248</v>
      </c>
      <c r="ES100">
        <v>-0.86273665930999099</v>
      </c>
      <c r="ET100">
        <v>-0.85942838498760299</v>
      </c>
      <c r="EU100">
        <v>-0.84652719817728705</v>
      </c>
      <c r="EV100">
        <v>-0.85579862447167598</v>
      </c>
      <c r="EW100">
        <v>-0.85315552474997702</v>
      </c>
      <c r="EX100">
        <v>-0.84590109417393</v>
      </c>
      <c r="EY100">
        <v>-0.86796944113823604</v>
      </c>
      <c r="EZ100">
        <v>-0.86034791714857495</v>
      </c>
      <c r="FA100">
        <v>-0.86303569011400205</v>
      </c>
      <c r="FB100">
        <v>-0.85671249414098904</v>
      </c>
      <c r="FC100">
        <v>0.72103152876078902</v>
      </c>
      <c r="FD100">
        <v>0.27398521523098901</v>
      </c>
      <c r="FE100">
        <v>-0.53231150836581698</v>
      </c>
      <c r="FF100">
        <v>0.76799062619167602</v>
      </c>
      <c r="FG100">
        <v>0.83123539810690195</v>
      </c>
      <c r="FH100">
        <v>-0.35198352391777898</v>
      </c>
      <c r="FI100">
        <v>-0.24047356698335101</v>
      </c>
      <c r="FJ100">
        <v>-0.40621762349251</v>
      </c>
      <c r="FK100">
        <v>0.22817521906253699</v>
      </c>
    </row>
    <row r="101" spans="1:167" x14ac:dyDescent="0.25">
      <c r="A101" t="s">
        <v>85</v>
      </c>
      <c r="B101">
        <v>-0.95842223739357202</v>
      </c>
      <c r="C101">
        <v>-0.65805668922592198</v>
      </c>
      <c r="D101">
        <v>0.58125477996080299</v>
      </c>
      <c r="E101">
        <v>0.943395525470339</v>
      </c>
      <c r="F101">
        <v>0.946741400198848</v>
      </c>
      <c r="G101">
        <v>0.96828721826279496</v>
      </c>
      <c r="H101">
        <v>0.96073249934070104</v>
      </c>
      <c r="I101">
        <v>0.84594527230907202</v>
      </c>
      <c r="J101">
        <v>0.45164230529541</v>
      </c>
      <c r="K101">
        <v>0.975337768078405</v>
      </c>
      <c r="L101">
        <v>0.94498176325234795</v>
      </c>
      <c r="M101">
        <v>0.97449679812429202</v>
      </c>
      <c r="N101">
        <v>0.91936344096966605</v>
      </c>
      <c r="O101">
        <v>0.66865214102083004</v>
      </c>
      <c r="P101">
        <v>0.68885117738829904</v>
      </c>
      <c r="Q101">
        <v>0.96682192182125704</v>
      </c>
      <c r="R101">
        <v>0.75287981307572005</v>
      </c>
      <c r="S101">
        <v>0.82253177807061295</v>
      </c>
      <c r="T101">
        <v>0.96784783104343497</v>
      </c>
      <c r="U101">
        <v>0.96654798954501897</v>
      </c>
      <c r="V101">
        <v>0.95085708770113797</v>
      </c>
      <c r="W101">
        <v>0.88300036475551502</v>
      </c>
      <c r="X101">
        <v>0.97076503235872103</v>
      </c>
      <c r="Y101">
        <v>0.943190475033722</v>
      </c>
      <c r="Z101">
        <v>0.92923009524279598</v>
      </c>
      <c r="AA101">
        <v>0.89432342539096099</v>
      </c>
      <c r="AB101">
        <v>0.83925655739295202</v>
      </c>
      <c r="AC101">
        <v>0.93151034018913004</v>
      </c>
      <c r="AD101">
        <v>0.90293915067094399</v>
      </c>
      <c r="AE101">
        <v>0.54888598559242596</v>
      </c>
      <c r="AF101">
        <v>0.97446908600667903</v>
      </c>
      <c r="AG101">
        <v>0.95679790336890602</v>
      </c>
      <c r="AH101">
        <v>0.95050445194309796</v>
      </c>
      <c r="AI101">
        <v>0.26975412711896801</v>
      </c>
      <c r="AJ101">
        <v>0.982971478923234</v>
      </c>
      <c r="AK101">
        <v>-0.91252511563579597</v>
      </c>
      <c r="AL101">
        <v>-0.82534945361030598</v>
      </c>
      <c r="AM101">
        <v>0.93015941173060601</v>
      </c>
      <c r="AN101">
        <v>0.64049882003826897</v>
      </c>
      <c r="AO101">
        <v>-0.92409206584616099</v>
      </c>
      <c r="AP101">
        <v>-0.93313117270096202</v>
      </c>
      <c r="AQ101">
        <v>-0.73167001216365601</v>
      </c>
      <c r="AR101">
        <v>-0.86626035219850195</v>
      </c>
      <c r="AS101">
        <v>0.94474461020531797</v>
      </c>
      <c r="AT101">
        <v>0.97409996818308298</v>
      </c>
      <c r="AU101">
        <v>0.46357219270741901</v>
      </c>
      <c r="AV101">
        <v>-0.83087361371120205</v>
      </c>
      <c r="AW101">
        <v>-0.77999491897625695</v>
      </c>
      <c r="AX101">
        <v>-0.71337016648634799</v>
      </c>
      <c r="AY101">
        <v>-0.57253050657468196</v>
      </c>
      <c r="AZ101">
        <v>-0.83284266199520496</v>
      </c>
      <c r="BA101">
        <v>-0.69330995098617898</v>
      </c>
      <c r="BB101">
        <v>-0.90572146718266</v>
      </c>
      <c r="BC101">
        <v>-0.89537077095446704</v>
      </c>
      <c r="BD101">
        <v>-0.85932966401352895</v>
      </c>
      <c r="BE101">
        <v>-0.88215988466059103</v>
      </c>
      <c r="BF101">
        <v>-0.91876652690592997</v>
      </c>
      <c r="BG101">
        <v>0.61230889262132504</v>
      </c>
      <c r="BH101">
        <v>0.69607365322338199</v>
      </c>
      <c r="BI101">
        <v>-0.93632312059233402</v>
      </c>
      <c r="BJ101">
        <v>-0.92859171229082105</v>
      </c>
      <c r="BK101">
        <v>-0.69507033728241996</v>
      </c>
      <c r="BL101">
        <v>-0.77565231215302799</v>
      </c>
      <c r="BM101">
        <v>0.27642612802627298</v>
      </c>
      <c r="BN101">
        <v>-0.94543154420942799</v>
      </c>
      <c r="BO101">
        <v>-0.91958202413247403</v>
      </c>
      <c r="BP101">
        <v>-0.95109251510904202</v>
      </c>
      <c r="BQ101">
        <v>-0.84163380520066899</v>
      </c>
      <c r="BR101">
        <v>-0.89307858242939497</v>
      </c>
      <c r="BS101">
        <v>-0.87824933922530402</v>
      </c>
      <c r="BT101">
        <v>-0.85906840603281098</v>
      </c>
      <c r="BU101">
        <v>-0.74442804905220705</v>
      </c>
      <c r="BV101">
        <v>-0.92627535105074799</v>
      </c>
      <c r="BW101">
        <v>-0.91099685987636103</v>
      </c>
      <c r="BX101">
        <v>-0.64164716152726597</v>
      </c>
      <c r="BY101">
        <v>-0.87818700021228502</v>
      </c>
      <c r="BZ101">
        <v>-0.93780142297397195</v>
      </c>
      <c r="CA101">
        <v>-0.90883775601484595</v>
      </c>
      <c r="CB101">
        <v>0.51070541870159603</v>
      </c>
      <c r="CC101">
        <v>-0.95815346483883801</v>
      </c>
      <c r="CD101">
        <v>-0.93978244879750095</v>
      </c>
      <c r="CE101">
        <v>-0.74759980571195706</v>
      </c>
      <c r="CF101">
        <v>-0.97602906843799997</v>
      </c>
      <c r="CG101">
        <v>-0.92316916463201404</v>
      </c>
      <c r="CH101">
        <v>-0.89578891027418905</v>
      </c>
      <c r="CI101">
        <v>-0.937628837751462</v>
      </c>
      <c r="CJ101">
        <v>-0.92134465876275695</v>
      </c>
      <c r="CK101">
        <v>-0.94308715512230501</v>
      </c>
      <c r="CL101">
        <v>-0.91026986544450195</v>
      </c>
      <c r="CM101">
        <v>-0.84134160985974304</v>
      </c>
      <c r="CN101">
        <v>-0.82717988803562703</v>
      </c>
      <c r="CO101">
        <v>-0.58140778505220203</v>
      </c>
      <c r="CP101">
        <v>-0.92808638270155197</v>
      </c>
      <c r="CQ101">
        <v>0.78436194742429</v>
      </c>
      <c r="CR101">
        <v>0.90746931202736802</v>
      </c>
      <c r="CS101">
        <v>0.88788628851583695</v>
      </c>
      <c r="CT101">
        <v>0.76197035581705397</v>
      </c>
      <c r="CU101">
        <v>0.87633603392150605</v>
      </c>
      <c r="CV101">
        <v>-0.77234032314658196</v>
      </c>
      <c r="CW101">
        <v>0.80293589629712403</v>
      </c>
      <c r="CX101">
        <v>-7.4989018786494499E-2</v>
      </c>
      <c r="CY101">
        <v>0.30581609748190602</v>
      </c>
      <c r="CZ101">
        <v>0.907292855795514</v>
      </c>
      <c r="DA101">
        <v>0.90843665818665598</v>
      </c>
      <c r="DB101">
        <v>-0.86273727526673105</v>
      </c>
      <c r="DC101">
        <v>-0.82578688027997504</v>
      </c>
      <c r="DD101">
        <v>0.85013133808509</v>
      </c>
      <c r="DE101">
        <v>0.79591651471868696</v>
      </c>
      <c r="DF101">
        <v>0.50454629279370899</v>
      </c>
      <c r="DG101">
        <v>0.75915526052362703</v>
      </c>
      <c r="DH101">
        <v>0.69340695400265095</v>
      </c>
      <c r="DI101">
        <v>0.92384422265454003</v>
      </c>
      <c r="DJ101">
        <v>0.352099984733729</v>
      </c>
      <c r="DK101">
        <v>0.88055378678208196</v>
      </c>
      <c r="DL101">
        <v>-0.76642337352520196</v>
      </c>
      <c r="DM101">
        <v>-0.496265219730403</v>
      </c>
      <c r="DN101">
        <v>0.91380087133070798</v>
      </c>
      <c r="DO101">
        <v>0.49617508054529902</v>
      </c>
      <c r="DP101">
        <v>-0.82011535747503195</v>
      </c>
      <c r="DQ101">
        <v>0.94556029802985897</v>
      </c>
      <c r="DR101">
        <v>5.06693301618176E-2</v>
      </c>
      <c r="DS101">
        <v>-0.84162445995926805</v>
      </c>
      <c r="DT101">
        <v>0.41662951898749401</v>
      </c>
      <c r="DU101">
        <v>0.47579136294572799</v>
      </c>
      <c r="DV101">
        <v>0.62678344823127996</v>
      </c>
      <c r="DW101">
        <v>-0.47788149346307801</v>
      </c>
      <c r="DX101">
        <v>0.86813841290043703</v>
      </c>
      <c r="DY101">
        <v>0.32062593226222103</v>
      </c>
      <c r="DZ101">
        <v>0.59511039944784705</v>
      </c>
      <c r="EA101">
        <v>0.740863784820181</v>
      </c>
      <c r="EB101">
        <v>0.74811225996381703</v>
      </c>
      <c r="EC101">
        <v>0.86261298826861599</v>
      </c>
      <c r="ED101">
        <v>0.36291947010856301</v>
      </c>
      <c r="EE101">
        <v>0.42107586862101198</v>
      </c>
      <c r="EF101">
        <v>0.59074712458154099</v>
      </c>
      <c r="EG101">
        <v>-0.77911439893530599</v>
      </c>
      <c r="EH101">
        <v>-0.88248478906430905</v>
      </c>
      <c r="EI101">
        <v>-0.87002877743645302</v>
      </c>
      <c r="EJ101">
        <v>-0.87097414732382805</v>
      </c>
      <c r="EK101">
        <v>-0.83218441188631898</v>
      </c>
      <c r="EL101">
        <v>-0.75942066882445602</v>
      </c>
      <c r="EM101">
        <v>-0.91304627325646703</v>
      </c>
      <c r="EN101">
        <v>-0.96763325892433705</v>
      </c>
      <c r="EO101">
        <v>-0.941361889178845</v>
      </c>
      <c r="EP101">
        <v>-0.90834778386822801</v>
      </c>
      <c r="EQ101">
        <v>-0.81202838366757901</v>
      </c>
      <c r="ER101">
        <v>-0.985164832714849</v>
      </c>
      <c r="ES101">
        <v>-0.984209458826804</v>
      </c>
      <c r="ET101">
        <v>-0.98163442452183602</v>
      </c>
      <c r="EU101">
        <v>-0.97159741063335803</v>
      </c>
      <c r="EV101">
        <v>-0.97761577395307497</v>
      </c>
      <c r="EW101">
        <v>-0.97329152833939203</v>
      </c>
      <c r="EX101">
        <v>-0.95859041460046701</v>
      </c>
      <c r="EY101">
        <v>-0.99090571650881598</v>
      </c>
      <c r="EZ101">
        <v>-0.992526560970592</v>
      </c>
      <c r="FA101">
        <v>-0.98320549219987896</v>
      </c>
      <c r="FB101">
        <v>-0.97882170938587798</v>
      </c>
      <c r="FC101">
        <v>0.92991875881627195</v>
      </c>
      <c r="FD101">
        <v>0.41519135482858599</v>
      </c>
      <c r="FE101">
        <v>-0.66372098986705796</v>
      </c>
      <c r="FF101">
        <v>0.93734612405051498</v>
      </c>
      <c r="FG101">
        <v>0.70283477544873296</v>
      </c>
      <c r="FH101">
        <v>-0.39221340209421801</v>
      </c>
      <c r="FI101">
        <v>-0.38593299120136698</v>
      </c>
      <c r="FJ101">
        <v>-0.38696286639464</v>
      </c>
      <c r="FK101">
        <v>0.58369554330171802</v>
      </c>
    </row>
    <row r="102" spans="1:167" x14ac:dyDescent="0.25">
      <c r="A102" t="s">
        <v>91</v>
      </c>
      <c r="B102">
        <v>-0.79072708651906098</v>
      </c>
      <c r="C102">
        <v>-0.58160224865657095</v>
      </c>
      <c r="D102">
        <v>0.62950093853023803</v>
      </c>
      <c r="E102">
        <v>0.90370604761681805</v>
      </c>
      <c r="F102">
        <v>0.89474907857243002</v>
      </c>
      <c r="G102">
        <v>0.80613986799568205</v>
      </c>
      <c r="H102">
        <v>0.80840714007754599</v>
      </c>
      <c r="I102">
        <v>0.573667708845923</v>
      </c>
      <c r="J102">
        <v>0.58432607338903197</v>
      </c>
      <c r="K102">
        <v>0.825938651008298</v>
      </c>
      <c r="L102">
        <v>0.77994634842953603</v>
      </c>
      <c r="M102">
        <v>0.84522105016023596</v>
      </c>
      <c r="N102">
        <v>0.68423040315136996</v>
      </c>
      <c r="O102">
        <v>0.43561177866572698</v>
      </c>
      <c r="P102">
        <v>0.59489934135085798</v>
      </c>
      <c r="Q102">
        <v>0.83560365372340895</v>
      </c>
      <c r="R102">
        <v>0.777523703677657</v>
      </c>
      <c r="S102">
        <v>0.72894891820847696</v>
      </c>
      <c r="T102">
        <v>0.82025746246514197</v>
      </c>
      <c r="U102">
        <v>0.795473488716266</v>
      </c>
      <c r="V102">
        <v>0.73661559070009697</v>
      </c>
      <c r="W102">
        <v>0.62395422105076703</v>
      </c>
      <c r="X102">
        <v>0.83707564263712397</v>
      </c>
      <c r="Y102">
        <v>0.73007009344277396</v>
      </c>
      <c r="Z102">
        <v>0.70109943223509696</v>
      </c>
      <c r="AA102">
        <v>0.62836729034404104</v>
      </c>
      <c r="AB102">
        <v>0.54508096136398798</v>
      </c>
      <c r="AC102">
        <v>0.68960101817063602</v>
      </c>
      <c r="AD102">
        <v>0.70071789326314704</v>
      </c>
      <c r="AE102">
        <v>0.35394016361627301</v>
      </c>
      <c r="AF102">
        <v>0.82514551170168204</v>
      </c>
      <c r="AG102">
        <v>0.81857553574364506</v>
      </c>
      <c r="AH102">
        <v>0.74060134305360004</v>
      </c>
      <c r="AI102">
        <v>5.9576565081751701E-2</v>
      </c>
      <c r="AJ102">
        <v>0.82388505304618398</v>
      </c>
      <c r="AK102">
        <v>-0.83399425235527302</v>
      </c>
      <c r="AL102">
        <v>-0.84930610881287105</v>
      </c>
      <c r="AM102">
        <v>0.721908344176733</v>
      </c>
      <c r="AN102">
        <v>0.33117307964390102</v>
      </c>
      <c r="AO102">
        <v>-0.84964272181776102</v>
      </c>
      <c r="AP102">
        <v>-0.79734534911438404</v>
      </c>
      <c r="AQ102">
        <v>-0.84070141182119495</v>
      </c>
      <c r="AR102">
        <v>-0.86663944788329605</v>
      </c>
      <c r="AS102">
        <v>0.75490410765795102</v>
      </c>
      <c r="AT102">
        <v>0.82382102971917404</v>
      </c>
      <c r="AU102">
        <v>0.63162553601634497</v>
      </c>
      <c r="AV102">
        <v>-0.61030174122229996</v>
      </c>
      <c r="AW102">
        <v>-0.61673862306265204</v>
      </c>
      <c r="AX102">
        <v>-0.48267606164229099</v>
      </c>
      <c r="AY102">
        <v>-0.31516465588376102</v>
      </c>
      <c r="AZ102">
        <v>-0.627013895831112</v>
      </c>
      <c r="BA102">
        <v>-0.46608030550090102</v>
      </c>
      <c r="BB102">
        <v>-0.81643667728948699</v>
      </c>
      <c r="BC102">
        <v>-0.73081998382510704</v>
      </c>
      <c r="BD102">
        <v>-0.71213961023123895</v>
      </c>
      <c r="BE102">
        <v>-0.75069157449609702</v>
      </c>
      <c r="BF102">
        <v>-0.78866134370383201</v>
      </c>
      <c r="BG102">
        <v>0.35978677087480998</v>
      </c>
      <c r="BH102">
        <v>0.36424995839027102</v>
      </c>
      <c r="BI102">
        <v>-0.76313925137523997</v>
      </c>
      <c r="BJ102">
        <v>-0.76314855224831002</v>
      </c>
      <c r="BK102">
        <v>-0.78595912735400897</v>
      </c>
      <c r="BL102">
        <v>-0.90479581309906398</v>
      </c>
      <c r="BM102">
        <v>-9.08621867820366E-2</v>
      </c>
      <c r="BN102">
        <v>-0.78825695960981201</v>
      </c>
      <c r="BO102">
        <v>-0.78286966551675397</v>
      </c>
      <c r="BP102">
        <v>-0.84987375080751804</v>
      </c>
      <c r="BQ102">
        <v>-0.93044367624635105</v>
      </c>
      <c r="BR102">
        <v>-0.70809156391888095</v>
      </c>
      <c r="BS102">
        <v>-0.72878957037714998</v>
      </c>
      <c r="BT102">
        <v>-0.69729079309556197</v>
      </c>
      <c r="BU102">
        <v>-0.58577614327754501</v>
      </c>
      <c r="BV102">
        <v>-0.83072685414456804</v>
      </c>
      <c r="BW102">
        <v>-0.79691524323795604</v>
      </c>
      <c r="BX102">
        <v>-0.52512201611361597</v>
      </c>
      <c r="BY102">
        <v>-0.75451095317162298</v>
      </c>
      <c r="BZ102">
        <v>-0.78075328753175499</v>
      </c>
      <c r="CA102">
        <v>-0.74029069795332303</v>
      </c>
      <c r="CB102">
        <v>0.21159532941729001</v>
      </c>
      <c r="CC102">
        <v>-0.801457589669196</v>
      </c>
      <c r="CD102">
        <v>-0.76986758306024605</v>
      </c>
      <c r="CE102">
        <v>-0.53484953010612502</v>
      </c>
      <c r="CF102">
        <v>-0.85510379242548695</v>
      </c>
      <c r="CG102">
        <v>-0.76901358294377198</v>
      </c>
      <c r="CH102">
        <v>-0.73236162137519001</v>
      </c>
      <c r="CI102">
        <v>-0.79469675415030605</v>
      </c>
      <c r="CJ102">
        <v>-0.86111743727301204</v>
      </c>
      <c r="CK102">
        <v>-0.81868888853952204</v>
      </c>
      <c r="CL102">
        <v>-0.75763926242150703</v>
      </c>
      <c r="CM102">
        <v>-0.68674274208096597</v>
      </c>
      <c r="CN102">
        <v>-0.66835883637012805</v>
      </c>
      <c r="CO102">
        <v>-0.34525639036243599</v>
      </c>
      <c r="CP102">
        <v>-0.75909607012921698</v>
      </c>
      <c r="CQ102">
        <v>0.72354182733125705</v>
      </c>
      <c r="CR102">
        <v>0.79089938056209697</v>
      </c>
      <c r="CS102">
        <v>0.73002082049291595</v>
      </c>
      <c r="CT102">
        <v>0.79358403501887997</v>
      </c>
      <c r="CU102">
        <v>0.59346252748671302</v>
      </c>
      <c r="CV102">
        <v>-0.61593856871370301</v>
      </c>
      <c r="CW102">
        <v>0.72646035554603405</v>
      </c>
      <c r="CX102">
        <v>6.7264041369578004E-2</v>
      </c>
      <c r="CY102">
        <v>0.28772076440540501</v>
      </c>
      <c r="CZ102">
        <v>0.775577131365214</v>
      </c>
      <c r="DA102">
        <v>0.81773662216660803</v>
      </c>
      <c r="DB102">
        <v>-0.64586588110742504</v>
      </c>
      <c r="DC102">
        <v>-0.63403222573005302</v>
      </c>
      <c r="DD102">
        <v>0.87354261087540697</v>
      </c>
      <c r="DE102">
        <v>0.488662893174591</v>
      </c>
      <c r="DF102">
        <v>0.35458065793480498</v>
      </c>
      <c r="DG102">
        <v>0.47328367933714099</v>
      </c>
      <c r="DH102">
        <v>0.39575458207379699</v>
      </c>
      <c r="DI102">
        <v>0.95530265803738801</v>
      </c>
      <c r="DJ102">
        <v>0.28288797087982698</v>
      </c>
      <c r="DK102">
        <v>0.95221220282910501</v>
      </c>
      <c r="DL102">
        <v>-0.75154530835377598</v>
      </c>
      <c r="DM102">
        <v>-0.43142935653415199</v>
      </c>
      <c r="DN102">
        <v>0.89341695638596297</v>
      </c>
      <c r="DO102">
        <v>0.41493789620126997</v>
      </c>
      <c r="DP102">
        <v>-0.63084138248185895</v>
      </c>
      <c r="DQ102">
        <v>0.82672526778966005</v>
      </c>
      <c r="DR102">
        <v>0.339893754923558</v>
      </c>
      <c r="DS102">
        <v>-0.69825163516487099</v>
      </c>
      <c r="DT102">
        <v>0.50540786673750104</v>
      </c>
      <c r="DU102">
        <v>0.57892108383611596</v>
      </c>
      <c r="DV102">
        <v>0.50855009840363696</v>
      </c>
      <c r="DW102">
        <v>-0.19245883332382899</v>
      </c>
      <c r="DX102">
        <v>0.71197375389973805</v>
      </c>
      <c r="DY102">
        <v>0.48595198443377502</v>
      </c>
      <c r="DZ102">
        <v>0.77664564952053505</v>
      </c>
      <c r="EA102">
        <v>0.79910130985724304</v>
      </c>
      <c r="EB102">
        <v>0.73189383690134102</v>
      </c>
      <c r="EC102">
        <v>0.87839764304733003</v>
      </c>
      <c r="ED102">
        <v>0.59306735258146404</v>
      </c>
      <c r="EE102">
        <v>0.568861613614705</v>
      </c>
      <c r="EF102">
        <v>0.63997072977173597</v>
      </c>
      <c r="EG102">
        <v>-0.671053210444299</v>
      </c>
      <c r="EH102">
        <v>-0.70147929892391403</v>
      </c>
      <c r="EI102">
        <v>-0.717763467370653</v>
      </c>
      <c r="EJ102">
        <v>-0.76115043491494405</v>
      </c>
      <c r="EK102">
        <v>-0.81254705630310897</v>
      </c>
      <c r="EL102">
        <v>-0.68068771397144101</v>
      </c>
      <c r="EM102">
        <v>-0.81379729008327695</v>
      </c>
      <c r="EN102">
        <v>-0.83155726343118896</v>
      </c>
      <c r="EO102">
        <v>-0.76833078949131295</v>
      </c>
      <c r="EP102">
        <v>-0.72650185035760995</v>
      </c>
      <c r="EQ102">
        <v>-0.61752546290681398</v>
      </c>
      <c r="ER102">
        <v>-0.82913795000149004</v>
      </c>
      <c r="ES102">
        <v>-0.82560230308261995</v>
      </c>
      <c r="ET102">
        <v>-0.82545266183646104</v>
      </c>
      <c r="EU102">
        <v>-0.81114837894770497</v>
      </c>
      <c r="EV102">
        <v>-0.81497918449573503</v>
      </c>
      <c r="EW102">
        <v>-0.82345988486114097</v>
      </c>
      <c r="EX102">
        <v>-0.79502693848958705</v>
      </c>
      <c r="EY102">
        <v>-0.86160380274641002</v>
      </c>
      <c r="EZ102">
        <v>-0.87074962464226302</v>
      </c>
      <c r="FA102">
        <v>-0.83885224837382499</v>
      </c>
      <c r="FB102">
        <v>-0.818930822707442</v>
      </c>
      <c r="FC102">
        <v>0.82699869018244498</v>
      </c>
      <c r="FD102">
        <v>0.31661845856071702</v>
      </c>
      <c r="FE102">
        <v>-0.59520812612363205</v>
      </c>
      <c r="FF102">
        <v>0.75027738757006601</v>
      </c>
      <c r="FG102">
        <v>0.74990674332960505</v>
      </c>
      <c r="FH102">
        <v>-0.30731863035681201</v>
      </c>
      <c r="FI102">
        <v>-0.63649022843313496</v>
      </c>
      <c r="FJ102">
        <v>-0.40853882527489299</v>
      </c>
      <c r="FK102">
        <v>0.56673894070918596</v>
      </c>
    </row>
    <row r="103" spans="1:167" x14ac:dyDescent="0.25">
      <c r="A103" t="s">
        <v>96</v>
      </c>
      <c r="B103">
        <v>-0.20158105227158801</v>
      </c>
      <c r="C103">
        <v>-0.36369648372665397</v>
      </c>
      <c r="D103">
        <v>-5.5269850121067599E-3</v>
      </c>
      <c r="E103">
        <v>0.19921840159608301</v>
      </c>
      <c r="F103">
        <v>0.146359513381384</v>
      </c>
      <c r="G103">
        <v>0.30135569148447899</v>
      </c>
      <c r="H103">
        <v>0.42775904361649603</v>
      </c>
      <c r="I103">
        <v>0.40952310113997997</v>
      </c>
      <c r="J103">
        <v>0.107815372000125</v>
      </c>
      <c r="K103">
        <v>0.199238502661717</v>
      </c>
      <c r="L103">
        <v>0.23934394428485301</v>
      </c>
      <c r="M103">
        <v>0.29753033114412702</v>
      </c>
      <c r="N103">
        <v>0.43456044778187602</v>
      </c>
      <c r="O103">
        <v>0.285880246003125</v>
      </c>
      <c r="P103">
        <v>0.36398857498453602</v>
      </c>
      <c r="Q103">
        <v>0.21214055019494801</v>
      </c>
      <c r="R103">
        <v>0.203739140027518</v>
      </c>
      <c r="S103">
        <v>0.17233726687651901</v>
      </c>
      <c r="T103">
        <v>0.227605735075493</v>
      </c>
      <c r="U103">
        <v>0.24806022489996599</v>
      </c>
      <c r="V103">
        <v>0.33633423314404298</v>
      </c>
      <c r="W103">
        <v>0.473771054791155</v>
      </c>
      <c r="X103">
        <v>0.30658652999028602</v>
      </c>
      <c r="Y103">
        <v>0.24363688575120099</v>
      </c>
      <c r="Z103">
        <v>0.30731989193508302</v>
      </c>
      <c r="AA103">
        <v>0.40144149920018102</v>
      </c>
      <c r="AB103">
        <v>0.276747385050156</v>
      </c>
      <c r="AC103">
        <v>0.408659275036103</v>
      </c>
      <c r="AD103">
        <v>0.21159330506191101</v>
      </c>
      <c r="AE103">
        <v>0.55983647982704998</v>
      </c>
      <c r="AF103">
        <v>0.30242729462823997</v>
      </c>
      <c r="AG103">
        <v>0.429498093065174</v>
      </c>
      <c r="AH103">
        <v>0.26414933897318099</v>
      </c>
      <c r="AI103">
        <v>-0.39578376616369998</v>
      </c>
      <c r="AJ103">
        <v>0.31323222571132298</v>
      </c>
      <c r="AK103">
        <v>-0.45068685616056497</v>
      </c>
      <c r="AL103">
        <v>-0.228605288441422</v>
      </c>
      <c r="AM103">
        <v>0.37232184283026398</v>
      </c>
      <c r="AN103">
        <v>0.15494038523407999</v>
      </c>
      <c r="AO103">
        <v>-0.44015291509594401</v>
      </c>
      <c r="AP103">
        <v>-0.198588601192038</v>
      </c>
      <c r="AQ103">
        <v>0.11931753198498</v>
      </c>
      <c r="AR103">
        <v>-0.16578337525592801</v>
      </c>
      <c r="AS103">
        <v>0.25755263446482002</v>
      </c>
      <c r="AT103">
        <v>0.40743724053015501</v>
      </c>
      <c r="AU103">
        <v>-0.104629005911277</v>
      </c>
      <c r="AV103">
        <v>-0.17379384607509801</v>
      </c>
      <c r="AW103">
        <v>-3.8387905596769099E-2</v>
      </c>
      <c r="AX103">
        <v>-6.9679566290143394E-2</v>
      </c>
      <c r="AY103">
        <v>-9.3872788153161704E-2</v>
      </c>
      <c r="AZ103">
        <v>-0.20165412658415199</v>
      </c>
      <c r="BA103">
        <v>-7.5879840635177498E-2</v>
      </c>
      <c r="BB103">
        <v>-8.1035282400448994E-2</v>
      </c>
      <c r="BC103">
        <v>-0.10828077087018199</v>
      </c>
      <c r="BD103">
        <v>-0.108518354235478</v>
      </c>
      <c r="BE103">
        <v>-7.9895509909067602E-2</v>
      </c>
      <c r="BF103">
        <v>-0.31711096555245599</v>
      </c>
      <c r="BG103">
        <v>0.31520688480619102</v>
      </c>
      <c r="BH103">
        <v>0.515640355925022</v>
      </c>
      <c r="BI103">
        <v>-0.242162454110395</v>
      </c>
      <c r="BJ103">
        <v>-0.208305347109702</v>
      </c>
      <c r="BK103">
        <v>1.13693264450126E-2</v>
      </c>
      <c r="BL103">
        <v>-5.0522670878086796E-3</v>
      </c>
      <c r="BM103">
        <v>0.49092845884498898</v>
      </c>
      <c r="BN103">
        <v>-0.25930122605445799</v>
      </c>
      <c r="BO103">
        <v>-0.16966488399785701</v>
      </c>
      <c r="BP103">
        <v>-0.13036648271895701</v>
      </c>
      <c r="BQ103">
        <v>-0.31504267551619802</v>
      </c>
      <c r="BR103">
        <v>-0.22040646161534799</v>
      </c>
      <c r="BS103">
        <v>-0.183098695611499</v>
      </c>
      <c r="BT103">
        <v>-0.10739224319511199</v>
      </c>
      <c r="BU103">
        <v>2.9017141929585301E-2</v>
      </c>
      <c r="BV103">
        <v>-0.17709489551786101</v>
      </c>
      <c r="BW103">
        <v>-0.38166355848026801</v>
      </c>
      <c r="BX103">
        <v>-1.22822546772811E-2</v>
      </c>
      <c r="BY103">
        <v>-0.111578990064875</v>
      </c>
      <c r="BZ103">
        <v>-0.18627659236567801</v>
      </c>
      <c r="CA103">
        <v>-0.139573713557652</v>
      </c>
      <c r="CB103">
        <v>0.205761584691567</v>
      </c>
      <c r="CC103">
        <v>-0.228028425064215</v>
      </c>
      <c r="CD103">
        <v>-0.23450294849388301</v>
      </c>
      <c r="CE103">
        <v>-0.29689231765297502</v>
      </c>
      <c r="CF103">
        <v>-0.22402772150119901</v>
      </c>
      <c r="CG103">
        <v>-0.16854553081080101</v>
      </c>
      <c r="CH103">
        <v>-8.9521227496752107E-2</v>
      </c>
      <c r="CI103">
        <v>-0.21956375305161599</v>
      </c>
      <c r="CJ103">
        <v>-0.14347166836181799</v>
      </c>
      <c r="CK103">
        <v>-0.231087512148412</v>
      </c>
      <c r="CL103">
        <v>-0.27703263772212799</v>
      </c>
      <c r="CM103">
        <v>-0.17057035490641401</v>
      </c>
      <c r="CN103">
        <v>-0.14671093783417899</v>
      </c>
      <c r="CO103">
        <v>-5.66770769292263E-2</v>
      </c>
      <c r="CP103">
        <v>-0.20611928945824801</v>
      </c>
      <c r="CQ103">
        <v>7.4002478169172103E-2</v>
      </c>
      <c r="CR103">
        <v>0.14931080922398801</v>
      </c>
      <c r="CS103">
        <v>0.342200856661727</v>
      </c>
      <c r="CT103">
        <v>0.473241531439756</v>
      </c>
      <c r="CU103">
        <v>0.48140466676911597</v>
      </c>
      <c r="CV103">
        <v>-3.6564721853440799E-3</v>
      </c>
      <c r="CW103">
        <v>0.38877985643656299</v>
      </c>
      <c r="CX103">
        <v>0.32138250391944501</v>
      </c>
      <c r="CY103">
        <v>0.67865322153298402</v>
      </c>
      <c r="CZ103">
        <v>0.37107464022918502</v>
      </c>
      <c r="DA103">
        <v>0.30102572928223897</v>
      </c>
      <c r="DB103">
        <v>-0.43532634700985801</v>
      </c>
      <c r="DC103">
        <v>-2.7882384049539102E-2</v>
      </c>
      <c r="DD103">
        <v>0.15247747630289701</v>
      </c>
      <c r="DE103">
        <v>0.487754215416347</v>
      </c>
      <c r="DF103">
        <v>0.68672561915007402</v>
      </c>
      <c r="DG103">
        <v>0.52048046442374196</v>
      </c>
      <c r="DH103">
        <v>0.69477831485497199</v>
      </c>
      <c r="DI103">
        <v>0.21773010213529501</v>
      </c>
      <c r="DJ103">
        <v>0.50330190664425101</v>
      </c>
      <c r="DK103">
        <v>1.08172854984803E-2</v>
      </c>
      <c r="DL103">
        <v>-0.150782671627814</v>
      </c>
      <c r="DM103">
        <v>-0.12369674708075699</v>
      </c>
      <c r="DN103">
        <v>0.36124770767686498</v>
      </c>
      <c r="DO103">
        <v>-2.1803794241399499E-2</v>
      </c>
      <c r="DP103">
        <v>-0.29985432360036202</v>
      </c>
      <c r="DQ103">
        <v>0.296696680665889</v>
      </c>
      <c r="DR103">
        <v>0.163553138786174</v>
      </c>
      <c r="DS103">
        <v>-8.1638395980188197E-2</v>
      </c>
      <c r="DT103">
        <v>0.214269594247396</v>
      </c>
      <c r="DU103">
        <v>4.3333929554650701E-2</v>
      </c>
      <c r="DV103">
        <v>2.3296594074757201E-2</v>
      </c>
      <c r="DW103">
        <v>-0.124148799939582</v>
      </c>
      <c r="DX103">
        <v>0.38527198601167201</v>
      </c>
      <c r="DY103">
        <v>0.11960837474038501</v>
      </c>
      <c r="DZ103">
        <v>0.20186798046405699</v>
      </c>
      <c r="EA103">
        <v>0.38197102962062801</v>
      </c>
      <c r="EB103">
        <v>9.5916926500083002E-2</v>
      </c>
      <c r="EC103">
        <v>0.15072628461146301</v>
      </c>
      <c r="ED103">
        <v>0.17037997192415999</v>
      </c>
      <c r="EE103">
        <v>8.4484628644377002E-2</v>
      </c>
      <c r="EF103">
        <v>-8.3948582973397204E-2</v>
      </c>
      <c r="EG103">
        <v>9.3607098058097297E-3</v>
      </c>
      <c r="EH103">
        <v>-7.7963821848716905E-2</v>
      </c>
      <c r="EI103">
        <v>1.7077141000547899E-2</v>
      </c>
      <c r="EJ103">
        <v>9.6135601052529204E-2</v>
      </c>
      <c r="EK103">
        <v>0.163074849665442</v>
      </c>
      <c r="EL103">
        <v>1.9795619638836501E-2</v>
      </c>
      <c r="EM103">
        <v>-0.19804105223980201</v>
      </c>
      <c r="EN103">
        <v>-0.249078464934646</v>
      </c>
      <c r="EO103">
        <v>-0.2018805915461</v>
      </c>
      <c r="EP103">
        <v>-0.134850155456084</v>
      </c>
      <c r="EQ103">
        <v>-4.5536926958134202E-2</v>
      </c>
      <c r="ER103">
        <v>-0.31420216260493899</v>
      </c>
      <c r="ES103">
        <v>-0.28010050989978902</v>
      </c>
      <c r="ET103">
        <v>-0.25750991508315002</v>
      </c>
      <c r="EU103">
        <v>-0.22451126063253601</v>
      </c>
      <c r="EV103">
        <v>-0.263488935892355</v>
      </c>
      <c r="EW103">
        <v>-0.25864079851056099</v>
      </c>
      <c r="EX103">
        <v>-0.22906032495043799</v>
      </c>
      <c r="EY103">
        <v>-0.28881720363102198</v>
      </c>
      <c r="EZ103">
        <v>-0.27954013739116201</v>
      </c>
      <c r="FA103">
        <v>-0.264161901683648</v>
      </c>
      <c r="FB103">
        <v>-0.26287281625816999</v>
      </c>
      <c r="FC103">
        <v>0.29412822827903001</v>
      </c>
      <c r="FD103">
        <v>0.198521340511711</v>
      </c>
      <c r="FE103">
        <v>-0.137078999094874</v>
      </c>
      <c r="FF103">
        <v>0.413493205674765</v>
      </c>
      <c r="FG103">
        <v>0.30083153798321799</v>
      </c>
      <c r="FH103">
        <v>-0.63056697224664904</v>
      </c>
      <c r="FI103">
        <v>-0.194030659266438</v>
      </c>
      <c r="FJ103">
        <v>-0.54884464116397003</v>
      </c>
      <c r="FK103">
        <v>4.89153937899982E-2</v>
      </c>
    </row>
    <row r="104" spans="1:167" x14ac:dyDescent="0.25">
      <c r="A104" t="s">
        <v>97</v>
      </c>
      <c r="B104">
        <v>-0.45068528671025498</v>
      </c>
      <c r="C104">
        <v>-0.617053472656099</v>
      </c>
      <c r="D104">
        <v>0.66876492220161299</v>
      </c>
      <c r="E104">
        <v>0.72839159331974501</v>
      </c>
      <c r="F104">
        <v>0.653652372080058</v>
      </c>
      <c r="G104">
        <v>0.58435165308501502</v>
      </c>
      <c r="H104">
        <v>0.67916395962990495</v>
      </c>
      <c r="I104">
        <v>0.383933180475724</v>
      </c>
      <c r="J104">
        <v>0.74301285719187304</v>
      </c>
      <c r="K104">
        <v>0.54156038326364098</v>
      </c>
      <c r="L104">
        <v>0.53635592809196597</v>
      </c>
      <c r="M104">
        <v>0.64230989752575696</v>
      </c>
      <c r="N104">
        <v>0.518861991381381</v>
      </c>
      <c r="O104">
        <v>0.46416791004084001</v>
      </c>
      <c r="P104">
        <v>0.73679458050884095</v>
      </c>
      <c r="Q104">
        <v>0.60327020417166299</v>
      </c>
      <c r="R104">
        <v>0.79071307094750898</v>
      </c>
      <c r="S104">
        <v>0.61808877300814902</v>
      </c>
      <c r="T104">
        <v>0.58049171293444102</v>
      </c>
      <c r="U104">
        <v>0.51548297857481595</v>
      </c>
      <c r="V104">
        <v>0.47992677086421898</v>
      </c>
      <c r="W104">
        <v>0.43298515272700999</v>
      </c>
      <c r="X104">
        <v>0.66491968736648099</v>
      </c>
      <c r="Y104">
        <v>0.42874255037598502</v>
      </c>
      <c r="Z104">
        <v>0.41861158459390602</v>
      </c>
      <c r="AA104">
        <v>0.40939002516662198</v>
      </c>
      <c r="AB104">
        <v>0.29504609377982499</v>
      </c>
      <c r="AC104">
        <v>0.52004152068224296</v>
      </c>
      <c r="AD104">
        <v>0.510005470896993</v>
      </c>
      <c r="AE104">
        <v>0.560202969173902</v>
      </c>
      <c r="AF104">
        <v>0.630946625159167</v>
      </c>
      <c r="AG104">
        <v>0.67819591155896797</v>
      </c>
      <c r="AH104">
        <v>0.45197527639588803</v>
      </c>
      <c r="AI104">
        <v>-0.372943665305706</v>
      </c>
      <c r="AJ104">
        <v>0.58869452465022198</v>
      </c>
      <c r="AK104">
        <v>-0.73799584855964595</v>
      </c>
      <c r="AL104">
        <v>-0.63911325907067096</v>
      </c>
      <c r="AM104">
        <v>0.48839466513867802</v>
      </c>
      <c r="AN104">
        <v>5.0589310561576298E-2</v>
      </c>
      <c r="AO104">
        <v>-0.70945243943555603</v>
      </c>
      <c r="AP104">
        <v>-0.44176185035836901</v>
      </c>
      <c r="AQ104">
        <v>-0.51959609341785495</v>
      </c>
      <c r="AR104">
        <v>-0.52811377561920603</v>
      </c>
      <c r="AS104">
        <v>0.493807865479991</v>
      </c>
      <c r="AT104">
        <v>0.65896491833390003</v>
      </c>
      <c r="AU104">
        <v>0.62913397511361902</v>
      </c>
      <c r="AV104">
        <v>-0.24035645195842401</v>
      </c>
      <c r="AW104">
        <v>-0.15979023366782599</v>
      </c>
      <c r="AX104">
        <v>-4.7446988679873202E-2</v>
      </c>
      <c r="AY104">
        <v>9.3483435757370795E-2</v>
      </c>
      <c r="AZ104">
        <v>-0.28515516204777602</v>
      </c>
      <c r="BA104">
        <v>-2.2768430898481899E-2</v>
      </c>
      <c r="BB104">
        <v>-0.41659843585568601</v>
      </c>
      <c r="BC104">
        <v>-0.320379292608098</v>
      </c>
      <c r="BD104">
        <v>-0.29165298733522799</v>
      </c>
      <c r="BE104">
        <v>-0.32484956487873701</v>
      </c>
      <c r="BF104">
        <v>-0.51234582026252495</v>
      </c>
      <c r="BG104">
        <v>0.19482319366776599</v>
      </c>
      <c r="BH104">
        <v>0.20991810252493301</v>
      </c>
      <c r="BI104">
        <v>-0.43507440282861998</v>
      </c>
      <c r="BJ104">
        <v>-0.42121896819268201</v>
      </c>
      <c r="BK104">
        <v>-0.54961970707393104</v>
      </c>
      <c r="BL104">
        <v>-0.76906697885527897</v>
      </c>
      <c r="BM104">
        <v>-0.107571632238668</v>
      </c>
      <c r="BN104">
        <v>-0.45070120368845301</v>
      </c>
      <c r="BO104">
        <v>-0.43883927137352902</v>
      </c>
      <c r="BP104">
        <v>-0.53324557711181797</v>
      </c>
      <c r="BQ104">
        <v>-0.84883907507677403</v>
      </c>
      <c r="BR104">
        <v>-0.396344440116706</v>
      </c>
      <c r="BS104">
        <v>-0.40935662167159198</v>
      </c>
      <c r="BT104">
        <v>-0.31905623587078502</v>
      </c>
      <c r="BU104">
        <v>-0.168626875972132</v>
      </c>
      <c r="BV104">
        <v>-0.50344912813146603</v>
      </c>
      <c r="BW104">
        <v>-0.55616421002483296</v>
      </c>
      <c r="BX104">
        <v>-0.17452109784799399</v>
      </c>
      <c r="BY104">
        <v>-0.337530195825191</v>
      </c>
      <c r="BZ104">
        <v>-0.43405958204804801</v>
      </c>
      <c r="CA104">
        <v>-0.36690969446720101</v>
      </c>
      <c r="CB104">
        <v>-7.10623086410066E-2</v>
      </c>
      <c r="CC104">
        <v>-0.48017674896721002</v>
      </c>
      <c r="CD104">
        <v>-0.445649679693287</v>
      </c>
      <c r="CE104">
        <v>-0.29327024802387502</v>
      </c>
      <c r="CF104">
        <v>-0.53916815230337101</v>
      </c>
      <c r="CG104">
        <v>-0.39328746310241802</v>
      </c>
      <c r="CH104">
        <v>-0.33753734946324998</v>
      </c>
      <c r="CI104">
        <v>-0.481992560630156</v>
      </c>
      <c r="CJ104">
        <v>-0.56120139602839703</v>
      </c>
      <c r="CK104">
        <v>-0.53473674540272897</v>
      </c>
      <c r="CL104">
        <v>-0.48531683597672098</v>
      </c>
      <c r="CM104">
        <v>-0.42619742186160098</v>
      </c>
      <c r="CN104">
        <v>-0.38669391297532901</v>
      </c>
      <c r="CO104">
        <v>-2.9328069319058601E-2</v>
      </c>
      <c r="CP104">
        <v>-0.42309859579502601</v>
      </c>
      <c r="CQ104">
        <v>0.60467224122752605</v>
      </c>
      <c r="CR104">
        <v>0.584907651540712</v>
      </c>
      <c r="CS104">
        <v>0.67661320444888895</v>
      </c>
      <c r="CT104">
        <v>0.92334483621074803</v>
      </c>
      <c r="CU104">
        <v>0.46655401548628</v>
      </c>
      <c r="CV104">
        <v>-0.128836903720845</v>
      </c>
      <c r="CW104">
        <v>0.77098151322859498</v>
      </c>
      <c r="CX104">
        <v>0.56285737554280502</v>
      </c>
      <c r="CY104">
        <v>0.70434293014826199</v>
      </c>
      <c r="CZ104">
        <v>0.62940202883827001</v>
      </c>
      <c r="DA104">
        <v>0.71676444846960197</v>
      </c>
      <c r="DB104">
        <v>-0.510350639891202</v>
      </c>
      <c r="DC104">
        <v>-0.18601669023133599</v>
      </c>
      <c r="DD104">
        <v>0.79907622902865205</v>
      </c>
      <c r="DE104">
        <v>0.34246833583949099</v>
      </c>
      <c r="DF104">
        <v>0.67512729873515098</v>
      </c>
      <c r="DG104">
        <v>0.36663566332175301</v>
      </c>
      <c r="DH104">
        <v>0.40640115418996298</v>
      </c>
      <c r="DI104">
        <v>0.82484657453643795</v>
      </c>
      <c r="DJ104">
        <v>0.62209195805249096</v>
      </c>
      <c r="DK104">
        <v>0.72213747125467498</v>
      </c>
      <c r="DL104">
        <v>-0.70563199928878495</v>
      </c>
      <c r="DM104">
        <v>-0.50965565504313304</v>
      </c>
      <c r="DN104">
        <v>0.86140692681353304</v>
      </c>
      <c r="DO104">
        <v>0.31002629031691598</v>
      </c>
      <c r="DP104">
        <v>-0.34518028066919498</v>
      </c>
      <c r="DQ104">
        <v>0.68693078147395403</v>
      </c>
      <c r="DR104">
        <v>0.68791646687980001</v>
      </c>
      <c r="DS104">
        <v>-0.24866153127395901</v>
      </c>
      <c r="DT104">
        <v>0.71845574345945096</v>
      </c>
      <c r="DU104">
        <v>0.67687511936520794</v>
      </c>
      <c r="DV104">
        <v>0.11519397682624601</v>
      </c>
      <c r="DW104">
        <v>0.20632566423269899</v>
      </c>
      <c r="DX104">
        <v>0.54250409827857804</v>
      </c>
      <c r="DY104">
        <v>0.71090544859507798</v>
      </c>
      <c r="DZ104">
        <v>0.87925020800926701</v>
      </c>
      <c r="EA104">
        <v>0.81289618422047905</v>
      </c>
      <c r="EB104">
        <v>0.60741027405921799</v>
      </c>
      <c r="EC104">
        <v>0.73705482774350495</v>
      </c>
      <c r="ED104">
        <v>0.82343779709989795</v>
      </c>
      <c r="EE104">
        <v>0.70677349157050395</v>
      </c>
      <c r="EF104">
        <v>0.565645826917203</v>
      </c>
      <c r="EG104">
        <v>-0.326503802716476</v>
      </c>
      <c r="EH104">
        <v>-0.31722736643177102</v>
      </c>
      <c r="EI104">
        <v>-0.29104582245674199</v>
      </c>
      <c r="EJ104">
        <v>-0.323361593931068</v>
      </c>
      <c r="EK104">
        <v>-0.44193328296629802</v>
      </c>
      <c r="EL104">
        <v>-0.39933023361594999</v>
      </c>
      <c r="EM104">
        <v>-0.50754270472929397</v>
      </c>
      <c r="EN104">
        <v>-0.56662590533676704</v>
      </c>
      <c r="EO104">
        <v>-0.46456173158827702</v>
      </c>
      <c r="EP104">
        <v>-0.386520229677424</v>
      </c>
      <c r="EQ104">
        <v>-0.26016328597779498</v>
      </c>
      <c r="ER104">
        <v>-0.58778698690490305</v>
      </c>
      <c r="ES104">
        <v>-0.55867439218855897</v>
      </c>
      <c r="ET104">
        <v>-0.54793132787536103</v>
      </c>
      <c r="EU104">
        <v>-0.52016132637216395</v>
      </c>
      <c r="EV104">
        <v>-0.54021172370627402</v>
      </c>
      <c r="EW104">
        <v>-0.55833121368846494</v>
      </c>
      <c r="EX104">
        <v>-0.50647238349319401</v>
      </c>
      <c r="EY104">
        <v>-0.61276744803649197</v>
      </c>
      <c r="EZ104">
        <v>-0.63204310487098603</v>
      </c>
      <c r="FA104">
        <v>-0.572427213565742</v>
      </c>
      <c r="FB104">
        <v>-0.54500486559083805</v>
      </c>
      <c r="FC104">
        <v>0.70965229903910698</v>
      </c>
      <c r="FD104">
        <v>0.29305485736609299</v>
      </c>
      <c r="FE104">
        <v>-0.252571108522958</v>
      </c>
      <c r="FF104">
        <v>0.604377143827033</v>
      </c>
      <c r="FG104">
        <v>0.65106404717394994</v>
      </c>
      <c r="FH104">
        <v>-0.45684256861397099</v>
      </c>
      <c r="FI104">
        <v>-0.87031783962022902</v>
      </c>
      <c r="FJ104">
        <v>-0.52801896990342301</v>
      </c>
      <c r="FK104">
        <v>0.54766568010093597</v>
      </c>
    </row>
    <row r="105" spans="1:167" x14ac:dyDescent="0.25">
      <c r="A105" t="s">
        <v>103</v>
      </c>
      <c r="B105">
        <v>-0.16907379577641299</v>
      </c>
      <c r="C105">
        <v>-0.54013523499114502</v>
      </c>
      <c r="D105">
        <v>0.50915618035128196</v>
      </c>
      <c r="E105">
        <v>0.406915167803513</v>
      </c>
      <c r="F105">
        <v>0.33640081133253202</v>
      </c>
      <c r="G105">
        <v>0.231362290544842</v>
      </c>
      <c r="H105">
        <v>0.37437063878714499</v>
      </c>
      <c r="I105">
        <v>9.8025928156669107E-2</v>
      </c>
      <c r="J105">
        <v>0.52719246961101796</v>
      </c>
      <c r="K105">
        <v>0.21905641858516101</v>
      </c>
      <c r="L105">
        <v>0.164519137333522</v>
      </c>
      <c r="M105">
        <v>0.29770159157681902</v>
      </c>
      <c r="N105">
        <v>0.25359222160234002</v>
      </c>
      <c r="O105">
        <v>0.13972346753659801</v>
      </c>
      <c r="P105">
        <v>0.39066093694439002</v>
      </c>
      <c r="Q105">
        <v>0.29877406945922902</v>
      </c>
      <c r="R105">
        <v>0.48208532539995003</v>
      </c>
      <c r="S105">
        <v>0.22486339578186501</v>
      </c>
      <c r="T105">
        <v>0.23418643243635801</v>
      </c>
      <c r="U105">
        <v>0.18015586516285201</v>
      </c>
      <c r="V105">
        <v>0.16873454902009899</v>
      </c>
      <c r="W105">
        <v>0.15639107660285501</v>
      </c>
      <c r="X105">
        <v>0.32868161170347299</v>
      </c>
      <c r="Y105">
        <v>0.10775479310742</v>
      </c>
      <c r="Z105">
        <v>0.111121358089766</v>
      </c>
      <c r="AA105">
        <v>9.5240464464499602E-2</v>
      </c>
      <c r="AB105">
        <v>2.61188323827947E-2</v>
      </c>
      <c r="AC105">
        <v>0.19978098134943301</v>
      </c>
      <c r="AD105">
        <v>0.20141645020635299</v>
      </c>
      <c r="AE105">
        <v>0.43496063506265797</v>
      </c>
      <c r="AF105">
        <v>0.29475917894219</v>
      </c>
      <c r="AG105">
        <v>0.48082683190590902</v>
      </c>
      <c r="AH105">
        <v>0.138128304730297</v>
      </c>
      <c r="AI105">
        <v>-0.56944205199279496</v>
      </c>
      <c r="AJ105">
        <v>0.26763904709317199</v>
      </c>
      <c r="AK105">
        <v>-0.58334425518627397</v>
      </c>
      <c r="AL105">
        <v>-0.54468980413189405</v>
      </c>
      <c r="AM105">
        <v>0.25188453629004698</v>
      </c>
      <c r="AN105">
        <v>-0.123535627165276</v>
      </c>
      <c r="AO105">
        <v>-0.57579222464825397</v>
      </c>
      <c r="AP105">
        <v>-0.200052689655699</v>
      </c>
      <c r="AQ105">
        <v>-0.43726936114366199</v>
      </c>
      <c r="AR105">
        <v>-0.44692532916071998</v>
      </c>
      <c r="AS105">
        <v>0.13148505082761899</v>
      </c>
      <c r="AT105">
        <v>0.42803702020078699</v>
      </c>
      <c r="AU105">
        <v>0.40969611937018802</v>
      </c>
      <c r="AV105">
        <v>1.6328246638132999E-2</v>
      </c>
      <c r="AW105">
        <v>0.13588870356136201</v>
      </c>
      <c r="AX105">
        <v>0.22101309275914299</v>
      </c>
      <c r="AY105">
        <v>0.25966825881526401</v>
      </c>
      <c r="AZ105">
        <v>-1.0874073110200199E-2</v>
      </c>
      <c r="BA105">
        <v>0.220655171596782</v>
      </c>
      <c r="BB105">
        <v>-0.17407262994138101</v>
      </c>
      <c r="BC105">
        <v>-5.36587962122222E-2</v>
      </c>
      <c r="BD105">
        <v>-8.6584969005558496E-2</v>
      </c>
      <c r="BE105">
        <v>-8.6345875629557603E-2</v>
      </c>
      <c r="BF105">
        <v>-0.33400233016988001</v>
      </c>
      <c r="BG105">
        <v>-0.201580983515846</v>
      </c>
      <c r="BH105">
        <v>-3.4094623123446403E-2</v>
      </c>
      <c r="BI105">
        <v>-0.162047947097021</v>
      </c>
      <c r="BJ105">
        <v>-0.179496675374933</v>
      </c>
      <c r="BK105">
        <v>-0.52478019886338501</v>
      </c>
      <c r="BL105">
        <v>-0.68234273511067001</v>
      </c>
      <c r="BM105">
        <v>-0.38825142022912301</v>
      </c>
      <c r="BN105">
        <v>-0.18753792889158399</v>
      </c>
      <c r="BO105">
        <v>-0.20562596752225201</v>
      </c>
      <c r="BP105">
        <v>-0.32752381067109798</v>
      </c>
      <c r="BQ105">
        <v>-0.79340715790757999</v>
      </c>
      <c r="BR105">
        <v>-0.13803585583827899</v>
      </c>
      <c r="BS105">
        <v>-0.17670295234734601</v>
      </c>
      <c r="BT105">
        <v>-6.1186160052889599E-2</v>
      </c>
      <c r="BU105">
        <v>3.1625358108514197E-2</v>
      </c>
      <c r="BV105">
        <v>-0.325121169599218</v>
      </c>
      <c r="BW105">
        <v>-0.38770660815760599</v>
      </c>
      <c r="BX105">
        <v>1.8717483848613201E-2</v>
      </c>
      <c r="BY105">
        <v>-9.4924593190241699E-2</v>
      </c>
      <c r="BZ105">
        <v>-0.157134825309</v>
      </c>
      <c r="CA105">
        <v>-9.9739116305072095E-2</v>
      </c>
      <c r="CB105">
        <v>-0.24162229603736499</v>
      </c>
      <c r="CC105">
        <v>-0.21798431206886701</v>
      </c>
      <c r="CD105">
        <v>-0.189862898562874</v>
      </c>
      <c r="CE105">
        <v>-0.127918204753354</v>
      </c>
      <c r="CF105">
        <v>-0.27319951585801</v>
      </c>
      <c r="CG105">
        <v>-0.122961614002845</v>
      </c>
      <c r="CH105">
        <v>-7.57965906342708E-2</v>
      </c>
      <c r="CI105">
        <v>-0.236248473944461</v>
      </c>
      <c r="CJ105">
        <v>-0.275229266086705</v>
      </c>
      <c r="CK105">
        <v>-0.31918537556363702</v>
      </c>
      <c r="CL105">
        <v>-0.27685221483261102</v>
      </c>
      <c r="CM105">
        <v>-0.215872190763719</v>
      </c>
      <c r="CN105">
        <v>-0.15346099479285499</v>
      </c>
      <c r="CO105">
        <v>0.19185583433724701</v>
      </c>
      <c r="CP105">
        <v>-0.16517253110603999</v>
      </c>
      <c r="CQ105">
        <v>0.25839970658843497</v>
      </c>
      <c r="CR105">
        <v>0.20688563473510799</v>
      </c>
      <c r="CS105">
        <v>0.290090531889585</v>
      </c>
      <c r="CT105">
        <v>0.62886326534458103</v>
      </c>
      <c r="CU105">
        <v>0.166786570770528</v>
      </c>
      <c r="CV105">
        <v>8.79981167527671E-2</v>
      </c>
      <c r="CW105">
        <v>0.38591261739488603</v>
      </c>
      <c r="CX105">
        <v>0.675926352176345</v>
      </c>
      <c r="CY105">
        <v>0.66415882507597201</v>
      </c>
      <c r="CZ105">
        <v>0.378476989591022</v>
      </c>
      <c r="DA105">
        <v>0.38529062444671902</v>
      </c>
      <c r="DB105">
        <v>-0.33973818178023701</v>
      </c>
      <c r="DC105">
        <v>9.48275966555929E-2</v>
      </c>
      <c r="DD105">
        <v>0.60603159983583599</v>
      </c>
      <c r="DE105">
        <v>9.93994107607796E-2</v>
      </c>
      <c r="DF105">
        <v>0.47315655120447397</v>
      </c>
      <c r="DG105">
        <v>8.4378319151556094E-2</v>
      </c>
      <c r="DH105">
        <v>0.224839571835867</v>
      </c>
      <c r="DI105">
        <v>0.59538322936451304</v>
      </c>
      <c r="DJ105">
        <v>0.57785505373757595</v>
      </c>
      <c r="DK105">
        <v>0.49378297973489799</v>
      </c>
      <c r="DL105">
        <v>-0.59871357127204305</v>
      </c>
      <c r="DM105">
        <v>-0.45789602243489302</v>
      </c>
      <c r="DN105">
        <v>0.59482704860498903</v>
      </c>
      <c r="DO105">
        <v>-3.3225720954406901E-2</v>
      </c>
      <c r="DP105">
        <v>-0.18607290582253799</v>
      </c>
      <c r="DQ105">
        <v>0.33628227110491699</v>
      </c>
      <c r="DR105">
        <v>0.67501212931972299</v>
      </c>
      <c r="DS105">
        <v>1.6196677250357101E-3</v>
      </c>
      <c r="DT105">
        <v>0.43714438341106798</v>
      </c>
      <c r="DU105">
        <v>0.43186449932760801</v>
      </c>
      <c r="DV105">
        <v>-0.184168716072271</v>
      </c>
      <c r="DW105">
        <v>0.33206249016232398</v>
      </c>
      <c r="DX105">
        <v>0.27446871608942802</v>
      </c>
      <c r="DY105">
        <v>0.465447024133404</v>
      </c>
      <c r="DZ105">
        <v>0.67463163779799895</v>
      </c>
      <c r="EA105">
        <v>0.535590267296158</v>
      </c>
      <c r="EB105">
        <v>0.21069680188093901</v>
      </c>
      <c r="EC105">
        <v>0.39646093815037198</v>
      </c>
      <c r="ED105">
        <v>0.75208244155224102</v>
      </c>
      <c r="EE105">
        <v>0.46683693686835898</v>
      </c>
      <c r="EF105">
        <v>0.24251983574795499</v>
      </c>
      <c r="EG105">
        <v>4.6060302916094899E-2</v>
      </c>
      <c r="EH105">
        <v>1.45094074834179E-2</v>
      </c>
      <c r="EI105">
        <v>3.0165962378605402E-2</v>
      </c>
      <c r="EJ105">
        <v>-7.50864729271398E-3</v>
      </c>
      <c r="EK105">
        <v>-0.143685097316855</v>
      </c>
      <c r="EL105">
        <v>-5.4511514917592402E-2</v>
      </c>
      <c r="EM105">
        <v>-0.16504508189471201</v>
      </c>
      <c r="EN105">
        <v>-0.23412778682402999</v>
      </c>
      <c r="EO105">
        <v>-0.145225824403415</v>
      </c>
      <c r="EP105">
        <v>-5.3004716959363998E-2</v>
      </c>
      <c r="EQ105">
        <v>9.9076403122423301E-2</v>
      </c>
      <c r="ER105">
        <v>-0.31638395150257598</v>
      </c>
      <c r="ES105">
        <v>-0.28039648350365598</v>
      </c>
      <c r="ET105">
        <v>-0.26446163495366598</v>
      </c>
      <c r="EU105">
        <v>-0.22249605763215299</v>
      </c>
      <c r="EV105">
        <v>-0.24964294216756</v>
      </c>
      <c r="EW105">
        <v>-0.242108002645985</v>
      </c>
      <c r="EX105">
        <v>-0.185726483120634</v>
      </c>
      <c r="EY105">
        <v>-0.33828155998031201</v>
      </c>
      <c r="EZ105">
        <v>-0.35080327247455001</v>
      </c>
      <c r="FA105">
        <v>-0.27493296450196703</v>
      </c>
      <c r="FB105">
        <v>-0.25288612016961898</v>
      </c>
      <c r="FC105">
        <v>0.35644844632353401</v>
      </c>
      <c r="FD105">
        <v>0.421851474085643</v>
      </c>
      <c r="FE105">
        <v>1.1832998589342799E-2</v>
      </c>
      <c r="FF105">
        <v>0.229724775978425</v>
      </c>
      <c r="FG105">
        <v>0.70977208556381699</v>
      </c>
      <c r="FH105">
        <v>-0.52226904556744003</v>
      </c>
      <c r="FI105">
        <v>-0.81945401433231702</v>
      </c>
      <c r="FJ105">
        <v>-0.69034910564086105</v>
      </c>
      <c r="FK105">
        <v>0.134323267348606</v>
      </c>
    </row>
    <row r="108" spans="1:167" x14ac:dyDescent="0.25">
      <c r="A108" t="s">
        <v>495</v>
      </c>
    </row>
    <row r="109" spans="1:167" x14ac:dyDescent="0.25">
      <c r="A109" s="11" t="s">
        <v>493</v>
      </c>
      <c r="B109">
        <v>28</v>
      </c>
      <c r="C109" s="11">
        <v>59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 s="11">
        <v>64</v>
      </c>
      <c r="AL109" s="11">
        <v>63</v>
      </c>
      <c r="AM109">
        <v>0</v>
      </c>
      <c r="AN109">
        <v>0</v>
      </c>
      <c r="AO109" s="11">
        <v>64</v>
      </c>
      <c r="AP109" s="11">
        <v>37</v>
      </c>
      <c r="AQ109">
        <v>8</v>
      </c>
      <c r="AR109">
        <v>29</v>
      </c>
      <c r="AS109">
        <v>0</v>
      </c>
      <c r="AT109">
        <v>0</v>
      </c>
      <c r="AU109">
        <v>0</v>
      </c>
      <c r="AV109">
        <v>13</v>
      </c>
      <c r="AW109">
        <v>2</v>
      </c>
      <c r="AX109">
        <v>3</v>
      </c>
      <c r="AY109">
        <v>1</v>
      </c>
      <c r="AZ109">
        <v>5</v>
      </c>
      <c r="BA109">
        <v>2</v>
      </c>
      <c r="BB109">
        <v>16</v>
      </c>
      <c r="BC109">
        <v>15</v>
      </c>
      <c r="BD109">
        <v>15</v>
      </c>
      <c r="BE109">
        <v>13</v>
      </c>
      <c r="BF109">
        <v>63</v>
      </c>
      <c r="BG109">
        <v>0</v>
      </c>
      <c r="BH109">
        <v>0</v>
      </c>
      <c r="BI109">
        <v>31</v>
      </c>
      <c r="BJ109" s="11">
        <v>37</v>
      </c>
      <c r="BK109" s="11">
        <v>49</v>
      </c>
      <c r="BL109">
        <v>29</v>
      </c>
      <c r="BM109">
        <v>0</v>
      </c>
      <c r="BN109">
        <v>29</v>
      </c>
      <c r="BO109" s="11">
        <v>41</v>
      </c>
      <c r="BP109" s="11">
        <v>56</v>
      </c>
      <c r="BQ109" s="11">
        <v>64</v>
      </c>
      <c r="BR109">
        <v>24</v>
      </c>
      <c r="BS109">
        <v>29</v>
      </c>
      <c r="BT109">
        <v>13</v>
      </c>
      <c r="BU109">
        <v>4</v>
      </c>
      <c r="BV109" s="11">
        <v>60</v>
      </c>
      <c r="BW109" s="11">
        <v>63</v>
      </c>
      <c r="BX109">
        <v>0</v>
      </c>
      <c r="BY109">
        <v>12</v>
      </c>
      <c r="BZ109">
        <v>31</v>
      </c>
      <c r="CA109">
        <v>27</v>
      </c>
      <c r="CB109">
        <v>0</v>
      </c>
      <c r="CC109" s="11">
        <v>38</v>
      </c>
      <c r="CD109" s="11">
        <v>40</v>
      </c>
      <c r="CE109" s="11">
        <v>55</v>
      </c>
      <c r="CF109" s="11">
        <v>33</v>
      </c>
      <c r="CG109">
        <v>23</v>
      </c>
      <c r="CH109">
        <v>18</v>
      </c>
      <c r="CI109" s="11">
        <v>46</v>
      </c>
      <c r="CJ109">
        <v>18</v>
      </c>
      <c r="CK109" s="11">
        <v>55</v>
      </c>
      <c r="CL109" s="11">
        <v>57</v>
      </c>
      <c r="CM109" s="11">
        <v>35</v>
      </c>
      <c r="CN109">
        <v>20</v>
      </c>
      <c r="CO109">
        <v>0</v>
      </c>
      <c r="CP109" s="11">
        <v>35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5</v>
      </c>
      <c r="CW109">
        <v>0</v>
      </c>
      <c r="CX109">
        <v>0</v>
      </c>
      <c r="CY109">
        <v>0</v>
      </c>
      <c r="CZ109">
        <v>0</v>
      </c>
      <c r="DA109">
        <v>0</v>
      </c>
      <c r="DB109" s="11">
        <v>55</v>
      </c>
      <c r="DC109">
        <v>6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 s="11">
        <v>44</v>
      </c>
      <c r="DM109">
        <v>2</v>
      </c>
      <c r="DN109">
        <v>0</v>
      </c>
      <c r="DO109">
        <v>0</v>
      </c>
      <c r="DP109">
        <v>19</v>
      </c>
      <c r="DQ109">
        <v>0</v>
      </c>
      <c r="DR109">
        <v>0</v>
      </c>
      <c r="DS109">
        <v>5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4</v>
      </c>
      <c r="EI109">
        <v>4</v>
      </c>
      <c r="EJ109">
        <v>4</v>
      </c>
      <c r="EK109">
        <v>1</v>
      </c>
      <c r="EL109">
        <v>0</v>
      </c>
      <c r="EM109">
        <v>10</v>
      </c>
      <c r="EN109">
        <v>23</v>
      </c>
      <c r="EO109">
        <v>18</v>
      </c>
      <c r="EP109">
        <v>8</v>
      </c>
      <c r="EQ109">
        <v>4</v>
      </c>
      <c r="ER109" s="11">
        <v>43</v>
      </c>
      <c r="ES109" s="11">
        <v>41</v>
      </c>
      <c r="ET109" s="11">
        <v>39</v>
      </c>
      <c r="EU109" s="11">
        <v>28</v>
      </c>
      <c r="EV109" s="11">
        <v>36</v>
      </c>
      <c r="EW109">
        <v>27</v>
      </c>
      <c r="EX109">
        <v>23</v>
      </c>
      <c r="EY109" s="11">
        <v>49</v>
      </c>
      <c r="EZ109" s="11">
        <v>48</v>
      </c>
      <c r="FA109" s="11">
        <v>37</v>
      </c>
      <c r="FB109" s="11">
        <v>36</v>
      </c>
      <c r="FC109">
        <v>0</v>
      </c>
      <c r="FD109">
        <v>0</v>
      </c>
      <c r="FE109">
        <v>0</v>
      </c>
      <c r="FF109">
        <v>0</v>
      </c>
      <c r="FG109">
        <v>0</v>
      </c>
      <c r="FH109" s="11">
        <v>50</v>
      </c>
      <c r="FI109">
        <v>0</v>
      </c>
      <c r="FJ109" s="11">
        <v>49</v>
      </c>
      <c r="FK109">
        <v>0</v>
      </c>
    </row>
    <row r="110" spans="1:167" x14ac:dyDescent="0.25">
      <c r="A110" s="12" t="s">
        <v>494</v>
      </c>
      <c r="B110">
        <v>0</v>
      </c>
      <c r="C110">
        <v>0</v>
      </c>
      <c r="D110">
        <v>0</v>
      </c>
      <c r="E110">
        <v>23</v>
      </c>
      <c r="F110">
        <v>15</v>
      </c>
      <c r="G110">
        <v>29</v>
      </c>
      <c r="H110" s="17">
        <v>50</v>
      </c>
      <c r="I110">
        <v>24</v>
      </c>
      <c r="J110">
        <v>0</v>
      </c>
      <c r="K110">
        <v>28</v>
      </c>
      <c r="L110">
        <v>19</v>
      </c>
      <c r="M110">
        <v>33</v>
      </c>
      <c r="N110">
        <v>42</v>
      </c>
      <c r="O110">
        <v>4</v>
      </c>
      <c r="P110">
        <v>2</v>
      </c>
      <c r="Q110">
        <v>41</v>
      </c>
      <c r="R110">
        <v>0</v>
      </c>
      <c r="S110">
        <v>1</v>
      </c>
      <c r="T110">
        <v>26</v>
      </c>
      <c r="U110">
        <v>27</v>
      </c>
      <c r="V110">
        <v>36</v>
      </c>
      <c r="W110" s="17">
        <v>32</v>
      </c>
      <c r="X110" s="17">
        <v>38</v>
      </c>
      <c r="Y110">
        <v>25</v>
      </c>
      <c r="Z110">
        <v>25</v>
      </c>
      <c r="AA110">
        <v>28</v>
      </c>
      <c r="AB110">
        <v>23</v>
      </c>
      <c r="AC110" s="17">
        <v>39</v>
      </c>
      <c r="AD110" s="17">
        <v>38</v>
      </c>
      <c r="AE110">
        <v>7</v>
      </c>
      <c r="AF110" s="17">
        <v>38</v>
      </c>
      <c r="AG110" s="17">
        <v>64</v>
      </c>
      <c r="AH110" s="17">
        <v>33</v>
      </c>
      <c r="AI110">
        <v>0</v>
      </c>
      <c r="AJ110" s="17">
        <v>41</v>
      </c>
      <c r="AK110">
        <v>0</v>
      </c>
      <c r="AL110">
        <v>0</v>
      </c>
      <c r="AM110">
        <v>49</v>
      </c>
      <c r="AN110">
        <v>4</v>
      </c>
      <c r="AO110">
        <v>0</v>
      </c>
      <c r="AP110">
        <v>0</v>
      </c>
      <c r="AQ110">
        <v>0</v>
      </c>
      <c r="AR110">
        <v>0</v>
      </c>
      <c r="AS110">
        <v>20</v>
      </c>
      <c r="AT110" s="17">
        <v>64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18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0</v>
      </c>
      <c r="CE110">
        <v>0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0</v>
      </c>
      <c r="CL110">
        <v>0</v>
      </c>
      <c r="CM110">
        <v>0</v>
      </c>
      <c r="CN110">
        <v>0</v>
      </c>
      <c r="CO110">
        <v>0</v>
      </c>
      <c r="CP110">
        <v>0</v>
      </c>
      <c r="CQ110">
        <v>0</v>
      </c>
      <c r="CR110">
        <v>13</v>
      </c>
      <c r="CS110">
        <v>21</v>
      </c>
      <c r="CT110">
        <v>14</v>
      </c>
      <c r="CU110">
        <v>41</v>
      </c>
      <c r="CV110">
        <v>0</v>
      </c>
      <c r="CW110">
        <v>3</v>
      </c>
      <c r="CX110">
        <v>0</v>
      </c>
      <c r="CY110">
        <v>0</v>
      </c>
      <c r="CZ110" s="17">
        <v>64</v>
      </c>
      <c r="DA110">
        <v>27</v>
      </c>
      <c r="DB110">
        <v>0</v>
      </c>
      <c r="DC110">
        <v>0</v>
      </c>
      <c r="DD110" s="17">
        <v>51</v>
      </c>
      <c r="DE110">
        <v>29</v>
      </c>
      <c r="DF110" s="17">
        <v>45</v>
      </c>
      <c r="DG110">
        <v>10</v>
      </c>
      <c r="DH110" s="17">
        <v>39</v>
      </c>
      <c r="DI110" s="17">
        <v>53</v>
      </c>
      <c r="DJ110">
        <v>1</v>
      </c>
      <c r="DK110">
        <v>12</v>
      </c>
      <c r="DL110">
        <v>0</v>
      </c>
      <c r="DM110">
        <v>0</v>
      </c>
      <c r="DN110">
        <v>54</v>
      </c>
      <c r="DO110">
        <v>0</v>
      </c>
      <c r="DP110">
        <v>0</v>
      </c>
      <c r="DQ110">
        <v>25</v>
      </c>
      <c r="DR110">
        <v>0</v>
      </c>
      <c r="DS110">
        <v>0</v>
      </c>
      <c r="DT110">
        <v>0</v>
      </c>
      <c r="DU110">
        <v>0</v>
      </c>
      <c r="DV110">
        <v>0</v>
      </c>
      <c r="DW110">
        <v>0</v>
      </c>
      <c r="DX110">
        <v>46</v>
      </c>
      <c r="DY110">
        <v>0</v>
      </c>
      <c r="DZ110">
        <v>0</v>
      </c>
      <c r="EA110">
        <v>0</v>
      </c>
      <c r="EB110">
        <v>0</v>
      </c>
      <c r="EC110">
        <v>1</v>
      </c>
      <c r="ED110">
        <v>0</v>
      </c>
      <c r="EE110">
        <v>0</v>
      </c>
      <c r="EF110">
        <v>0</v>
      </c>
      <c r="EG110">
        <v>0</v>
      </c>
      <c r="EH110">
        <v>0</v>
      </c>
      <c r="EI110">
        <v>0</v>
      </c>
      <c r="EJ110">
        <v>0</v>
      </c>
      <c r="EK110">
        <v>0</v>
      </c>
      <c r="EL110">
        <v>0</v>
      </c>
      <c r="EM110">
        <v>0</v>
      </c>
      <c r="EN110">
        <v>0</v>
      </c>
      <c r="EO110">
        <v>0</v>
      </c>
      <c r="EP110">
        <v>0</v>
      </c>
      <c r="EQ110">
        <v>0</v>
      </c>
      <c r="ER110">
        <v>0</v>
      </c>
      <c r="ES110">
        <v>0</v>
      </c>
      <c r="ET110">
        <v>0</v>
      </c>
      <c r="EU110">
        <v>0</v>
      </c>
      <c r="EV110">
        <v>0</v>
      </c>
      <c r="EW110">
        <v>0</v>
      </c>
      <c r="EX110">
        <v>0</v>
      </c>
      <c r="EY110">
        <v>0</v>
      </c>
      <c r="EZ110">
        <v>0</v>
      </c>
      <c r="FA110">
        <v>0</v>
      </c>
      <c r="FB110">
        <v>0</v>
      </c>
      <c r="FC110">
        <v>20</v>
      </c>
      <c r="FD110">
        <v>0</v>
      </c>
      <c r="FE110">
        <v>0</v>
      </c>
      <c r="FF110" s="17">
        <v>39</v>
      </c>
      <c r="FG110" s="17">
        <v>52</v>
      </c>
      <c r="FH110">
        <v>0</v>
      </c>
      <c r="FI110">
        <v>0</v>
      </c>
      <c r="FJ110">
        <v>0</v>
      </c>
      <c r="FK110">
        <v>0</v>
      </c>
    </row>
    <row r="114" spans="1:167" x14ac:dyDescent="0.25">
      <c r="A114" t="s">
        <v>496</v>
      </c>
    </row>
    <row r="115" spans="1:167" x14ac:dyDescent="0.25">
      <c r="A115" s="11" t="s">
        <v>493</v>
      </c>
      <c r="B115">
        <v>0</v>
      </c>
      <c r="C115">
        <v>0</v>
      </c>
      <c r="D115">
        <v>4</v>
      </c>
      <c r="E115" s="11">
        <v>24</v>
      </c>
      <c r="F115" s="11">
        <v>23</v>
      </c>
      <c r="G115" s="11">
        <v>24</v>
      </c>
      <c r="H115" s="11">
        <v>27</v>
      </c>
      <c r="I115">
        <v>18</v>
      </c>
      <c r="J115">
        <v>1</v>
      </c>
      <c r="K115" s="11">
        <v>22</v>
      </c>
      <c r="L115" s="11">
        <v>22</v>
      </c>
      <c r="M115" s="11">
        <v>26</v>
      </c>
      <c r="N115" s="11">
        <v>24</v>
      </c>
      <c r="O115">
        <v>8</v>
      </c>
      <c r="P115">
        <v>13</v>
      </c>
      <c r="Q115" s="11">
        <v>25</v>
      </c>
      <c r="R115">
        <v>18</v>
      </c>
      <c r="S115">
        <v>19</v>
      </c>
      <c r="T115" s="11">
        <v>23</v>
      </c>
      <c r="U115" s="11">
        <v>23</v>
      </c>
      <c r="V115" s="11">
        <v>24</v>
      </c>
      <c r="W115" s="11">
        <v>20</v>
      </c>
      <c r="X115" s="11">
        <v>27</v>
      </c>
      <c r="Y115" s="11">
        <v>20</v>
      </c>
      <c r="Z115" s="11">
        <v>20</v>
      </c>
      <c r="AA115">
        <v>19</v>
      </c>
      <c r="AB115">
        <v>17</v>
      </c>
      <c r="AC115">
        <v>23</v>
      </c>
      <c r="AD115">
        <v>19</v>
      </c>
      <c r="AE115">
        <v>1</v>
      </c>
      <c r="AF115" s="11">
        <v>26</v>
      </c>
      <c r="AG115" s="11">
        <v>30</v>
      </c>
      <c r="AH115" s="11">
        <v>21</v>
      </c>
      <c r="AI115">
        <v>0</v>
      </c>
      <c r="AJ115" s="11">
        <v>26</v>
      </c>
      <c r="AK115">
        <v>0</v>
      </c>
      <c r="AL115">
        <v>0</v>
      </c>
      <c r="AM115" s="11">
        <v>25</v>
      </c>
      <c r="AN115">
        <v>1</v>
      </c>
      <c r="AO115">
        <v>0</v>
      </c>
      <c r="AP115">
        <v>0</v>
      </c>
      <c r="AQ115">
        <v>0</v>
      </c>
      <c r="AR115">
        <v>0</v>
      </c>
      <c r="AS115" s="11">
        <v>22</v>
      </c>
      <c r="AT115" s="11">
        <v>29</v>
      </c>
      <c r="AU115">
        <v>1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6</v>
      </c>
      <c r="BH115">
        <v>10</v>
      </c>
      <c r="BI115">
        <v>0</v>
      </c>
      <c r="BJ115">
        <v>0</v>
      </c>
      <c r="BK115">
        <v>0</v>
      </c>
      <c r="BL115">
        <v>0</v>
      </c>
      <c r="BM115">
        <v>1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BX115">
        <v>0</v>
      </c>
      <c r="BY115">
        <v>0</v>
      </c>
      <c r="BZ115">
        <v>0</v>
      </c>
      <c r="CA115">
        <v>0</v>
      </c>
      <c r="CB115">
        <v>1</v>
      </c>
      <c r="CC115">
        <v>0</v>
      </c>
      <c r="CD115">
        <v>0</v>
      </c>
      <c r="CE115">
        <v>0</v>
      </c>
      <c r="CF115">
        <v>0</v>
      </c>
      <c r="CG115">
        <v>0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18</v>
      </c>
      <c r="CR115" s="11">
        <v>21</v>
      </c>
      <c r="CS115" s="11">
        <v>23</v>
      </c>
      <c r="CT115" s="11">
        <v>26</v>
      </c>
      <c r="CU115" s="11">
        <v>21</v>
      </c>
      <c r="CV115">
        <v>0</v>
      </c>
      <c r="CW115" s="11">
        <v>23</v>
      </c>
      <c r="CX115">
        <v>1</v>
      </c>
      <c r="CY115">
        <v>3</v>
      </c>
      <c r="CZ115" s="11">
        <v>27</v>
      </c>
      <c r="DA115" s="11">
        <v>27</v>
      </c>
      <c r="DB115">
        <v>0</v>
      </c>
      <c r="DC115">
        <v>0</v>
      </c>
      <c r="DD115" s="11">
        <v>26</v>
      </c>
      <c r="DE115">
        <v>16</v>
      </c>
      <c r="DF115">
        <v>5</v>
      </c>
      <c r="DG115">
        <v>14</v>
      </c>
      <c r="DH115">
        <v>11</v>
      </c>
      <c r="DI115" s="11">
        <v>27</v>
      </c>
      <c r="DJ115">
        <v>2</v>
      </c>
      <c r="DK115" s="11">
        <v>24</v>
      </c>
      <c r="DL115">
        <v>0</v>
      </c>
      <c r="DM115">
        <v>0</v>
      </c>
      <c r="DN115" s="11">
        <v>27</v>
      </c>
      <c r="DO115">
        <v>1</v>
      </c>
      <c r="DP115">
        <v>0</v>
      </c>
      <c r="DQ115" s="11">
        <v>26</v>
      </c>
      <c r="DR115">
        <v>1</v>
      </c>
      <c r="DS115">
        <v>0</v>
      </c>
      <c r="DT115">
        <v>1</v>
      </c>
      <c r="DU115">
        <v>1</v>
      </c>
      <c r="DV115">
        <v>2</v>
      </c>
      <c r="DW115">
        <v>0</v>
      </c>
      <c r="DX115" s="11">
        <v>25</v>
      </c>
      <c r="DY115">
        <v>1</v>
      </c>
      <c r="DZ115">
        <v>12</v>
      </c>
      <c r="EA115" s="11">
        <v>20</v>
      </c>
      <c r="EB115">
        <v>15</v>
      </c>
      <c r="EC115" s="11">
        <v>24</v>
      </c>
      <c r="ED115">
        <v>5</v>
      </c>
      <c r="EE115">
        <v>1</v>
      </c>
      <c r="EF115">
        <v>5</v>
      </c>
      <c r="EG115">
        <v>0</v>
      </c>
      <c r="EH115">
        <v>0</v>
      </c>
      <c r="EI115">
        <v>0</v>
      </c>
      <c r="EJ115">
        <v>0</v>
      </c>
      <c r="EK115">
        <v>0</v>
      </c>
      <c r="EL115">
        <v>0</v>
      </c>
      <c r="EM115">
        <v>0</v>
      </c>
      <c r="EN115">
        <v>0</v>
      </c>
      <c r="EO115">
        <v>0</v>
      </c>
      <c r="EP115">
        <v>0</v>
      </c>
      <c r="EQ115">
        <v>0</v>
      </c>
      <c r="ER115">
        <v>0</v>
      </c>
      <c r="ES115">
        <v>0</v>
      </c>
      <c r="ET115">
        <v>0</v>
      </c>
      <c r="EU115">
        <v>0</v>
      </c>
      <c r="EV115">
        <v>0</v>
      </c>
      <c r="EW115">
        <v>0</v>
      </c>
      <c r="EX115">
        <v>0</v>
      </c>
      <c r="EY115">
        <v>0</v>
      </c>
      <c r="EZ115">
        <v>0</v>
      </c>
      <c r="FA115">
        <v>0</v>
      </c>
      <c r="FB115">
        <v>0</v>
      </c>
      <c r="FC115" s="11">
        <v>27</v>
      </c>
      <c r="FD115">
        <v>1</v>
      </c>
      <c r="FE115">
        <v>0</v>
      </c>
      <c r="FF115" s="11">
        <v>25</v>
      </c>
      <c r="FG115">
        <v>14</v>
      </c>
      <c r="FH115">
        <v>0</v>
      </c>
      <c r="FI115">
        <v>0</v>
      </c>
      <c r="FJ115">
        <v>0</v>
      </c>
      <c r="FK115">
        <v>4</v>
      </c>
    </row>
    <row r="116" spans="1:167" x14ac:dyDescent="0.25">
      <c r="A116" s="12" t="s">
        <v>494</v>
      </c>
      <c r="B116" s="17">
        <v>22</v>
      </c>
      <c r="C116">
        <v>12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1</v>
      </c>
      <c r="AJ116">
        <v>0</v>
      </c>
      <c r="AK116" s="17">
        <v>31</v>
      </c>
      <c r="AL116" s="17">
        <v>24</v>
      </c>
      <c r="AM116">
        <v>0</v>
      </c>
      <c r="AN116">
        <v>0</v>
      </c>
      <c r="AO116" s="17">
        <v>31</v>
      </c>
      <c r="AP116" s="17">
        <v>22</v>
      </c>
      <c r="AQ116">
        <v>13</v>
      </c>
      <c r="AR116" s="17">
        <v>22</v>
      </c>
      <c r="AS116">
        <v>0</v>
      </c>
      <c r="AT116">
        <v>0</v>
      </c>
      <c r="AU116">
        <v>0</v>
      </c>
      <c r="AV116">
        <v>16</v>
      </c>
      <c r="AW116">
        <v>10</v>
      </c>
      <c r="AX116">
        <v>8</v>
      </c>
      <c r="AY116">
        <v>2</v>
      </c>
      <c r="AZ116">
        <v>13</v>
      </c>
      <c r="BA116">
        <v>5</v>
      </c>
      <c r="BB116" s="17">
        <v>20</v>
      </c>
      <c r="BC116">
        <v>18</v>
      </c>
      <c r="BD116">
        <v>17</v>
      </c>
      <c r="BE116">
        <v>18</v>
      </c>
      <c r="BF116" s="17">
        <v>26</v>
      </c>
      <c r="BG116">
        <v>0</v>
      </c>
      <c r="BH116">
        <v>0</v>
      </c>
      <c r="BI116" s="17">
        <v>22</v>
      </c>
      <c r="BJ116" s="17">
        <v>22</v>
      </c>
      <c r="BK116">
        <v>12</v>
      </c>
      <c r="BL116" s="17">
        <v>22</v>
      </c>
      <c r="BM116">
        <v>0</v>
      </c>
      <c r="BN116" s="17">
        <v>22</v>
      </c>
      <c r="BO116" s="17">
        <v>22</v>
      </c>
      <c r="BP116" s="17">
        <v>27</v>
      </c>
      <c r="BQ116" s="17">
        <v>30</v>
      </c>
      <c r="BR116" s="17">
        <v>20</v>
      </c>
      <c r="BS116" s="17">
        <v>20</v>
      </c>
      <c r="BT116">
        <v>16</v>
      </c>
      <c r="BU116">
        <v>10</v>
      </c>
      <c r="BV116" s="17">
        <v>26</v>
      </c>
      <c r="BW116" s="17">
        <v>27</v>
      </c>
      <c r="BX116">
        <v>1</v>
      </c>
      <c r="BY116">
        <v>18</v>
      </c>
      <c r="BZ116" s="17">
        <v>22</v>
      </c>
      <c r="CA116">
        <v>19</v>
      </c>
      <c r="CB116">
        <v>0</v>
      </c>
      <c r="CC116" s="17">
        <v>24</v>
      </c>
      <c r="CD116" s="17">
        <v>23</v>
      </c>
      <c r="CE116">
        <v>14</v>
      </c>
      <c r="CF116" s="17">
        <v>24</v>
      </c>
      <c r="CG116" s="17">
        <v>20</v>
      </c>
      <c r="CH116">
        <v>18</v>
      </c>
      <c r="CI116" s="17">
        <v>23</v>
      </c>
      <c r="CJ116" s="17">
        <v>23</v>
      </c>
      <c r="CK116" s="17">
        <v>27</v>
      </c>
      <c r="CL116" s="17">
        <v>25</v>
      </c>
      <c r="CM116" s="17">
        <v>21</v>
      </c>
      <c r="CN116">
        <v>18</v>
      </c>
      <c r="CO116">
        <v>0</v>
      </c>
      <c r="CP116" s="17">
        <v>22</v>
      </c>
      <c r="CQ116">
        <v>0</v>
      </c>
      <c r="CR116">
        <v>0</v>
      </c>
      <c r="CS116">
        <v>0</v>
      </c>
      <c r="CT116">
        <v>0</v>
      </c>
      <c r="CU116">
        <v>0</v>
      </c>
      <c r="CV116">
        <v>9</v>
      </c>
      <c r="CW116">
        <v>0</v>
      </c>
      <c r="CX116">
        <v>0</v>
      </c>
      <c r="CY116">
        <v>0</v>
      </c>
      <c r="CZ116">
        <v>0</v>
      </c>
      <c r="DA116">
        <v>0</v>
      </c>
      <c r="DB116" s="17">
        <v>24</v>
      </c>
      <c r="DC116">
        <v>14</v>
      </c>
      <c r="DD116">
        <v>0</v>
      </c>
      <c r="DE116">
        <v>0</v>
      </c>
      <c r="DF116">
        <v>0</v>
      </c>
      <c r="DG116">
        <v>0</v>
      </c>
      <c r="DH116">
        <v>0</v>
      </c>
      <c r="DI116">
        <v>0</v>
      </c>
      <c r="DJ116">
        <v>0</v>
      </c>
      <c r="DK116">
        <v>0</v>
      </c>
      <c r="DL116">
        <v>17</v>
      </c>
      <c r="DM116">
        <v>1</v>
      </c>
      <c r="DN116">
        <v>0</v>
      </c>
      <c r="DO116">
        <v>0</v>
      </c>
      <c r="DP116">
        <v>12</v>
      </c>
      <c r="DQ116">
        <v>0</v>
      </c>
      <c r="DR116">
        <v>0</v>
      </c>
      <c r="DS116">
        <v>15</v>
      </c>
      <c r="DT116">
        <v>0</v>
      </c>
      <c r="DU116">
        <v>0</v>
      </c>
      <c r="DV116">
        <v>0</v>
      </c>
      <c r="DW116">
        <v>1</v>
      </c>
      <c r="DX116">
        <v>0</v>
      </c>
      <c r="DY116">
        <v>0</v>
      </c>
      <c r="DZ116">
        <v>0</v>
      </c>
      <c r="EA116">
        <v>0</v>
      </c>
      <c r="EB116">
        <v>0</v>
      </c>
      <c r="EC116">
        <v>0</v>
      </c>
      <c r="ED116">
        <v>0</v>
      </c>
      <c r="EE116">
        <v>0</v>
      </c>
      <c r="EF116">
        <v>0</v>
      </c>
      <c r="EG116">
        <v>10</v>
      </c>
      <c r="EH116">
        <v>15</v>
      </c>
      <c r="EI116">
        <v>15</v>
      </c>
      <c r="EJ116">
        <v>14</v>
      </c>
      <c r="EK116">
        <v>13</v>
      </c>
      <c r="EL116">
        <v>7</v>
      </c>
      <c r="EM116" s="17">
        <v>21</v>
      </c>
      <c r="EN116" s="17">
        <v>24</v>
      </c>
      <c r="EO116" s="17">
        <v>21</v>
      </c>
      <c r="EP116">
        <v>18</v>
      </c>
      <c r="EQ116">
        <v>13</v>
      </c>
      <c r="ER116" s="17">
        <v>27</v>
      </c>
      <c r="ES116" s="17">
        <v>24</v>
      </c>
      <c r="ET116" s="17">
        <v>24</v>
      </c>
      <c r="EU116" s="17">
        <v>23</v>
      </c>
      <c r="EV116" s="17">
        <v>24</v>
      </c>
      <c r="EW116" s="17">
        <v>23</v>
      </c>
      <c r="EX116" s="17">
        <v>22</v>
      </c>
      <c r="EY116" s="17">
        <v>28</v>
      </c>
      <c r="EZ116" s="17">
        <v>27</v>
      </c>
      <c r="FA116" s="17">
        <v>25</v>
      </c>
      <c r="FB116" s="17">
        <v>24</v>
      </c>
      <c r="FC116">
        <v>0</v>
      </c>
      <c r="FD116">
        <v>0</v>
      </c>
      <c r="FE116">
        <v>3</v>
      </c>
      <c r="FF116">
        <v>0</v>
      </c>
      <c r="FG116">
        <v>0</v>
      </c>
      <c r="FH116">
        <v>1</v>
      </c>
      <c r="FI116">
        <v>5</v>
      </c>
      <c r="FJ116">
        <v>3</v>
      </c>
      <c r="FK116">
        <v>0</v>
      </c>
    </row>
    <row r="119" spans="1:167" x14ac:dyDescent="0.25">
      <c r="B119">
        <f t="shared" ref="B119:AG119" si="0">SUM(B109:B116)</f>
        <v>50</v>
      </c>
      <c r="C119">
        <f t="shared" si="0"/>
        <v>71</v>
      </c>
      <c r="D119">
        <f t="shared" si="0"/>
        <v>4</v>
      </c>
      <c r="E119">
        <f t="shared" si="0"/>
        <v>47</v>
      </c>
      <c r="F119">
        <f t="shared" si="0"/>
        <v>38</v>
      </c>
      <c r="G119">
        <f t="shared" si="0"/>
        <v>53</v>
      </c>
      <c r="H119">
        <f t="shared" si="0"/>
        <v>77</v>
      </c>
      <c r="I119">
        <f t="shared" si="0"/>
        <v>42</v>
      </c>
      <c r="J119">
        <f t="shared" si="0"/>
        <v>1</v>
      </c>
      <c r="K119">
        <f t="shared" si="0"/>
        <v>50</v>
      </c>
      <c r="L119">
        <f t="shared" si="0"/>
        <v>41</v>
      </c>
      <c r="M119">
        <f t="shared" si="0"/>
        <v>59</v>
      </c>
      <c r="N119">
        <f t="shared" si="0"/>
        <v>66</v>
      </c>
      <c r="O119">
        <f t="shared" si="0"/>
        <v>12</v>
      </c>
      <c r="P119">
        <f t="shared" si="0"/>
        <v>15</v>
      </c>
      <c r="Q119">
        <f t="shared" si="0"/>
        <v>66</v>
      </c>
      <c r="R119">
        <f t="shared" si="0"/>
        <v>18</v>
      </c>
      <c r="S119">
        <f t="shared" si="0"/>
        <v>20</v>
      </c>
      <c r="T119">
        <f t="shared" si="0"/>
        <v>49</v>
      </c>
      <c r="U119">
        <f t="shared" si="0"/>
        <v>50</v>
      </c>
      <c r="V119">
        <f t="shared" si="0"/>
        <v>60</v>
      </c>
      <c r="W119">
        <f t="shared" si="0"/>
        <v>52</v>
      </c>
      <c r="X119">
        <f t="shared" si="0"/>
        <v>65</v>
      </c>
      <c r="Y119">
        <f t="shared" si="0"/>
        <v>45</v>
      </c>
      <c r="Z119">
        <f t="shared" si="0"/>
        <v>45</v>
      </c>
      <c r="AA119">
        <f t="shared" si="0"/>
        <v>47</v>
      </c>
      <c r="AB119">
        <f t="shared" si="0"/>
        <v>40</v>
      </c>
      <c r="AC119">
        <f t="shared" si="0"/>
        <v>62</v>
      </c>
      <c r="AD119">
        <f t="shared" si="0"/>
        <v>57</v>
      </c>
      <c r="AE119">
        <f t="shared" si="0"/>
        <v>8</v>
      </c>
      <c r="AF119">
        <f t="shared" si="0"/>
        <v>64</v>
      </c>
      <c r="AG119">
        <f t="shared" si="0"/>
        <v>94</v>
      </c>
      <c r="AH119">
        <f t="shared" ref="AH119:BM119" si="1">SUM(AH109:AH116)</f>
        <v>54</v>
      </c>
      <c r="AI119">
        <f t="shared" si="1"/>
        <v>1</v>
      </c>
      <c r="AJ119">
        <f t="shared" si="1"/>
        <v>67</v>
      </c>
      <c r="AK119">
        <f t="shared" si="1"/>
        <v>95</v>
      </c>
      <c r="AL119">
        <f t="shared" si="1"/>
        <v>87</v>
      </c>
      <c r="AM119">
        <f t="shared" si="1"/>
        <v>74</v>
      </c>
      <c r="AN119">
        <f t="shared" si="1"/>
        <v>5</v>
      </c>
      <c r="AO119">
        <f t="shared" si="1"/>
        <v>95</v>
      </c>
      <c r="AP119">
        <f t="shared" si="1"/>
        <v>59</v>
      </c>
      <c r="AQ119">
        <f t="shared" si="1"/>
        <v>21</v>
      </c>
      <c r="AR119">
        <f t="shared" si="1"/>
        <v>51</v>
      </c>
      <c r="AS119">
        <f t="shared" si="1"/>
        <v>42</v>
      </c>
      <c r="AT119">
        <f t="shared" si="1"/>
        <v>93</v>
      </c>
      <c r="AU119">
        <f t="shared" si="1"/>
        <v>1</v>
      </c>
      <c r="AV119">
        <f t="shared" si="1"/>
        <v>29</v>
      </c>
      <c r="AW119">
        <f t="shared" si="1"/>
        <v>12</v>
      </c>
      <c r="AX119">
        <f t="shared" si="1"/>
        <v>11</v>
      </c>
      <c r="AY119">
        <f t="shared" si="1"/>
        <v>3</v>
      </c>
      <c r="AZ119">
        <f t="shared" si="1"/>
        <v>18</v>
      </c>
      <c r="BA119">
        <f t="shared" si="1"/>
        <v>7</v>
      </c>
      <c r="BB119">
        <f t="shared" si="1"/>
        <v>36</v>
      </c>
      <c r="BC119">
        <f t="shared" si="1"/>
        <v>33</v>
      </c>
      <c r="BD119">
        <f t="shared" si="1"/>
        <v>32</v>
      </c>
      <c r="BE119">
        <f t="shared" si="1"/>
        <v>31</v>
      </c>
      <c r="BF119">
        <f t="shared" si="1"/>
        <v>89</v>
      </c>
      <c r="BG119">
        <f t="shared" si="1"/>
        <v>6</v>
      </c>
      <c r="BH119">
        <f t="shared" si="1"/>
        <v>28</v>
      </c>
      <c r="BI119">
        <f t="shared" si="1"/>
        <v>53</v>
      </c>
      <c r="BJ119">
        <f t="shared" si="1"/>
        <v>59</v>
      </c>
      <c r="BK119">
        <f t="shared" si="1"/>
        <v>61</v>
      </c>
      <c r="BL119">
        <f t="shared" si="1"/>
        <v>51</v>
      </c>
      <c r="BM119">
        <f t="shared" si="1"/>
        <v>1</v>
      </c>
      <c r="BN119">
        <f t="shared" ref="BN119:CS119" si="2">SUM(BN109:BN116)</f>
        <v>51</v>
      </c>
      <c r="BO119">
        <f t="shared" si="2"/>
        <v>63</v>
      </c>
      <c r="BP119">
        <f t="shared" si="2"/>
        <v>83</v>
      </c>
      <c r="BQ119">
        <f t="shared" si="2"/>
        <v>94</v>
      </c>
      <c r="BR119">
        <f t="shared" si="2"/>
        <v>44</v>
      </c>
      <c r="BS119">
        <f t="shared" si="2"/>
        <v>49</v>
      </c>
      <c r="BT119">
        <f t="shared" si="2"/>
        <v>29</v>
      </c>
      <c r="BU119">
        <f t="shared" si="2"/>
        <v>14</v>
      </c>
      <c r="BV119">
        <f t="shared" si="2"/>
        <v>86</v>
      </c>
      <c r="BW119">
        <f t="shared" si="2"/>
        <v>90</v>
      </c>
      <c r="BX119">
        <f t="shared" si="2"/>
        <v>1</v>
      </c>
      <c r="BY119">
        <f t="shared" si="2"/>
        <v>30</v>
      </c>
      <c r="BZ119">
        <f t="shared" si="2"/>
        <v>53</v>
      </c>
      <c r="CA119">
        <f t="shared" si="2"/>
        <v>46</v>
      </c>
      <c r="CB119">
        <f t="shared" si="2"/>
        <v>1</v>
      </c>
      <c r="CC119">
        <f t="shared" si="2"/>
        <v>62</v>
      </c>
      <c r="CD119">
        <f t="shared" si="2"/>
        <v>63</v>
      </c>
      <c r="CE119">
        <f t="shared" si="2"/>
        <v>69</v>
      </c>
      <c r="CF119">
        <f t="shared" si="2"/>
        <v>57</v>
      </c>
      <c r="CG119">
        <f t="shared" si="2"/>
        <v>43</v>
      </c>
      <c r="CH119">
        <f t="shared" si="2"/>
        <v>36</v>
      </c>
      <c r="CI119">
        <f t="shared" si="2"/>
        <v>69</v>
      </c>
      <c r="CJ119">
        <f t="shared" si="2"/>
        <v>41</v>
      </c>
      <c r="CK119">
        <f t="shared" si="2"/>
        <v>82</v>
      </c>
      <c r="CL119">
        <f t="shared" si="2"/>
        <v>82</v>
      </c>
      <c r="CM119">
        <f t="shared" si="2"/>
        <v>56</v>
      </c>
      <c r="CN119">
        <f t="shared" si="2"/>
        <v>38</v>
      </c>
      <c r="CO119">
        <f t="shared" si="2"/>
        <v>0</v>
      </c>
      <c r="CP119">
        <f t="shared" si="2"/>
        <v>57</v>
      </c>
      <c r="CQ119">
        <f t="shared" si="2"/>
        <v>18</v>
      </c>
      <c r="CR119">
        <f t="shared" si="2"/>
        <v>34</v>
      </c>
      <c r="CS119">
        <f t="shared" si="2"/>
        <v>44</v>
      </c>
      <c r="CT119">
        <f t="shared" ref="CT119:DY119" si="3">SUM(CT109:CT116)</f>
        <v>40</v>
      </c>
      <c r="CU119">
        <f t="shared" si="3"/>
        <v>62</v>
      </c>
      <c r="CV119">
        <f t="shared" si="3"/>
        <v>14</v>
      </c>
      <c r="CW119">
        <f t="shared" si="3"/>
        <v>26</v>
      </c>
      <c r="CX119">
        <f t="shared" si="3"/>
        <v>1</v>
      </c>
      <c r="CY119">
        <f t="shared" si="3"/>
        <v>3</v>
      </c>
      <c r="CZ119">
        <f t="shared" si="3"/>
        <v>91</v>
      </c>
      <c r="DA119">
        <f t="shared" si="3"/>
        <v>54</v>
      </c>
      <c r="DB119">
        <f t="shared" si="3"/>
        <v>79</v>
      </c>
      <c r="DC119">
        <f t="shared" si="3"/>
        <v>20</v>
      </c>
      <c r="DD119">
        <f t="shared" si="3"/>
        <v>77</v>
      </c>
      <c r="DE119">
        <f t="shared" si="3"/>
        <v>45</v>
      </c>
      <c r="DF119">
        <f t="shared" si="3"/>
        <v>50</v>
      </c>
      <c r="DG119">
        <f t="shared" si="3"/>
        <v>24</v>
      </c>
      <c r="DH119">
        <f t="shared" si="3"/>
        <v>50</v>
      </c>
      <c r="DI119">
        <f t="shared" si="3"/>
        <v>80</v>
      </c>
      <c r="DJ119">
        <f t="shared" si="3"/>
        <v>3</v>
      </c>
      <c r="DK119">
        <f t="shared" si="3"/>
        <v>36</v>
      </c>
      <c r="DL119">
        <f t="shared" si="3"/>
        <v>61</v>
      </c>
      <c r="DM119">
        <f t="shared" si="3"/>
        <v>3</v>
      </c>
      <c r="DN119">
        <f t="shared" si="3"/>
        <v>81</v>
      </c>
      <c r="DO119">
        <f t="shared" si="3"/>
        <v>1</v>
      </c>
      <c r="DP119">
        <f t="shared" si="3"/>
        <v>31</v>
      </c>
      <c r="DQ119">
        <f t="shared" si="3"/>
        <v>51</v>
      </c>
      <c r="DR119">
        <f t="shared" si="3"/>
        <v>1</v>
      </c>
      <c r="DS119">
        <f t="shared" si="3"/>
        <v>20</v>
      </c>
      <c r="DT119">
        <f t="shared" si="3"/>
        <v>1</v>
      </c>
      <c r="DU119">
        <f t="shared" si="3"/>
        <v>1</v>
      </c>
      <c r="DV119">
        <f t="shared" si="3"/>
        <v>2</v>
      </c>
      <c r="DW119">
        <f t="shared" si="3"/>
        <v>1</v>
      </c>
      <c r="DX119">
        <f t="shared" si="3"/>
        <v>71</v>
      </c>
      <c r="DY119">
        <f t="shared" si="3"/>
        <v>1</v>
      </c>
      <c r="DZ119">
        <f t="shared" ref="DZ119:FE119" si="4">SUM(DZ109:DZ116)</f>
        <v>12</v>
      </c>
      <c r="EA119">
        <f t="shared" si="4"/>
        <v>20</v>
      </c>
      <c r="EB119">
        <f t="shared" si="4"/>
        <v>15</v>
      </c>
      <c r="EC119">
        <f t="shared" si="4"/>
        <v>25</v>
      </c>
      <c r="ED119">
        <f t="shared" si="4"/>
        <v>5</v>
      </c>
      <c r="EE119">
        <f t="shared" si="4"/>
        <v>1</v>
      </c>
      <c r="EF119">
        <f t="shared" si="4"/>
        <v>5</v>
      </c>
      <c r="EG119">
        <f t="shared" si="4"/>
        <v>10</v>
      </c>
      <c r="EH119">
        <f t="shared" si="4"/>
        <v>19</v>
      </c>
      <c r="EI119">
        <f t="shared" si="4"/>
        <v>19</v>
      </c>
      <c r="EJ119">
        <f t="shared" si="4"/>
        <v>18</v>
      </c>
      <c r="EK119">
        <f t="shared" si="4"/>
        <v>14</v>
      </c>
      <c r="EL119">
        <f t="shared" si="4"/>
        <v>7</v>
      </c>
      <c r="EM119">
        <f t="shared" si="4"/>
        <v>31</v>
      </c>
      <c r="EN119">
        <f t="shared" si="4"/>
        <v>47</v>
      </c>
      <c r="EO119">
        <f t="shared" si="4"/>
        <v>39</v>
      </c>
      <c r="EP119">
        <f t="shared" si="4"/>
        <v>26</v>
      </c>
      <c r="EQ119">
        <f t="shared" si="4"/>
        <v>17</v>
      </c>
      <c r="ER119">
        <f t="shared" si="4"/>
        <v>70</v>
      </c>
      <c r="ES119">
        <f t="shared" si="4"/>
        <v>65</v>
      </c>
      <c r="ET119">
        <f t="shared" si="4"/>
        <v>63</v>
      </c>
      <c r="EU119">
        <f t="shared" si="4"/>
        <v>51</v>
      </c>
      <c r="EV119">
        <f t="shared" si="4"/>
        <v>60</v>
      </c>
      <c r="EW119">
        <f t="shared" si="4"/>
        <v>50</v>
      </c>
      <c r="EX119">
        <f t="shared" si="4"/>
        <v>45</v>
      </c>
      <c r="EY119">
        <f t="shared" si="4"/>
        <v>77</v>
      </c>
      <c r="EZ119">
        <f t="shared" si="4"/>
        <v>75</v>
      </c>
      <c r="FA119">
        <f t="shared" si="4"/>
        <v>62</v>
      </c>
      <c r="FB119">
        <f t="shared" si="4"/>
        <v>60</v>
      </c>
      <c r="FC119">
        <f t="shared" si="4"/>
        <v>47</v>
      </c>
      <c r="FD119">
        <f t="shared" si="4"/>
        <v>1</v>
      </c>
      <c r="FE119">
        <f t="shared" si="4"/>
        <v>3</v>
      </c>
      <c r="FF119">
        <f t="shared" ref="FF119:FK119" si="5">SUM(FF109:FF116)</f>
        <v>64</v>
      </c>
      <c r="FG119">
        <f t="shared" si="5"/>
        <v>66</v>
      </c>
      <c r="FH119">
        <f t="shared" si="5"/>
        <v>51</v>
      </c>
      <c r="FI119">
        <f t="shared" si="5"/>
        <v>5</v>
      </c>
      <c r="FJ119">
        <f t="shared" si="5"/>
        <v>52</v>
      </c>
      <c r="FK119">
        <f t="shared" si="5"/>
        <v>4</v>
      </c>
    </row>
  </sheetData>
  <sortState ref="A2:HZ105">
    <sortCondition ref="A2:A105"/>
  </sortState>
  <conditionalFormatting sqref="B2:FK105">
    <cfRule type="colorScale" priority="1">
      <colorScale>
        <cfvo type="num" val="-1"/>
        <cfvo type="num" val="0"/>
        <cfvo type="num" val="1"/>
        <color rgb="FF00B050"/>
        <color theme="0"/>
        <color rgb="FFC00000"/>
      </colorScale>
    </cfRule>
  </conditionalFormatting>
  <pageMargins left="0.7" right="0.7" top="0.75" bottom="0.75" header="0.3" footer="0.3"/>
  <pageSetup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pane xSplit="2" ySplit="10" topLeftCell="C54" activePane="bottomRight" state="frozen"/>
      <selection pane="topRight" activeCell="C1" sqref="C1"/>
      <selection pane="bottomLeft" activeCell="A11" sqref="A11"/>
      <selection pane="bottomRight" activeCell="A11" sqref="A11:A81"/>
    </sheetView>
  </sheetViews>
  <sheetFormatPr defaultRowHeight="15" x14ac:dyDescent="0.25"/>
  <cols>
    <col min="1" max="1" width="14.28515625" customWidth="1"/>
    <col min="2" max="2" width="51.42578125" customWidth="1"/>
  </cols>
  <sheetData>
    <row r="1" spans="1:7" x14ac:dyDescent="0.25">
      <c r="A1" t="s">
        <v>277</v>
      </c>
      <c r="B1">
        <v>51</v>
      </c>
    </row>
    <row r="2" spans="1:7" x14ac:dyDescent="0.25">
      <c r="A2" t="s">
        <v>276</v>
      </c>
      <c r="B2">
        <v>75477</v>
      </c>
    </row>
    <row r="3" spans="1:7" x14ac:dyDescent="0.25">
      <c r="A3" t="s">
        <v>275</v>
      </c>
      <c r="B3" t="s">
        <v>274</v>
      </c>
    </row>
    <row r="4" spans="1:7" x14ac:dyDescent="0.25">
      <c r="A4" t="s">
        <v>273</v>
      </c>
      <c r="B4" t="s">
        <v>272</v>
      </c>
    </row>
    <row r="5" spans="1:7" x14ac:dyDescent="0.25">
      <c r="A5" t="s">
        <v>271</v>
      </c>
      <c r="B5" t="s">
        <v>270</v>
      </c>
    </row>
    <row r="6" spans="1:7" x14ac:dyDescent="0.25">
      <c r="A6" t="s">
        <v>269</v>
      </c>
      <c r="B6" t="s">
        <v>268</v>
      </c>
    </row>
    <row r="7" spans="1:7" x14ac:dyDescent="0.25">
      <c r="A7" t="s">
        <v>267</v>
      </c>
      <c r="B7" t="s">
        <v>266</v>
      </c>
    </row>
    <row r="8" spans="1:7" x14ac:dyDescent="0.25">
      <c r="A8" t="s">
        <v>265</v>
      </c>
      <c r="B8">
        <v>3</v>
      </c>
    </row>
    <row r="10" spans="1:7" x14ac:dyDescent="0.25">
      <c r="A10" t="s">
        <v>264</v>
      </c>
      <c r="B10" t="s">
        <v>263</v>
      </c>
      <c r="C10" t="s">
        <v>262</v>
      </c>
      <c r="D10" t="s">
        <v>261</v>
      </c>
      <c r="E10" t="s">
        <v>260</v>
      </c>
      <c r="F10" t="s">
        <v>259</v>
      </c>
      <c r="G10" t="s">
        <v>258</v>
      </c>
    </row>
    <row r="11" spans="1:7" x14ac:dyDescent="0.25">
      <c r="A11" s="24" t="str">
        <f>HYPERLINK("http://amigo.geneontology.org/amigo/term/GO:0004869","GO:0004869")</f>
        <v>GO:0004869</v>
      </c>
      <c r="B11" t="s">
        <v>254</v>
      </c>
      <c r="C11" s="10">
        <v>4.8999999999999998E-5</v>
      </c>
      <c r="D11" s="10">
        <v>5.2049999999999998E-5</v>
      </c>
      <c r="E11">
        <v>103</v>
      </c>
      <c r="F11" t="s">
        <v>253</v>
      </c>
      <c r="G11" t="s">
        <v>206</v>
      </c>
    </row>
    <row r="12" spans="1:7" x14ac:dyDescent="0.25">
      <c r="A12" s="24" t="str">
        <f>HYPERLINK("http://amigo.geneontology.org/amigo/term/GO:0016624","GO:0016624")</f>
        <v>GO:0016624</v>
      </c>
      <c r="B12" t="s">
        <v>246</v>
      </c>
      <c r="C12" s="10">
        <v>2.0560000000000001E-4</v>
      </c>
      <c r="D12" s="10">
        <v>2.1829999999999999E-4</v>
      </c>
      <c r="E12">
        <v>31</v>
      </c>
      <c r="F12" t="s">
        <v>245</v>
      </c>
      <c r="G12" t="s">
        <v>244</v>
      </c>
    </row>
    <row r="13" spans="1:7" x14ac:dyDescent="0.25">
      <c r="A13" s="24" t="str">
        <f>HYPERLINK("http://amigo.geneontology.org/amigo/term/GO:0016903","GO:0016903")</f>
        <v>GO:0016903</v>
      </c>
      <c r="B13" t="s">
        <v>243</v>
      </c>
      <c r="C13" s="10">
        <v>2.9E-4</v>
      </c>
      <c r="D13" s="10">
        <v>3.079E-4</v>
      </c>
      <c r="E13">
        <v>188</v>
      </c>
      <c r="F13" t="s">
        <v>242</v>
      </c>
      <c r="G13" t="s">
        <v>241</v>
      </c>
    </row>
    <row r="14" spans="1:7" x14ac:dyDescent="0.25">
      <c r="A14" s="24" t="str">
        <f>HYPERLINK("http://amigo.geneontology.org/amigo/term/GO:0004857","GO:0004857")</f>
        <v>GO:0004857</v>
      </c>
      <c r="B14" t="s">
        <v>238</v>
      </c>
      <c r="C14" s="10">
        <v>2.968E-4</v>
      </c>
      <c r="D14" s="10">
        <v>3.1510000000000002E-4</v>
      </c>
      <c r="E14">
        <v>865</v>
      </c>
      <c r="F14" t="s">
        <v>237</v>
      </c>
      <c r="G14" t="s">
        <v>222</v>
      </c>
    </row>
    <row r="15" spans="1:7" x14ac:dyDescent="0.25">
      <c r="A15" s="24" t="str">
        <f>HYPERLINK("http://amigo.geneontology.org/amigo/term/GO:0004364","GO:0004364")</f>
        <v>GO:0004364</v>
      </c>
      <c r="B15" t="s">
        <v>240</v>
      </c>
      <c r="C15" s="10">
        <v>6.9760000000000004E-4</v>
      </c>
      <c r="D15" s="10">
        <v>7.404E-4</v>
      </c>
      <c r="E15">
        <v>57</v>
      </c>
      <c r="F15" t="s">
        <v>239</v>
      </c>
      <c r="G15" t="s">
        <v>178</v>
      </c>
    </row>
    <row r="16" spans="1:7" x14ac:dyDescent="0.25">
      <c r="A16" s="24" t="str">
        <f>HYPERLINK("http://amigo.geneontology.org/amigo/term/GO:0009414","GO:0009414")</f>
        <v>GO:0009414</v>
      </c>
      <c r="B16" t="s">
        <v>252</v>
      </c>
      <c r="C16" s="10">
        <v>8.6629999999999997E-4</v>
      </c>
      <c r="D16" s="10">
        <v>9.1909999999999995E-4</v>
      </c>
      <c r="E16">
        <v>274</v>
      </c>
      <c r="F16" t="s">
        <v>644</v>
      </c>
      <c r="G16" t="s">
        <v>634</v>
      </c>
    </row>
    <row r="17" spans="1:7" x14ac:dyDescent="0.25">
      <c r="A17" s="24" t="str">
        <f>HYPERLINK("http://amigo.geneontology.org/amigo/term/GO:0030234","GO:0030234")</f>
        <v>GO:0030234</v>
      </c>
      <c r="B17" t="s">
        <v>224</v>
      </c>
      <c r="C17" s="10">
        <v>1.1950000000000001E-3</v>
      </c>
      <c r="D17" s="10">
        <v>1.268E-3</v>
      </c>
      <c r="E17">
        <v>1179</v>
      </c>
      <c r="F17" t="s">
        <v>223</v>
      </c>
      <c r="G17" t="s">
        <v>222</v>
      </c>
    </row>
    <row r="18" spans="1:7" x14ac:dyDescent="0.25">
      <c r="A18" s="24" t="str">
        <f>HYPERLINK("http://amigo.geneontology.org/amigo/term/GO:0009415","GO:0009415")</f>
        <v>GO:0009415</v>
      </c>
      <c r="B18" t="s">
        <v>249</v>
      </c>
      <c r="C18" s="10">
        <v>1.212E-3</v>
      </c>
      <c r="D18" s="10">
        <v>1.286E-3</v>
      </c>
      <c r="E18">
        <v>308</v>
      </c>
      <c r="F18" t="s">
        <v>643</v>
      </c>
      <c r="G18" t="s">
        <v>634</v>
      </c>
    </row>
    <row r="19" spans="1:7" x14ac:dyDescent="0.25">
      <c r="A19" s="24" t="str">
        <f>HYPERLINK("http://amigo.geneontology.org/amigo/term/GO:0001101","GO:0001101")</f>
        <v>GO:0001101</v>
      </c>
      <c r="B19" t="s">
        <v>247</v>
      </c>
      <c r="C19" s="10">
        <v>1.258E-3</v>
      </c>
      <c r="D19" s="10">
        <v>1.3339999999999999E-3</v>
      </c>
      <c r="E19">
        <v>312</v>
      </c>
      <c r="F19" t="s">
        <v>642</v>
      </c>
      <c r="G19" t="s">
        <v>634</v>
      </c>
    </row>
    <row r="20" spans="1:7" x14ac:dyDescent="0.25">
      <c r="A20" s="24" t="str">
        <f>HYPERLINK("http://amigo.geneontology.org/amigo/term/GO:0006790","GO:0006790")</f>
        <v>GO:0006790</v>
      </c>
      <c r="B20" t="s">
        <v>219</v>
      </c>
      <c r="C20" s="10">
        <v>1.8370000000000001E-3</v>
      </c>
      <c r="D20" s="10">
        <v>1.9469999999999999E-3</v>
      </c>
      <c r="E20">
        <v>770</v>
      </c>
      <c r="F20" t="s">
        <v>218</v>
      </c>
      <c r="G20" t="s">
        <v>217</v>
      </c>
    </row>
    <row r="21" spans="1:7" x14ac:dyDescent="0.25">
      <c r="A21" s="24" t="str">
        <f>HYPERLINK("http://amigo.geneontology.org/amigo/term/GO:0010011","GO:0010011")</f>
        <v>GO:0010011</v>
      </c>
      <c r="B21" t="s">
        <v>236</v>
      </c>
      <c r="C21" s="10">
        <v>2.026E-3</v>
      </c>
      <c r="D21" s="10">
        <v>2.147E-3</v>
      </c>
      <c r="E21">
        <v>3</v>
      </c>
      <c r="F21" t="s">
        <v>235</v>
      </c>
      <c r="G21" t="s">
        <v>58</v>
      </c>
    </row>
    <row r="22" spans="1:7" x14ac:dyDescent="0.25">
      <c r="A22" s="24" t="str">
        <f>HYPERLINK("http://amigo.geneontology.org/amigo/term/GO:0006749","GO:0006749")</f>
        <v>GO:0006749</v>
      </c>
      <c r="B22" t="s">
        <v>221</v>
      </c>
      <c r="C22" s="10">
        <v>2.5300000000000001E-3</v>
      </c>
      <c r="D22" s="10">
        <v>2.6809999999999998E-3</v>
      </c>
      <c r="E22">
        <v>399</v>
      </c>
      <c r="F22" t="s">
        <v>220</v>
      </c>
      <c r="G22" t="s">
        <v>203</v>
      </c>
    </row>
    <row r="23" spans="1:7" x14ac:dyDescent="0.25">
      <c r="A23" s="24" t="str">
        <f>HYPERLINK("http://amigo.geneontology.org/amigo/term/GO:0071229","GO:0071229")</f>
        <v>GO:0071229</v>
      </c>
      <c r="B23" t="s">
        <v>234</v>
      </c>
      <c r="C23" s="10">
        <v>2.7000000000000001E-3</v>
      </c>
      <c r="D23" s="10">
        <v>2.8600000000000001E-3</v>
      </c>
      <c r="E23">
        <v>4</v>
      </c>
      <c r="F23" t="s">
        <v>231</v>
      </c>
      <c r="G23" t="s">
        <v>6</v>
      </c>
    </row>
    <row r="24" spans="1:7" x14ac:dyDescent="0.25">
      <c r="A24" s="24" t="str">
        <f>HYPERLINK("http://amigo.geneontology.org/amigo/term/GO:0071462","GO:0071462")</f>
        <v>GO:0071462</v>
      </c>
      <c r="B24" t="s">
        <v>233</v>
      </c>
      <c r="C24" s="10">
        <v>2.7000000000000001E-3</v>
      </c>
      <c r="D24" s="10">
        <v>2.8600000000000001E-3</v>
      </c>
      <c r="E24">
        <v>4</v>
      </c>
      <c r="F24" t="s">
        <v>231</v>
      </c>
      <c r="G24" t="s">
        <v>6</v>
      </c>
    </row>
    <row r="25" spans="1:7" x14ac:dyDescent="0.25">
      <c r="A25" s="24" t="str">
        <f>HYPERLINK("http://amigo.geneontology.org/amigo/term/GO:0042631","GO:0042631")</f>
        <v>GO:0042631</v>
      </c>
      <c r="B25" t="s">
        <v>232</v>
      </c>
      <c r="C25" s="10">
        <v>2.7000000000000001E-3</v>
      </c>
      <c r="D25" s="10">
        <v>2.8600000000000001E-3</v>
      </c>
      <c r="E25">
        <v>4</v>
      </c>
      <c r="F25" t="s">
        <v>231</v>
      </c>
      <c r="G25" t="s">
        <v>6</v>
      </c>
    </row>
    <row r="26" spans="1:7" x14ac:dyDescent="0.25">
      <c r="A26" s="24" t="str">
        <f>HYPERLINK("http://amigo.geneontology.org/amigo/term/GO:0030414","GO:0030414")</f>
        <v>GO:0030414</v>
      </c>
      <c r="B26" t="s">
        <v>210</v>
      </c>
      <c r="C26" s="10">
        <v>3.3089999999999999E-3</v>
      </c>
      <c r="D26" s="10">
        <v>3.5040000000000002E-3</v>
      </c>
      <c r="E26">
        <v>439</v>
      </c>
      <c r="F26" t="s">
        <v>207</v>
      </c>
      <c r="G26" t="s">
        <v>206</v>
      </c>
    </row>
    <row r="27" spans="1:7" x14ac:dyDescent="0.25">
      <c r="A27" s="24" t="str">
        <f>HYPERLINK("http://amigo.geneontology.org/amigo/term/GO:0061135","GO:0061135")</f>
        <v>GO:0061135</v>
      </c>
      <c r="B27" t="s">
        <v>209</v>
      </c>
      <c r="C27" s="10">
        <v>3.3089999999999999E-3</v>
      </c>
      <c r="D27" s="10">
        <v>3.5040000000000002E-3</v>
      </c>
      <c r="E27">
        <v>439</v>
      </c>
      <c r="F27" t="s">
        <v>207</v>
      </c>
      <c r="G27" t="s">
        <v>206</v>
      </c>
    </row>
    <row r="28" spans="1:7" x14ac:dyDescent="0.25">
      <c r="A28" s="24" t="str">
        <f>HYPERLINK("http://amigo.geneontology.org/amigo/term/GO:0004866","GO:0004866")</f>
        <v>GO:0004866</v>
      </c>
      <c r="B28" t="s">
        <v>208</v>
      </c>
      <c r="C28" s="10">
        <v>3.3089999999999999E-3</v>
      </c>
      <c r="D28" s="10">
        <v>3.5040000000000002E-3</v>
      </c>
      <c r="E28">
        <v>439</v>
      </c>
      <c r="F28" t="s">
        <v>207</v>
      </c>
      <c r="G28" t="s">
        <v>206</v>
      </c>
    </row>
    <row r="29" spans="1:7" x14ac:dyDescent="0.25">
      <c r="A29" s="24" t="str">
        <f>HYPERLINK("http://amigo.geneontology.org/amigo/term/GO:0061134","GO:0061134")</f>
        <v>GO:0061134</v>
      </c>
      <c r="B29" t="s">
        <v>211</v>
      </c>
      <c r="C29" s="10">
        <v>3.372E-3</v>
      </c>
      <c r="D29" s="10">
        <v>3.571E-3</v>
      </c>
      <c r="E29">
        <v>442</v>
      </c>
      <c r="F29" t="s">
        <v>207</v>
      </c>
      <c r="G29" t="s">
        <v>206</v>
      </c>
    </row>
    <row r="30" spans="1:7" x14ac:dyDescent="0.25">
      <c r="A30" s="24" t="str">
        <f>HYPERLINK("http://amigo.geneontology.org/amigo/term/GO:0006575","GO:0006575")</f>
        <v>GO:0006575</v>
      </c>
      <c r="B30" t="s">
        <v>205</v>
      </c>
      <c r="C30" s="10">
        <v>3.862E-3</v>
      </c>
      <c r="D30" s="10">
        <v>4.0889999999999998E-3</v>
      </c>
      <c r="E30">
        <v>464</v>
      </c>
      <c r="F30" t="s">
        <v>204</v>
      </c>
      <c r="G30" t="s">
        <v>203</v>
      </c>
    </row>
    <row r="31" spans="1:7" x14ac:dyDescent="0.25">
      <c r="A31" s="24" t="str">
        <f>HYPERLINK("http://amigo.geneontology.org/amigo/term/GO:0004349","GO:0004349")</f>
        <v>GO:0004349</v>
      </c>
      <c r="B31" t="s">
        <v>230</v>
      </c>
      <c r="C31" s="10">
        <v>4.0480000000000004E-3</v>
      </c>
      <c r="D31" s="10">
        <v>4.2839999999999996E-3</v>
      </c>
      <c r="E31">
        <v>6</v>
      </c>
      <c r="F31" t="s">
        <v>227</v>
      </c>
      <c r="G31" t="s">
        <v>40</v>
      </c>
    </row>
    <row r="32" spans="1:7" x14ac:dyDescent="0.25">
      <c r="A32" s="24" t="str">
        <f>HYPERLINK("http://amigo.geneontology.org/amigo/term/GO:0004350","GO:0004350")</f>
        <v>GO:0004350</v>
      </c>
      <c r="B32" t="s">
        <v>229</v>
      </c>
      <c r="C32" s="10">
        <v>4.0480000000000004E-3</v>
      </c>
      <c r="D32" s="10">
        <v>4.2839999999999996E-3</v>
      </c>
      <c r="E32">
        <v>6</v>
      </c>
      <c r="F32" t="s">
        <v>227</v>
      </c>
      <c r="G32" t="s">
        <v>40</v>
      </c>
    </row>
    <row r="33" spans="1:7" x14ac:dyDescent="0.25">
      <c r="A33" s="24" t="str">
        <f>HYPERLINK("http://amigo.geneontology.org/amigo/term/GO:0106035","GO:0106035")</f>
        <v>GO:0106035</v>
      </c>
      <c r="B33" t="s">
        <v>228</v>
      </c>
      <c r="C33" s="10">
        <v>4.0480000000000004E-3</v>
      </c>
      <c r="D33" s="10">
        <v>4.2839999999999996E-3</v>
      </c>
      <c r="E33">
        <v>6</v>
      </c>
      <c r="F33" t="s">
        <v>227</v>
      </c>
      <c r="G33" t="s">
        <v>62</v>
      </c>
    </row>
    <row r="34" spans="1:7" x14ac:dyDescent="0.25">
      <c r="A34" s="24" t="str">
        <f>HYPERLINK("http://amigo.geneontology.org/amigo/term/GO:0010035","GO:0010035")</f>
        <v>GO:0010035</v>
      </c>
      <c r="B34" t="s">
        <v>257</v>
      </c>
      <c r="C34" s="10">
        <v>5.2700000000000004E-3</v>
      </c>
      <c r="D34" s="10">
        <v>5.5770000000000004E-3</v>
      </c>
      <c r="E34">
        <v>519</v>
      </c>
      <c r="F34" t="s">
        <v>641</v>
      </c>
      <c r="G34" t="s">
        <v>634</v>
      </c>
    </row>
    <row r="35" spans="1:7" x14ac:dyDescent="0.25">
      <c r="A35" s="24" t="str">
        <f>HYPERLINK("http://amigo.geneontology.org/amigo/term/GO:0009409","GO:0009409")</f>
        <v>GO:0009409</v>
      </c>
      <c r="B35" t="s">
        <v>216</v>
      </c>
      <c r="C35" s="10">
        <v>5.3829999999999998E-3</v>
      </c>
      <c r="D35" s="10">
        <v>5.6950000000000004E-3</v>
      </c>
      <c r="E35">
        <v>161</v>
      </c>
      <c r="F35" t="s">
        <v>215</v>
      </c>
      <c r="G35" t="s">
        <v>214</v>
      </c>
    </row>
    <row r="36" spans="1:7" x14ac:dyDescent="0.25">
      <c r="A36" s="24" t="str">
        <f>HYPERLINK("http://amigo.geneontology.org/amigo/term/GO:0015112","GO:0015112")</f>
        <v>GO:0015112</v>
      </c>
      <c r="B36" t="s">
        <v>226</v>
      </c>
      <c r="C36" s="10">
        <v>5.3930000000000002E-3</v>
      </c>
      <c r="D36" s="10">
        <v>5.7039999999999999E-3</v>
      </c>
      <c r="E36">
        <v>8</v>
      </c>
      <c r="F36" t="s">
        <v>225</v>
      </c>
      <c r="G36" t="s">
        <v>90</v>
      </c>
    </row>
    <row r="37" spans="1:7" x14ac:dyDescent="0.25">
      <c r="A37" s="24" t="str">
        <f>HYPERLINK("http://amigo.geneontology.org/amigo/term/GO:0009628","GO:0009628")</f>
        <v>GO:0009628</v>
      </c>
      <c r="B37" t="s">
        <v>255</v>
      </c>
      <c r="C37" s="10">
        <v>6.0939999999999996E-3</v>
      </c>
      <c r="D37" s="10">
        <v>6.4450000000000002E-3</v>
      </c>
      <c r="E37">
        <v>1079</v>
      </c>
      <c r="F37" t="s">
        <v>640</v>
      </c>
      <c r="G37" t="s">
        <v>639</v>
      </c>
    </row>
    <row r="38" spans="1:7" x14ac:dyDescent="0.25">
      <c r="A38" s="24" t="str">
        <f>HYPERLINK("http://amigo.geneontology.org/amigo/term/GO:0008535","GO:0008535")</f>
        <v>GO:0008535</v>
      </c>
      <c r="B38" t="s">
        <v>199</v>
      </c>
      <c r="C38" s="10">
        <v>6.7369999999999999E-3</v>
      </c>
      <c r="D38" s="10">
        <v>7.123E-3</v>
      </c>
      <c r="E38">
        <v>10</v>
      </c>
      <c r="F38" t="s">
        <v>197</v>
      </c>
      <c r="G38" t="s">
        <v>70</v>
      </c>
    </row>
    <row r="39" spans="1:7" x14ac:dyDescent="0.25">
      <c r="A39" s="24" t="str">
        <f>HYPERLINK("http://amigo.geneontology.org/amigo/term/GO:0033617","GO:0033617")</f>
        <v>GO:0033617</v>
      </c>
      <c r="B39" t="s">
        <v>198</v>
      </c>
      <c r="C39" s="10">
        <v>6.7369999999999999E-3</v>
      </c>
      <c r="D39" s="10">
        <v>7.123E-3</v>
      </c>
      <c r="E39">
        <v>10</v>
      </c>
      <c r="F39" t="s">
        <v>197</v>
      </c>
      <c r="G39" t="s">
        <v>70</v>
      </c>
    </row>
    <row r="40" spans="1:7" x14ac:dyDescent="0.25">
      <c r="A40" s="24" t="str">
        <f>HYPERLINK("http://amigo.geneontology.org/amigo/term/GO:0055129","GO:0055129")</f>
        <v>GO:0055129</v>
      </c>
      <c r="B40" t="s">
        <v>202</v>
      </c>
      <c r="C40" s="10">
        <v>7.4079999999999997E-3</v>
      </c>
      <c r="D40" s="10">
        <v>7.8309999999999994E-3</v>
      </c>
      <c r="E40">
        <v>11</v>
      </c>
      <c r="F40" t="s">
        <v>201</v>
      </c>
      <c r="G40" t="s">
        <v>40</v>
      </c>
    </row>
    <row r="41" spans="1:7" x14ac:dyDescent="0.25">
      <c r="A41" s="24" t="str">
        <f>HYPERLINK("http://amigo.geneontology.org/amigo/term/GO:0070417","GO:0070417")</f>
        <v>GO:0070417</v>
      </c>
      <c r="B41" t="s">
        <v>213</v>
      </c>
      <c r="C41" s="10">
        <v>9.4190000000000003E-3</v>
      </c>
      <c r="D41" s="10">
        <v>9.9539999999999993E-3</v>
      </c>
      <c r="E41">
        <v>14</v>
      </c>
      <c r="F41" t="s">
        <v>212</v>
      </c>
      <c r="G41" t="s">
        <v>6</v>
      </c>
    </row>
    <row r="42" spans="1:7" x14ac:dyDescent="0.25">
      <c r="A42" s="24" t="str">
        <f>HYPERLINK("http://amigo.geneontology.org/amigo/term/GO:0016765","GO:0016765")</f>
        <v>GO:0016765</v>
      </c>
      <c r="B42" t="s">
        <v>180</v>
      </c>
      <c r="C42">
        <v>0.01</v>
      </c>
      <c r="D42">
        <v>0.01</v>
      </c>
      <c r="E42">
        <v>252</v>
      </c>
      <c r="F42" t="s">
        <v>179</v>
      </c>
      <c r="G42" t="s">
        <v>178</v>
      </c>
    </row>
    <row r="43" spans="1:7" x14ac:dyDescent="0.25">
      <c r="A43" s="24" t="str">
        <f>HYPERLINK("http://amigo.geneontology.org/amigo/term/GO:0006560","GO:0006560")</f>
        <v>GO:0006560</v>
      </c>
      <c r="B43" t="s">
        <v>195</v>
      </c>
      <c r="C43">
        <v>0.01</v>
      </c>
      <c r="D43">
        <v>0.01</v>
      </c>
      <c r="E43">
        <v>21</v>
      </c>
      <c r="F43" t="s">
        <v>194</v>
      </c>
      <c r="G43" t="s">
        <v>40</v>
      </c>
    </row>
    <row r="44" spans="1:7" x14ac:dyDescent="0.25">
      <c r="A44" s="24" t="str">
        <f>HYPERLINK("http://amigo.geneontology.org/amigo/term/GO:0006561","GO:0006561")</f>
        <v>GO:0006561</v>
      </c>
      <c r="B44" t="s">
        <v>193</v>
      </c>
      <c r="C44">
        <v>0.01</v>
      </c>
      <c r="D44">
        <v>0.01</v>
      </c>
      <c r="E44">
        <v>15</v>
      </c>
      <c r="F44" t="s">
        <v>192</v>
      </c>
      <c r="G44" t="s">
        <v>40</v>
      </c>
    </row>
    <row r="45" spans="1:7" x14ac:dyDescent="0.25">
      <c r="A45" s="24" t="str">
        <f>HYPERLINK("http://amigo.geneontology.org/amigo/term/GO:0019202","GO:0019202")</f>
        <v>GO:0019202</v>
      </c>
      <c r="B45" t="s">
        <v>191</v>
      </c>
      <c r="C45">
        <v>0.01</v>
      </c>
      <c r="D45">
        <v>0.02</v>
      </c>
      <c r="E45">
        <v>22</v>
      </c>
      <c r="F45" t="s">
        <v>187</v>
      </c>
      <c r="G45" t="s">
        <v>40</v>
      </c>
    </row>
    <row r="46" spans="1:7" x14ac:dyDescent="0.25">
      <c r="A46" s="24" t="str">
        <f>HYPERLINK("http://amigo.geneontology.org/amigo/term/GO:0097428","GO:0097428")</f>
        <v>GO:0097428</v>
      </c>
      <c r="B46" t="s">
        <v>189</v>
      </c>
      <c r="C46">
        <v>0.01</v>
      </c>
      <c r="D46">
        <v>0.01</v>
      </c>
      <c r="E46">
        <v>19</v>
      </c>
      <c r="F46" t="s">
        <v>188</v>
      </c>
      <c r="G46" t="s">
        <v>62</v>
      </c>
    </row>
    <row r="47" spans="1:7" x14ac:dyDescent="0.25">
      <c r="A47" s="24" t="str">
        <f>HYPERLINK("http://amigo.geneontology.org/amigo/term/GO:0006086","GO:0006086")</f>
        <v>GO:0006086</v>
      </c>
      <c r="B47" t="s">
        <v>186</v>
      </c>
      <c r="C47">
        <v>0.01</v>
      </c>
      <c r="D47">
        <v>0.01</v>
      </c>
      <c r="E47">
        <v>20</v>
      </c>
      <c r="F47" t="s">
        <v>183</v>
      </c>
      <c r="G47" t="s">
        <v>101</v>
      </c>
    </row>
    <row r="48" spans="1:7" x14ac:dyDescent="0.25">
      <c r="A48" s="24" t="str">
        <f>HYPERLINK("http://amigo.geneontology.org/amigo/term/GO:0004738","GO:0004738")</f>
        <v>GO:0004738</v>
      </c>
      <c r="B48" t="s">
        <v>185</v>
      </c>
      <c r="C48">
        <v>0.01</v>
      </c>
      <c r="D48">
        <v>0.01</v>
      </c>
      <c r="E48">
        <v>20</v>
      </c>
      <c r="F48" t="s">
        <v>183</v>
      </c>
      <c r="G48" t="s">
        <v>101</v>
      </c>
    </row>
    <row r="49" spans="1:7" x14ac:dyDescent="0.25">
      <c r="A49" s="24" t="str">
        <f>HYPERLINK("http://amigo.geneontology.org/amigo/term/GO:0004739","GO:0004739")</f>
        <v>GO:0004739</v>
      </c>
      <c r="B49" t="s">
        <v>184</v>
      </c>
      <c r="C49">
        <v>0.01</v>
      </c>
      <c r="D49">
        <v>0.01</v>
      </c>
      <c r="E49">
        <v>20</v>
      </c>
      <c r="F49" t="s">
        <v>183</v>
      </c>
      <c r="G49" t="s">
        <v>101</v>
      </c>
    </row>
    <row r="50" spans="1:7" x14ac:dyDescent="0.25">
      <c r="A50" s="24" t="str">
        <f>HYPERLINK("http://amigo.geneontology.org/amigo/term/GO:0016020","GO:0016020")</f>
        <v>GO:0016020</v>
      </c>
      <c r="B50" t="s">
        <v>182</v>
      </c>
      <c r="C50">
        <v>0.02</v>
      </c>
      <c r="D50">
        <v>0.02</v>
      </c>
      <c r="E50">
        <v>17900</v>
      </c>
      <c r="F50" t="s">
        <v>638</v>
      </c>
      <c r="G50" t="s">
        <v>637</v>
      </c>
    </row>
    <row r="51" spans="1:7" x14ac:dyDescent="0.25">
      <c r="A51" s="24" t="str">
        <f>HYPERLINK("http://amigo.geneontology.org/amigo/term/GO:0009266","GO:0009266")</f>
        <v>GO:0009266</v>
      </c>
      <c r="B51" t="s">
        <v>248</v>
      </c>
      <c r="C51">
        <v>0.02</v>
      </c>
      <c r="D51">
        <v>0.02</v>
      </c>
      <c r="E51">
        <v>312</v>
      </c>
      <c r="F51" t="s">
        <v>636</v>
      </c>
      <c r="G51" t="s">
        <v>214</v>
      </c>
    </row>
    <row r="52" spans="1:7" x14ac:dyDescent="0.25">
      <c r="A52" s="24" t="str">
        <f>HYPERLINK("http://amigo.geneontology.org/amigo/term/GO:0034605","GO:0034605")</f>
        <v>GO:0034605</v>
      </c>
      <c r="B52" t="s">
        <v>181</v>
      </c>
      <c r="C52">
        <v>0.02</v>
      </c>
      <c r="D52">
        <v>0.02</v>
      </c>
      <c r="E52">
        <v>25</v>
      </c>
      <c r="F52" t="s">
        <v>175</v>
      </c>
      <c r="G52" t="s">
        <v>6</v>
      </c>
    </row>
    <row r="53" spans="1:7" x14ac:dyDescent="0.25">
      <c r="A53" s="24" t="str">
        <f>HYPERLINK("http://amigo.geneontology.org/amigo/term/GO:1901700","GO:1901700")</f>
        <v>GO:1901700</v>
      </c>
      <c r="B53" t="s">
        <v>251</v>
      </c>
      <c r="C53">
        <v>0.02</v>
      </c>
      <c r="D53">
        <v>0.02</v>
      </c>
      <c r="E53">
        <v>819</v>
      </c>
      <c r="F53" t="s">
        <v>635</v>
      </c>
      <c r="G53" t="s">
        <v>634</v>
      </c>
    </row>
    <row r="54" spans="1:7" x14ac:dyDescent="0.25">
      <c r="A54" s="24" t="str">
        <f>HYPERLINK("http://amigo.geneontology.org/amigo/term/GO:0009269","GO:0009269")</f>
        <v>GO:0009269</v>
      </c>
      <c r="B54" t="s">
        <v>250</v>
      </c>
      <c r="C54">
        <v>0.02</v>
      </c>
      <c r="D54">
        <v>0.02</v>
      </c>
      <c r="E54">
        <v>24</v>
      </c>
      <c r="F54" t="s">
        <v>173</v>
      </c>
      <c r="G54" t="s">
        <v>48</v>
      </c>
    </row>
    <row r="55" spans="1:7" x14ac:dyDescent="0.25">
      <c r="A55" s="24" t="str">
        <f>HYPERLINK("http://amigo.geneontology.org/amigo/term/GO:0008154","GO:0008154")</f>
        <v>GO:0008154</v>
      </c>
      <c r="B55" t="s">
        <v>161</v>
      </c>
      <c r="C55">
        <v>0.02</v>
      </c>
      <c r="D55">
        <v>0.02</v>
      </c>
      <c r="E55">
        <v>34</v>
      </c>
      <c r="F55" t="s">
        <v>160</v>
      </c>
      <c r="G55" t="s">
        <v>63</v>
      </c>
    </row>
    <row r="56" spans="1:7" x14ac:dyDescent="0.25">
      <c r="A56" s="24" t="str">
        <f>HYPERLINK("http://amigo.geneontology.org/amigo/term/GO:0051261","GO:0051261")</f>
        <v>GO:0051261</v>
      </c>
      <c r="B56" t="s">
        <v>177</v>
      </c>
      <c r="C56">
        <v>0.02</v>
      </c>
      <c r="D56">
        <v>0.02</v>
      </c>
      <c r="E56">
        <v>26</v>
      </c>
      <c r="F56" t="s">
        <v>166</v>
      </c>
      <c r="G56" t="s">
        <v>63</v>
      </c>
    </row>
    <row r="57" spans="1:7" x14ac:dyDescent="0.25">
      <c r="A57" s="24" t="str">
        <f>HYPERLINK("http://amigo.geneontology.org/amigo/term/GO:0030042","GO:0030042")</f>
        <v>GO:0030042</v>
      </c>
      <c r="B57" t="s">
        <v>176</v>
      </c>
      <c r="C57">
        <v>0.02</v>
      </c>
      <c r="D57">
        <v>0.02</v>
      </c>
      <c r="E57">
        <v>26</v>
      </c>
      <c r="F57" t="s">
        <v>166</v>
      </c>
      <c r="G57" t="s">
        <v>63</v>
      </c>
    </row>
    <row r="58" spans="1:7" x14ac:dyDescent="0.25">
      <c r="A58" s="24" t="str">
        <f>HYPERLINK("http://amigo.geneontology.org/amigo/term/GO:0033108","GO:0033108")</f>
        <v>GO:0033108</v>
      </c>
      <c r="B58" t="s">
        <v>159</v>
      </c>
      <c r="C58">
        <v>0.02</v>
      </c>
      <c r="D58">
        <v>0.03</v>
      </c>
      <c r="E58">
        <v>36</v>
      </c>
      <c r="F58" t="s">
        <v>158</v>
      </c>
      <c r="G58" t="s">
        <v>70</v>
      </c>
    </row>
    <row r="59" spans="1:7" x14ac:dyDescent="0.25">
      <c r="A59" s="24" t="str">
        <f>HYPERLINK("http://amigo.geneontology.org/amigo/term/GO:0009631","GO:0009631")</f>
        <v>GO:0009631</v>
      </c>
      <c r="B59" t="s">
        <v>172</v>
      </c>
      <c r="C59">
        <v>0.02</v>
      </c>
      <c r="D59">
        <v>0.02</v>
      </c>
      <c r="E59">
        <v>29</v>
      </c>
      <c r="F59" t="s">
        <v>171</v>
      </c>
      <c r="G59" t="s">
        <v>83</v>
      </c>
    </row>
    <row r="60" spans="1:7" x14ac:dyDescent="0.25">
      <c r="A60" s="24" t="str">
        <f>HYPERLINK("http://amigo.geneontology.org/amigo/term/GO:0035384","GO:0035384")</f>
        <v>GO:0035384</v>
      </c>
      <c r="B60" t="s">
        <v>170</v>
      </c>
      <c r="C60">
        <v>0.02</v>
      </c>
      <c r="D60">
        <v>0.02</v>
      </c>
      <c r="E60">
        <v>33</v>
      </c>
      <c r="F60" t="s">
        <v>168</v>
      </c>
      <c r="G60" t="s">
        <v>101</v>
      </c>
    </row>
    <row r="61" spans="1:7" x14ac:dyDescent="0.25">
      <c r="A61" s="24" t="str">
        <f>HYPERLINK("http://amigo.geneontology.org/amigo/term/GO:0071616","GO:0071616")</f>
        <v>GO:0071616</v>
      </c>
      <c r="B61" t="s">
        <v>169</v>
      </c>
      <c r="C61">
        <v>0.02</v>
      </c>
      <c r="D61">
        <v>0.02</v>
      </c>
      <c r="E61">
        <v>33</v>
      </c>
      <c r="F61" t="s">
        <v>168</v>
      </c>
      <c r="G61" t="s">
        <v>101</v>
      </c>
    </row>
    <row r="62" spans="1:7" x14ac:dyDescent="0.25">
      <c r="A62" s="24" t="str">
        <f>HYPERLINK("http://amigo.geneontology.org/amigo/term/GO:0006085","GO:0006085")</f>
        <v>GO:0006085</v>
      </c>
      <c r="B62" t="s">
        <v>167</v>
      </c>
      <c r="C62">
        <v>0.02</v>
      </c>
      <c r="D62">
        <v>0.02</v>
      </c>
      <c r="E62">
        <v>26</v>
      </c>
      <c r="F62" t="s">
        <v>166</v>
      </c>
      <c r="G62" t="s">
        <v>101</v>
      </c>
    </row>
    <row r="63" spans="1:7" x14ac:dyDescent="0.25">
      <c r="A63" s="24" t="str">
        <f>HYPERLINK("http://amigo.geneontology.org/amigo/term/GO:0042221","GO:0042221")</f>
        <v>GO:0042221</v>
      </c>
      <c r="B63" t="s">
        <v>256</v>
      </c>
      <c r="C63">
        <v>0.03</v>
      </c>
      <c r="D63">
        <v>0.03</v>
      </c>
      <c r="E63">
        <v>1733</v>
      </c>
      <c r="F63" t="s">
        <v>633</v>
      </c>
      <c r="G63" t="s">
        <v>632</v>
      </c>
    </row>
    <row r="64" spans="1:7" x14ac:dyDescent="0.25">
      <c r="A64" s="24" t="str">
        <f>HYPERLINK("http://amigo.geneontology.org/amigo/term/GO:0098588","GO:0098588")</f>
        <v>GO:0098588</v>
      </c>
      <c r="B64" t="s">
        <v>196</v>
      </c>
      <c r="C64">
        <v>0.03</v>
      </c>
      <c r="D64">
        <v>0.03</v>
      </c>
      <c r="E64">
        <v>944</v>
      </c>
      <c r="F64" t="s">
        <v>631</v>
      </c>
      <c r="G64" t="s">
        <v>630</v>
      </c>
    </row>
    <row r="65" spans="1:7" x14ac:dyDescent="0.25">
      <c r="A65" s="24" t="str">
        <f>HYPERLINK("http://amigo.geneontology.org/amigo/term/GO:0005774","GO:0005774")</f>
        <v>GO:0005774</v>
      </c>
      <c r="B65" t="s">
        <v>629</v>
      </c>
      <c r="C65">
        <v>0.03</v>
      </c>
      <c r="D65">
        <v>0.03</v>
      </c>
      <c r="E65">
        <v>380</v>
      </c>
      <c r="F65" t="s">
        <v>628</v>
      </c>
      <c r="G65" t="s">
        <v>627</v>
      </c>
    </row>
    <row r="66" spans="1:7" x14ac:dyDescent="0.25">
      <c r="A66" s="24" t="str">
        <f>HYPERLINK("http://amigo.geneontology.org/amigo/term/GO:0019210","GO:0019210")</f>
        <v>GO:0019210</v>
      </c>
      <c r="B66" t="s">
        <v>165</v>
      </c>
      <c r="C66">
        <v>0.03</v>
      </c>
      <c r="D66">
        <v>0.03</v>
      </c>
      <c r="E66">
        <v>39</v>
      </c>
      <c r="F66" t="s">
        <v>163</v>
      </c>
      <c r="G66" t="s">
        <v>10</v>
      </c>
    </row>
    <row r="67" spans="1:7" x14ac:dyDescent="0.25">
      <c r="A67" s="24" t="str">
        <f>HYPERLINK("http://amigo.geneontology.org/amigo/term/GO:0016774","GO:0016774")</f>
        <v>GO:0016774</v>
      </c>
      <c r="B67" t="s">
        <v>164</v>
      </c>
      <c r="C67">
        <v>0.03</v>
      </c>
      <c r="D67">
        <v>0.03</v>
      </c>
      <c r="E67">
        <v>39</v>
      </c>
      <c r="F67" t="s">
        <v>163</v>
      </c>
      <c r="G67" t="s">
        <v>40</v>
      </c>
    </row>
    <row r="68" spans="1:7" x14ac:dyDescent="0.25">
      <c r="A68" s="24" t="str">
        <f>HYPERLINK("http://amigo.geneontology.org/amigo/term/GO:0009705","GO:0009705")</f>
        <v>GO:0009705</v>
      </c>
      <c r="B68" t="s">
        <v>156</v>
      </c>
      <c r="C68">
        <v>0.03</v>
      </c>
      <c r="D68">
        <v>0.03</v>
      </c>
      <c r="E68">
        <v>47</v>
      </c>
      <c r="F68" t="s">
        <v>155</v>
      </c>
      <c r="G68" t="s">
        <v>90</v>
      </c>
    </row>
    <row r="69" spans="1:7" x14ac:dyDescent="0.25">
      <c r="A69" s="24" t="str">
        <f>HYPERLINK("http://amigo.geneontology.org/amigo/term/GO:0006084","GO:0006084")</f>
        <v>GO:0006084</v>
      </c>
      <c r="B69" t="s">
        <v>154</v>
      </c>
      <c r="C69">
        <v>0.03</v>
      </c>
      <c r="D69">
        <v>0.03</v>
      </c>
      <c r="E69">
        <v>46</v>
      </c>
      <c r="F69" t="s">
        <v>153</v>
      </c>
      <c r="G69" t="s">
        <v>101</v>
      </c>
    </row>
    <row r="70" spans="1:7" x14ac:dyDescent="0.25">
      <c r="A70" s="24" t="str">
        <f>HYPERLINK("http://amigo.geneontology.org/amigo/term/GO:0033866","GO:0033866")</f>
        <v>GO:0033866</v>
      </c>
      <c r="B70" t="s">
        <v>152</v>
      </c>
      <c r="C70">
        <v>0.03</v>
      </c>
      <c r="D70">
        <v>0.03</v>
      </c>
      <c r="E70">
        <v>48</v>
      </c>
      <c r="F70" t="s">
        <v>149</v>
      </c>
      <c r="G70" t="s">
        <v>101</v>
      </c>
    </row>
    <row r="71" spans="1:7" x14ac:dyDescent="0.25">
      <c r="A71" s="24" t="str">
        <f>HYPERLINK("http://amigo.geneontology.org/amigo/term/GO:0034030","GO:0034030")</f>
        <v>GO:0034030</v>
      </c>
      <c r="B71" t="s">
        <v>151</v>
      </c>
      <c r="C71">
        <v>0.03</v>
      </c>
      <c r="D71">
        <v>0.03</v>
      </c>
      <c r="E71">
        <v>48</v>
      </c>
      <c r="F71" t="s">
        <v>149</v>
      </c>
      <c r="G71" t="s">
        <v>101</v>
      </c>
    </row>
    <row r="72" spans="1:7" x14ac:dyDescent="0.25">
      <c r="A72" s="24" t="str">
        <f>HYPERLINK("http://amigo.geneontology.org/amigo/term/GO:0034033","GO:0034033")</f>
        <v>GO:0034033</v>
      </c>
      <c r="B72" t="s">
        <v>150</v>
      </c>
      <c r="C72">
        <v>0.03</v>
      </c>
      <c r="D72">
        <v>0.03</v>
      </c>
      <c r="E72">
        <v>48</v>
      </c>
      <c r="F72" t="s">
        <v>149</v>
      </c>
      <c r="G72" t="s">
        <v>101</v>
      </c>
    </row>
    <row r="73" spans="1:7" x14ac:dyDescent="0.25">
      <c r="A73" s="24" t="str">
        <f>HYPERLINK("http://amigo.geneontology.org/amigo/term/GO:0104004","GO:0104004")</f>
        <v>GO:0104004</v>
      </c>
      <c r="B73" t="s">
        <v>626</v>
      </c>
      <c r="C73">
        <v>0.04</v>
      </c>
      <c r="D73">
        <v>0.05</v>
      </c>
      <c r="E73">
        <v>67</v>
      </c>
      <c r="F73" t="s">
        <v>624</v>
      </c>
      <c r="G73" t="s">
        <v>6</v>
      </c>
    </row>
    <row r="74" spans="1:7" x14ac:dyDescent="0.25">
      <c r="A74" s="24" t="str">
        <f>HYPERLINK("http://amigo.geneontology.org/amigo/term/GO:0071214","GO:0071214")</f>
        <v>GO:0071214</v>
      </c>
      <c r="B74" t="s">
        <v>625</v>
      </c>
      <c r="C74">
        <v>0.04</v>
      </c>
      <c r="D74">
        <v>0.05</v>
      </c>
      <c r="E74">
        <v>67</v>
      </c>
      <c r="F74" t="s">
        <v>624</v>
      </c>
      <c r="G74" t="s">
        <v>6</v>
      </c>
    </row>
    <row r="75" spans="1:7" x14ac:dyDescent="0.25">
      <c r="A75" s="24" t="str">
        <f>HYPERLINK("http://amigo.geneontology.org/amigo/term/GO:0004713","GO:0004713")</f>
        <v>GO:0004713</v>
      </c>
      <c r="B75" t="s">
        <v>623</v>
      </c>
      <c r="C75">
        <v>0.04</v>
      </c>
      <c r="D75">
        <v>0.05</v>
      </c>
      <c r="E75">
        <v>68</v>
      </c>
      <c r="F75" t="s">
        <v>617</v>
      </c>
      <c r="G75" t="s">
        <v>24</v>
      </c>
    </row>
    <row r="76" spans="1:7" x14ac:dyDescent="0.25">
      <c r="A76" s="24" t="str">
        <f>HYPERLINK("http://amigo.geneontology.org/amigo/term/GO:0009084","GO:0009084")</f>
        <v>GO:0009084</v>
      </c>
      <c r="B76" t="s">
        <v>622</v>
      </c>
      <c r="C76">
        <v>0.04</v>
      </c>
      <c r="D76">
        <v>0.04</v>
      </c>
      <c r="E76">
        <v>63</v>
      </c>
      <c r="F76" t="s">
        <v>621</v>
      </c>
      <c r="G76" t="s">
        <v>40</v>
      </c>
    </row>
    <row r="77" spans="1:7" x14ac:dyDescent="0.25">
      <c r="A77" s="24" t="str">
        <f>HYPERLINK("http://amigo.geneontology.org/amigo/term/GO:0042562","GO:0042562")</f>
        <v>GO:0042562</v>
      </c>
      <c r="B77" t="s">
        <v>620</v>
      </c>
      <c r="C77">
        <v>0.04</v>
      </c>
      <c r="D77">
        <v>0.04</v>
      </c>
      <c r="E77">
        <v>53</v>
      </c>
      <c r="F77" t="s">
        <v>619</v>
      </c>
      <c r="G77" t="s">
        <v>58</v>
      </c>
    </row>
    <row r="78" spans="1:7" x14ac:dyDescent="0.25">
      <c r="A78" s="24" t="str">
        <f>HYPERLINK("http://amigo.geneontology.org/amigo/term/GO:0043624","GO:0043624")</f>
        <v>GO:0043624</v>
      </c>
      <c r="B78" t="s">
        <v>618</v>
      </c>
      <c r="C78">
        <v>0.04</v>
      </c>
      <c r="D78">
        <v>0.05</v>
      </c>
      <c r="E78">
        <v>68</v>
      </c>
      <c r="F78" t="s">
        <v>617</v>
      </c>
      <c r="G78" t="s">
        <v>63</v>
      </c>
    </row>
    <row r="79" spans="1:7" x14ac:dyDescent="0.25">
      <c r="A79" s="24" t="str">
        <f>HYPERLINK("http://amigo.geneontology.org/amigo/term/GO:0035383","GO:0035383")</f>
        <v>GO:0035383</v>
      </c>
      <c r="B79" t="s">
        <v>616</v>
      </c>
      <c r="C79">
        <v>0.04</v>
      </c>
      <c r="D79">
        <v>0.04</v>
      </c>
      <c r="E79">
        <v>64</v>
      </c>
      <c r="F79" t="s">
        <v>278</v>
      </c>
      <c r="G79" t="s">
        <v>101</v>
      </c>
    </row>
    <row r="80" spans="1:7" x14ac:dyDescent="0.25">
      <c r="A80" s="24" t="str">
        <f>HYPERLINK("http://amigo.geneontology.org/amigo/term/GO:0006637","GO:0006637")</f>
        <v>GO:0006637</v>
      </c>
      <c r="B80" t="s">
        <v>615</v>
      </c>
      <c r="C80">
        <v>0.04</v>
      </c>
      <c r="D80">
        <v>0.04</v>
      </c>
      <c r="E80">
        <v>64</v>
      </c>
      <c r="F80" t="s">
        <v>278</v>
      </c>
      <c r="G80" t="s">
        <v>101</v>
      </c>
    </row>
    <row r="81" spans="1:7" x14ac:dyDescent="0.25">
      <c r="A81" s="24" t="str">
        <f>HYPERLINK("http://amigo.geneontology.org/amigo/term/GO:0000325","GO:0000325")</f>
        <v>GO:0000325</v>
      </c>
      <c r="B81" t="s">
        <v>614</v>
      </c>
      <c r="C81">
        <v>0.05</v>
      </c>
      <c r="D81">
        <v>0.05</v>
      </c>
      <c r="E81">
        <v>69</v>
      </c>
      <c r="F81" t="s">
        <v>613</v>
      </c>
      <c r="G81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8" sqref="A8"/>
    </sheetView>
  </sheetViews>
  <sheetFormatPr defaultRowHeight="15" x14ac:dyDescent="0.25"/>
  <cols>
    <col min="1" max="1" width="13.85546875" customWidth="1"/>
    <col min="2" max="2" width="42.5703125" customWidth="1"/>
  </cols>
  <sheetData>
    <row r="1" spans="1:7" x14ac:dyDescent="0.25">
      <c r="A1" t="s">
        <v>277</v>
      </c>
      <c r="B1">
        <v>31</v>
      </c>
    </row>
    <row r="2" spans="1:7" x14ac:dyDescent="0.25">
      <c r="A2" t="s">
        <v>276</v>
      </c>
      <c r="B2">
        <v>75477</v>
      </c>
    </row>
    <row r="3" spans="1:7" x14ac:dyDescent="0.25">
      <c r="A3" t="s">
        <v>275</v>
      </c>
      <c r="B3" t="s">
        <v>274</v>
      </c>
    </row>
    <row r="4" spans="1:7" x14ac:dyDescent="0.25">
      <c r="A4" t="s">
        <v>273</v>
      </c>
      <c r="B4" t="s">
        <v>272</v>
      </c>
    </row>
    <row r="5" spans="1:7" x14ac:dyDescent="0.25">
      <c r="A5" t="s">
        <v>271</v>
      </c>
      <c r="B5" t="s">
        <v>270</v>
      </c>
    </row>
    <row r="6" spans="1:7" x14ac:dyDescent="0.25">
      <c r="A6" t="s">
        <v>269</v>
      </c>
      <c r="B6" t="s">
        <v>268</v>
      </c>
    </row>
    <row r="7" spans="1:7" x14ac:dyDescent="0.25">
      <c r="A7" t="s">
        <v>267</v>
      </c>
      <c r="B7" t="s">
        <v>266</v>
      </c>
    </row>
    <row r="8" spans="1:7" x14ac:dyDescent="0.25">
      <c r="A8" t="s">
        <v>265</v>
      </c>
      <c r="B8">
        <v>3</v>
      </c>
    </row>
    <row r="10" spans="1:7" x14ac:dyDescent="0.25">
      <c r="A10" t="s">
        <v>264</v>
      </c>
      <c r="B10" t="s">
        <v>263</v>
      </c>
      <c r="C10" t="s">
        <v>262</v>
      </c>
      <c r="D10" t="s">
        <v>261</v>
      </c>
      <c r="E10" t="s">
        <v>260</v>
      </c>
      <c r="F10" t="s">
        <v>259</v>
      </c>
      <c r="G10" t="s">
        <v>258</v>
      </c>
    </row>
    <row r="11" spans="1:7" x14ac:dyDescent="0.25">
      <c r="A11" s="24" t="str">
        <f>HYPERLINK("http://amigo.geneontology.org/amigo/term/GO:0006851","GO:0006851")</f>
        <v>GO:0006851</v>
      </c>
      <c r="B11" t="s">
        <v>317</v>
      </c>
      <c r="C11" s="10">
        <v>2.4620000000000002E-3</v>
      </c>
      <c r="D11" s="10">
        <v>2.5530000000000001E-3</v>
      </c>
      <c r="E11">
        <v>6</v>
      </c>
      <c r="F11" t="s">
        <v>227</v>
      </c>
      <c r="G11" t="s">
        <v>20</v>
      </c>
    </row>
    <row r="12" spans="1:7" x14ac:dyDescent="0.25">
      <c r="A12" s="24" t="str">
        <f>HYPERLINK("http://amigo.geneontology.org/amigo/term/GO:0008171","GO:0008171")</f>
        <v>GO:0008171</v>
      </c>
      <c r="B12" t="s">
        <v>316</v>
      </c>
      <c r="C12" s="10">
        <v>3.46E-3</v>
      </c>
      <c r="D12" s="10">
        <v>3.5869999999999999E-3</v>
      </c>
      <c r="E12">
        <v>212</v>
      </c>
      <c r="F12" t="s">
        <v>315</v>
      </c>
      <c r="G12" t="s">
        <v>314</v>
      </c>
    </row>
    <row r="13" spans="1:7" x14ac:dyDescent="0.25">
      <c r="A13" s="24" t="str">
        <f>HYPERLINK("http://amigo.geneontology.org/amigo/term/GO:0008299","GO:0008299")</f>
        <v>GO:0008299</v>
      </c>
      <c r="B13" t="s">
        <v>309</v>
      </c>
      <c r="C13" s="10">
        <v>4.0220000000000004E-3</v>
      </c>
      <c r="D13" s="10">
        <v>4.1679999999999998E-3</v>
      </c>
      <c r="E13">
        <v>229</v>
      </c>
      <c r="F13" t="s">
        <v>308</v>
      </c>
      <c r="G13" t="s">
        <v>305</v>
      </c>
    </row>
    <row r="14" spans="1:7" x14ac:dyDescent="0.25">
      <c r="A14" s="24" t="str">
        <f>HYPERLINK("http://amigo.geneontology.org/amigo/term/GO:0016765","GO:0016765")</f>
        <v>GO:0016765</v>
      </c>
      <c r="B14" t="s">
        <v>180</v>
      </c>
      <c r="C14" s="10">
        <v>4.8440000000000002E-3</v>
      </c>
      <c r="D14" s="10">
        <v>5.019E-3</v>
      </c>
      <c r="E14">
        <v>252</v>
      </c>
      <c r="F14" t="s">
        <v>179</v>
      </c>
      <c r="G14" t="s">
        <v>305</v>
      </c>
    </row>
    <row r="15" spans="1:7" x14ac:dyDescent="0.25">
      <c r="A15" s="24" t="str">
        <f>HYPERLINK("http://amigo.geneontology.org/amigo/term/GO:0006720","GO:0006720")</f>
        <v>GO:0006720</v>
      </c>
      <c r="B15" t="s">
        <v>307</v>
      </c>
      <c r="C15" s="10">
        <v>5.1850000000000004E-3</v>
      </c>
      <c r="D15" s="10">
        <v>5.3709999999999999E-3</v>
      </c>
      <c r="E15">
        <v>261</v>
      </c>
      <c r="F15" t="s">
        <v>306</v>
      </c>
      <c r="G15" t="s">
        <v>305</v>
      </c>
    </row>
    <row r="16" spans="1:7" x14ac:dyDescent="0.25">
      <c r="A16" s="24" t="str">
        <f>HYPERLINK("http://amigo.geneontology.org/amigo/term/GO:2000012","GO:2000012")</f>
        <v>GO:2000012</v>
      </c>
      <c r="B16" t="s">
        <v>313</v>
      </c>
      <c r="C16" s="10">
        <v>5.3270000000000001E-3</v>
      </c>
      <c r="D16" s="10">
        <v>5.5170000000000002E-3</v>
      </c>
      <c r="E16">
        <v>13</v>
      </c>
      <c r="F16" t="s">
        <v>200</v>
      </c>
      <c r="G16" t="s">
        <v>75</v>
      </c>
    </row>
    <row r="17" spans="1:7" x14ac:dyDescent="0.25">
      <c r="A17" s="24" t="str">
        <f>HYPERLINK("http://amigo.geneontology.org/amigo/term/GO:0120227","GO:0120227")</f>
        <v>GO:0120227</v>
      </c>
      <c r="B17" t="s">
        <v>312</v>
      </c>
      <c r="C17" s="10">
        <v>5.7349999999999996E-3</v>
      </c>
      <c r="D17" s="10">
        <v>5.9389999999999998E-3</v>
      </c>
      <c r="E17">
        <v>14</v>
      </c>
      <c r="F17" t="s">
        <v>212</v>
      </c>
      <c r="G17" t="s">
        <v>53</v>
      </c>
    </row>
    <row r="18" spans="1:7" x14ac:dyDescent="0.25">
      <c r="A18" s="24" t="str">
        <f>HYPERLINK("http://amigo.geneontology.org/amigo/term/GO:1901567","GO:1901567")</f>
        <v>GO:1901567</v>
      </c>
      <c r="B18" t="s">
        <v>311</v>
      </c>
      <c r="C18" s="10">
        <v>5.7349999999999996E-3</v>
      </c>
      <c r="D18" s="10">
        <v>5.9389999999999998E-3</v>
      </c>
      <c r="E18">
        <v>14</v>
      </c>
      <c r="F18" t="s">
        <v>212</v>
      </c>
      <c r="G18" t="s">
        <v>53</v>
      </c>
    </row>
    <row r="19" spans="1:7" x14ac:dyDescent="0.25">
      <c r="A19" s="24" t="str">
        <f>HYPERLINK("http://amigo.geneontology.org/amigo/term/GO:0000062","GO:0000062")</f>
        <v>GO:0000062</v>
      </c>
      <c r="B19" t="s">
        <v>310</v>
      </c>
      <c r="C19" s="10">
        <v>5.7349999999999996E-3</v>
      </c>
      <c r="D19" s="10">
        <v>5.9389999999999998E-3</v>
      </c>
      <c r="E19">
        <v>14</v>
      </c>
      <c r="F19" t="s">
        <v>212</v>
      </c>
      <c r="G19" t="s">
        <v>53</v>
      </c>
    </row>
    <row r="20" spans="1:7" x14ac:dyDescent="0.25">
      <c r="A20" s="24" t="str">
        <f>HYPERLINK("http://amigo.geneontology.org/amigo/term/GO:0048640","GO:0048640")</f>
        <v>GO:0048640</v>
      </c>
      <c r="B20" t="s">
        <v>303</v>
      </c>
      <c r="C20" s="10">
        <v>6.96E-3</v>
      </c>
      <c r="D20" s="10">
        <v>7.2059999999999997E-3</v>
      </c>
      <c r="E20">
        <v>17</v>
      </c>
      <c r="F20" t="s">
        <v>190</v>
      </c>
      <c r="G20" t="s">
        <v>75</v>
      </c>
    </row>
    <row r="21" spans="1:7" x14ac:dyDescent="0.25">
      <c r="A21" s="24" t="str">
        <f>HYPERLINK("http://amigo.geneontology.org/amigo/term/GO:0046621","GO:0046621")</f>
        <v>GO:0046621</v>
      </c>
      <c r="B21" t="s">
        <v>302</v>
      </c>
      <c r="C21" s="10">
        <v>6.96E-3</v>
      </c>
      <c r="D21" s="10">
        <v>7.2059999999999997E-3</v>
      </c>
      <c r="E21">
        <v>17</v>
      </c>
      <c r="F21" t="s">
        <v>190</v>
      </c>
      <c r="G21" t="s">
        <v>75</v>
      </c>
    </row>
    <row r="22" spans="1:7" x14ac:dyDescent="0.25">
      <c r="A22" s="24" t="str">
        <f>HYPERLINK("http://amigo.geneontology.org/amigo/term/GO:1901265","GO:1901265")</f>
        <v>GO:1901265</v>
      </c>
      <c r="B22" t="s">
        <v>324</v>
      </c>
      <c r="C22" s="10">
        <v>7.7270000000000004E-3</v>
      </c>
      <c r="D22" s="10">
        <v>7.9989999999999992E-3</v>
      </c>
      <c r="E22">
        <v>12348</v>
      </c>
      <c r="F22" t="s">
        <v>671</v>
      </c>
      <c r="G22" t="s">
        <v>670</v>
      </c>
    </row>
    <row r="23" spans="1:7" x14ac:dyDescent="0.25">
      <c r="A23" s="24" t="str">
        <f>HYPERLINK("http://amigo.geneontology.org/amigo/term/GO:0000166","GO:0000166")</f>
        <v>GO:0000166</v>
      </c>
      <c r="B23" t="s">
        <v>323</v>
      </c>
      <c r="C23" s="10">
        <v>7.7270000000000004E-3</v>
      </c>
      <c r="D23" s="10">
        <v>7.9989999999999992E-3</v>
      </c>
      <c r="E23">
        <v>12348</v>
      </c>
      <c r="F23" t="s">
        <v>671</v>
      </c>
      <c r="G23" t="s">
        <v>670</v>
      </c>
    </row>
    <row r="24" spans="1:7" x14ac:dyDescent="0.25">
      <c r="A24" s="24" t="str">
        <f>HYPERLINK("http://amigo.geneontology.org/amigo/term/GO:0032559","GO:0032559")</f>
        <v>GO:0032559</v>
      </c>
      <c r="B24" t="s">
        <v>326</v>
      </c>
      <c r="C24" s="10">
        <v>7.8960000000000002E-3</v>
      </c>
      <c r="D24" s="10">
        <v>8.1709999999999994E-3</v>
      </c>
      <c r="E24">
        <v>10612</v>
      </c>
      <c r="F24" t="s">
        <v>669</v>
      </c>
      <c r="G24" t="s">
        <v>668</v>
      </c>
    </row>
    <row r="25" spans="1:7" x14ac:dyDescent="0.25">
      <c r="A25" s="24" t="str">
        <f>HYPERLINK("http://amigo.geneontology.org/amigo/term/GO:0030554","GO:0030554")</f>
        <v>GO:0030554</v>
      </c>
      <c r="B25" t="s">
        <v>325</v>
      </c>
      <c r="C25" s="10">
        <v>7.9430000000000004E-3</v>
      </c>
      <c r="D25" s="10">
        <v>8.2179999999999996E-3</v>
      </c>
      <c r="E25">
        <v>10621</v>
      </c>
      <c r="F25" t="s">
        <v>669</v>
      </c>
      <c r="G25" t="s">
        <v>668</v>
      </c>
    </row>
    <row r="26" spans="1:7" x14ac:dyDescent="0.25">
      <c r="A26" s="24" t="str">
        <f>HYPERLINK("http://amigo.geneontology.org/amigo/term/GO:0045926","GO:0045926")</f>
        <v>GO:0045926</v>
      </c>
      <c r="B26" t="s">
        <v>304</v>
      </c>
      <c r="C26" s="10">
        <v>8.9980000000000008E-3</v>
      </c>
      <c r="D26" s="10">
        <v>9.3080000000000003E-3</v>
      </c>
      <c r="E26">
        <v>22</v>
      </c>
      <c r="F26" t="s">
        <v>187</v>
      </c>
      <c r="G26" t="s">
        <v>75</v>
      </c>
    </row>
    <row r="27" spans="1:7" x14ac:dyDescent="0.25">
      <c r="A27" s="24" t="str">
        <f>HYPERLINK("http://amigo.geneontology.org/amigo/term/GO:0036094","GO:0036094")</f>
        <v>GO:0036094</v>
      </c>
      <c r="B27" t="s">
        <v>318</v>
      </c>
      <c r="C27">
        <v>0.01</v>
      </c>
      <c r="D27">
        <v>0.01</v>
      </c>
      <c r="E27">
        <v>12835</v>
      </c>
      <c r="F27" t="s">
        <v>671</v>
      </c>
      <c r="G27" t="s">
        <v>670</v>
      </c>
    </row>
    <row r="28" spans="1:7" x14ac:dyDescent="0.25">
      <c r="A28" s="24" t="str">
        <f>HYPERLINK("http://amigo.geneontology.org/amigo/term/GO:0017076","GO:0017076")</f>
        <v>GO:0017076</v>
      </c>
      <c r="B28" t="s">
        <v>321</v>
      </c>
      <c r="C28">
        <v>0.01</v>
      </c>
      <c r="D28">
        <v>0.01</v>
      </c>
      <c r="E28">
        <v>11272</v>
      </c>
      <c r="F28" t="s">
        <v>669</v>
      </c>
      <c r="G28" t="s">
        <v>668</v>
      </c>
    </row>
    <row r="29" spans="1:7" x14ac:dyDescent="0.25">
      <c r="A29" s="24" t="str">
        <f>HYPERLINK("http://amigo.geneontology.org/amigo/term/GO:0097367","GO:0097367")</f>
        <v>GO:0097367</v>
      </c>
      <c r="B29" t="s">
        <v>319</v>
      </c>
      <c r="C29">
        <v>0.01</v>
      </c>
      <c r="D29">
        <v>0.01</v>
      </c>
      <c r="E29">
        <v>11514</v>
      </c>
      <c r="F29" t="s">
        <v>669</v>
      </c>
      <c r="G29" t="s">
        <v>668</v>
      </c>
    </row>
    <row r="30" spans="1:7" x14ac:dyDescent="0.25">
      <c r="A30" s="24" t="str">
        <f>HYPERLINK("http://amigo.geneontology.org/amigo/term/GO:0032553","GO:0032553")</f>
        <v>GO:0032553</v>
      </c>
      <c r="B30" t="s">
        <v>320</v>
      </c>
      <c r="C30">
        <v>0.01</v>
      </c>
      <c r="D30">
        <v>0.01</v>
      </c>
      <c r="E30">
        <v>11399</v>
      </c>
      <c r="F30" t="s">
        <v>669</v>
      </c>
      <c r="G30" t="s">
        <v>668</v>
      </c>
    </row>
    <row r="31" spans="1:7" x14ac:dyDescent="0.25">
      <c r="A31" s="24" t="str">
        <f>HYPERLINK("http://amigo.geneontology.org/amigo/term/GO:0032555","GO:0032555")</f>
        <v>GO:0032555</v>
      </c>
      <c r="B31" t="s">
        <v>322</v>
      </c>
      <c r="C31">
        <v>0.01</v>
      </c>
      <c r="D31">
        <v>0.01</v>
      </c>
      <c r="E31">
        <v>11259</v>
      </c>
      <c r="F31" t="s">
        <v>669</v>
      </c>
      <c r="G31" t="s">
        <v>668</v>
      </c>
    </row>
    <row r="32" spans="1:7" x14ac:dyDescent="0.25">
      <c r="A32" s="24" t="str">
        <f>HYPERLINK("http://amigo.geneontology.org/amigo/term/GO:0008272","GO:0008272")</f>
        <v>GO:0008272</v>
      </c>
      <c r="B32" t="s">
        <v>300</v>
      </c>
      <c r="C32">
        <v>0.01</v>
      </c>
      <c r="D32">
        <v>0.01</v>
      </c>
      <c r="E32">
        <v>35</v>
      </c>
      <c r="F32" t="s">
        <v>162</v>
      </c>
      <c r="G32" t="s">
        <v>34</v>
      </c>
    </row>
    <row r="33" spans="1:7" x14ac:dyDescent="0.25">
      <c r="A33" s="24" t="str">
        <f>HYPERLINK("http://amigo.geneontology.org/amigo/term/GO:0015116","GO:0015116")</f>
        <v>GO:0015116</v>
      </c>
      <c r="B33" t="s">
        <v>298</v>
      </c>
      <c r="C33">
        <v>0.01</v>
      </c>
      <c r="D33">
        <v>0.01</v>
      </c>
      <c r="E33">
        <v>35</v>
      </c>
      <c r="F33" t="s">
        <v>162</v>
      </c>
      <c r="G33" t="s">
        <v>34</v>
      </c>
    </row>
    <row r="34" spans="1:7" x14ac:dyDescent="0.25">
      <c r="A34" s="24" t="str">
        <f>HYPERLINK("http://amigo.geneontology.org/amigo/term/GO:0022853","GO:0022853")</f>
        <v>GO:0022853</v>
      </c>
      <c r="B34" t="s">
        <v>291</v>
      </c>
      <c r="C34">
        <v>0.01</v>
      </c>
      <c r="D34">
        <v>0.01</v>
      </c>
      <c r="E34">
        <v>444</v>
      </c>
      <c r="F34" t="s">
        <v>290</v>
      </c>
      <c r="G34" t="s">
        <v>289</v>
      </c>
    </row>
    <row r="35" spans="1:7" x14ac:dyDescent="0.25">
      <c r="A35" s="24" t="str">
        <f>HYPERLINK("http://amigo.geneontology.org/amigo/term/GO:0008271","GO:0008271")</f>
        <v>GO:0008271</v>
      </c>
      <c r="B35" t="s">
        <v>297</v>
      </c>
      <c r="C35">
        <v>0.01</v>
      </c>
      <c r="D35">
        <v>0.01</v>
      </c>
      <c r="E35">
        <v>35</v>
      </c>
      <c r="F35" t="s">
        <v>162</v>
      </c>
      <c r="G35" t="s">
        <v>34</v>
      </c>
    </row>
    <row r="36" spans="1:7" x14ac:dyDescent="0.25">
      <c r="A36" s="24" t="str">
        <f>HYPERLINK("http://amigo.geneontology.org/amigo/term/GO:0016459","GO:0016459")</f>
        <v>GO:0016459</v>
      </c>
      <c r="B36" t="s">
        <v>296</v>
      </c>
      <c r="C36">
        <v>0.01</v>
      </c>
      <c r="D36">
        <v>0.01</v>
      </c>
      <c r="E36">
        <v>35</v>
      </c>
      <c r="F36" t="s">
        <v>162</v>
      </c>
      <c r="G36" t="s">
        <v>66</v>
      </c>
    </row>
    <row r="37" spans="1:7" x14ac:dyDescent="0.25">
      <c r="A37" s="24" t="str">
        <f>HYPERLINK("http://amigo.geneontology.org/amigo/term/GO:0046620","GO:0046620")</f>
        <v>GO:0046620</v>
      </c>
      <c r="B37" t="s">
        <v>295</v>
      </c>
      <c r="C37">
        <v>0.01</v>
      </c>
      <c r="D37">
        <v>0.01</v>
      </c>
      <c r="E37">
        <v>30</v>
      </c>
      <c r="F37" t="s">
        <v>174</v>
      </c>
      <c r="G37" t="s">
        <v>75</v>
      </c>
    </row>
    <row r="38" spans="1:7" x14ac:dyDescent="0.25">
      <c r="A38" s="24" t="str">
        <f>HYPERLINK("http://amigo.geneontology.org/amigo/term/GO:0004089","GO:0004089")</f>
        <v>GO:0004089</v>
      </c>
      <c r="B38" t="s">
        <v>294</v>
      </c>
      <c r="C38">
        <v>0.02</v>
      </c>
      <c r="D38">
        <v>0.02</v>
      </c>
      <c r="E38">
        <v>56</v>
      </c>
      <c r="F38" t="s">
        <v>293</v>
      </c>
      <c r="G38" t="s">
        <v>18</v>
      </c>
    </row>
    <row r="39" spans="1:7" x14ac:dyDescent="0.25">
      <c r="A39" s="24" t="str">
        <f>HYPERLINK("http://amigo.geneontology.org/amigo/term/GO:0070588","GO:0070588")</f>
        <v>GO:0070588</v>
      </c>
      <c r="B39" t="s">
        <v>292</v>
      </c>
      <c r="C39">
        <v>0.02</v>
      </c>
      <c r="D39">
        <v>0.02</v>
      </c>
      <c r="E39">
        <v>47</v>
      </c>
      <c r="F39" t="s">
        <v>155</v>
      </c>
      <c r="G39" t="s">
        <v>20</v>
      </c>
    </row>
    <row r="40" spans="1:7" x14ac:dyDescent="0.25">
      <c r="A40" s="24" t="str">
        <f>HYPERLINK("http://amigo.geneontology.org/amigo/term/GO:0072348","GO:0072348")</f>
        <v>GO:0072348</v>
      </c>
      <c r="B40" t="s">
        <v>301</v>
      </c>
      <c r="C40">
        <v>0.02</v>
      </c>
      <c r="D40">
        <v>0.02</v>
      </c>
      <c r="E40">
        <v>37</v>
      </c>
      <c r="F40" t="s">
        <v>157</v>
      </c>
      <c r="G40" t="s">
        <v>34</v>
      </c>
    </row>
    <row r="41" spans="1:7" x14ac:dyDescent="0.25">
      <c r="A41" s="24" t="str">
        <f>HYPERLINK("http://amigo.geneontology.org/amigo/term/GO:1901682","GO:1901682")</f>
        <v>GO:1901682</v>
      </c>
      <c r="B41" t="s">
        <v>299</v>
      </c>
      <c r="C41">
        <v>0.02</v>
      </c>
      <c r="D41">
        <v>0.02</v>
      </c>
      <c r="E41">
        <v>37</v>
      </c>
      <c r="F41" t="s">
        <v>157</v>
      </c>
      <c r="G41" t="s">
        <v>34</v>
      </c>
    </row>
    <row r="42" spans="1:7" x14ac:dyDescent="0.25">
      <c r="A42" s="24" t="str">
        <f>HYPERLINK("http://amigo.geneontology.org/amigo/term/GO:0051241","GO:0051241")</f>
        <v>GO:0051241</v>
      </c>
      <c r="B42" t="s">
        <v>288</v>
      </c>
      <c r="C42">
        <v>0.02</v>
      </c>
      <c r="D42">
        <v>0.02</v>
      </c>
      <c r="E42">
        <v>59</v>
      </c>
      <c r="F42" t="s">
        <v>287</v>
      </c>
      <c r="G42" t="s">
        <v>75</v>
      </c>
    </row>
    <row r="43" spans="1:7" x14ac:dyDescent="0.25">
      <c r="A43" s="24" t="str">
        <f>HYPERLINK("http://amigo.geneontology.org/amigo/term/GO:0004674","GO:0004674")</f>
        <v>GO:0004674</v>
      </c>
      <c r="B43" t="s">
        <v>667</v>
      </c>
      <c r="C43">
        <v>0.03</v>
      </c>
      <c r="D43">
        <v>0.03</v>
      </c>
      <c r="E43">
        <v>1608</v>
      </c>
      <c r="F43" t="s">
        <v>664</v>
      </c>
      <c r="G43" t="s">
        <v>666</v>
      </c>
    </row>
    <row r="44" spans="1:7" x14ac:dyDescent="0.25">
      <c r="A44" s="24" t="str">
        <f>HYPERLINK("http://amigo.geneontology.org/amigo/term/GO:0006811","GO:0006811")</f>
        <v>GO:0006811</v>
      </c>
      <c r="B44" t="s">
        <v>665</v>
      </c>
      <c r="C44">
        <v>0.03</v>
      </c>
      <c r="D44">
        <v>0.03</v>
      </c>
      <c r="E44">
        <v>1564</v>
      </c>
      <c r="F44" t="s">
        <v>664</v>
      </c>
      <c r="G44" t="s">
        <v>663</v>
      </c>
    </row>
    <row r="45" spans="1:7" x14ac:dyDescent="0.25">
      <c r="A45" s="24" t="str">
        <f>HYPERLINK("http://amigo.geneontology.org/amigo/term/GO:0006816","GO:0006816")</f>
        <v>GO:0006816</v>
      </c>
      <c r="B45" t="s">
        <v>286</v>
      </c>
      <c r="C45">
        <v>0.03</v>
      </c>
      <c r="D45">
        <v>0.03</v>
      </c>
      <c r="E45">
        <v>65</v>
      </c>
      <c r="F45" t="s">
        <v>285</v>
      </c>
      <c r="G45" t="s">
        <v>20</v>
      </c>
    </row>
    <row r="46" spans="1:7" x14ac:dyDescent="0.25">
      <c r="A46" s="24" t="str">
        <f>HYPERLINK("http://amigo.geneontology.org/amigo/term/GO:1990542","GO:1990542")</f>
        <v>GO:1990542</v>
      </c>
      <c r="B46" t="s">
        <v>283</v>
      </c>
      <c r="C46">
        <v>0.03</v>
      </c>
      <c r="D46">
        <v>0.03</v>
      </c>
      <c r="E46">
        <v>77</v>
      </c>
      <c r="F46" t="s">
        <v>282</v>
      </c>
      <c r="G46" t="s">
        <v>20</v>
      </c>
    </row>
    <row r="47" spans="1:7" x14ac:dyDescent="0.25">
      <c r="A47" s="24" t="str">
        <f>HYPERLINK("http://amigo.geneontology.org/amigo/term/GO:1901681","GO:1901681")</f>
        <v>GO:1901681</v>
      </c>
      <c r="B47" t="s">
        <v>281</v>
      </c>
      <c r="C47">
        <v>0.03</v>
      </c>
      <c r="D47">
        <v>0.03</v>
      </c>
      <c r="E47">
        <v>74</v>
      </c>
      <c r="F47" t="s">
        <v>280</v>
      </c>
      <c r="G47" t="s">
        <v>53</v>
      </c>
    </row>
    <row r="48" spans="1:7" x14ac:dyDescent="0.25">
      <c r="A48" s="24" t="str">
        <f>HYPERLINK("http://amigo.geneontology.org/amigo/term/GO:0051093","GO:0051093")</f>
        <v>GO:0051093</v>
      </c>
      <c r="B48" t="s">
        <v>279</v>
      </c>
      <c r="C48">
        <v>0.03</v>
      </c>
      <c r="D48">
        <v>0.03</v>
      </c>
      <c r="E48">
        <v>64</v>
      </c>
      <c r="F48" t="s">
        <v>278</v>
      </c>
      <c r="G48" t="s">
        <v>75</v>
      </c>
    </row>
    <row r="49" spans="1:7" x14ac:dyDescent="0.25">
      <c r="A49" s="24" t="str">
        <f>HYPERLINK("http://amigo.geneontology.org/amigo/term/GO:0030001","GO:0030001")</f>
        <v>GO:0030001</v>
      </c>
      <c r="B49" t="s">
        <v>662</v>
      </c>
      <c r="C49">
        <v>0.04</v>
      </c>
      <c r="D49">
        <v>0.04</v>
      </c>
      <c r="E49">
        <v>729</v>
      </c>
      <c r="F49" t="s">
        <v>656</v>
      </c>
      <c r="G49" t="s">
        <v>661</v>
      </c>
    </row>
    <row r="50" spans="1:7" x14ac:dyDescent="0.25">
      <c r="A50" s="24" t="str">
        <f>HYPERLINK("http://amigo.geneontology.org/amigo/term/GO:0055085","GO:0055085")</f>
        <v>GO:0055085</v>
      </c>
      <c r="B50" t="s">
        <v>284</v>
      </c>
      <c r="C50">
        <v>0.04</v>
      </c>
      <c r="D50">
        <v>0.04</v>
      </c>
      <c r="E50">
        <v>3222</v>
      </c>
      <c r="F50" t="s">
        <v>660</v>
      </c>
      <c r="G50" t="s">
        <v>659</v>
      </c>
    </row>
    <row r="51" spans="1:7" x14ac:dyDescent="0.25">
      <c r="A51" s="24" t="str">
        <f>HYPERLINK("http://amigo.geneontology.org/amigo/term/GO:0017171","GO:0017171")</f>
        <v>GO:0017171</v>
      </c>
      <c r="B51" t="s">
        <v>658</v>
      </c>
      <c r="C51">
        <v>0.04</v>
      </c>
      <c r="D51">
        <v>0.04</v>
      </c>
      <c r="E51">
        <v>734</v>
      </c>
      <c r="F51" t="s">
        <v>656</v>
      </c>
      <c r="G51" t="s">
        <v>655</v>
      </c>
    </row>
    <row r="52" spans="1:7" x14ac:dyDescent="0.25">
      <c r="A52" s="24" t="str">
        <f>HYPERLINK("http://amigo.geneontology.org/amigo/term/GO:0008236","GO:0008236")</f>
        <v>GO:0008236</v>
      </c>
      <c r="B52" t="s">
        <v>657</v>
      </c>
      <c r="C52">
        <v>0.04</v>
      </c>
      <c r="D52">
        <v>0.04</v>
      </c>
      <c r="E52">
        <v>734</v>
      </c>
      <c r="F52" t="s">
        <v>656</v>
      </c>
      <c r="G52" t="s">
        <v>655</v>
      </c>
    </row>
    <row r="53" spans="1:7" x14ac:dyDescent="0.25">
      <c r="A53" s="24" t="str">
        <f>HYPERLINK("http://amigo.geneontology.org/amigo/term/GO:0033218","GO:0033218")</f>
        <v>GO:0033218</v>
      </c>
      <c r="B53" t="s">
        <v>654</v>
      </c>
      <c r="C53">
        <v>0.04</v>
      </c>
      <c r="D53">
        <v>0.04</v>
      </c>
      <c r="E53">
        <v>101</v>
      </c>
      <c r="F53" t="s">
        <v>653</v>
      </c>
      <c r="G53" t="s">
        <v>53</v>
      </c>
    </row>
    <row r="54" spans="1:7" x14ac:dyDescent="0.25">
      <c r="A54" s="24" t="str">
        <f>HYPERLINK("http://amigo.geneontology.org/amigo/term/GO:0015629","GO:0015629")</f>
        <v>GO:0015629</v>
      </c>
      <c r="B54" t="s">
        <v>652</v>
      </c>
      <c r="C54">
        <v>0.04</v>
      </c>
      <c r="D54">
        <v>0.04</v>
      </c>
      <c r="E54">
        <v>106</v>
      </c>
      <c r="F54" t="s">
        <v>651</v>
      </c>
      <c r="G54" t="s">
        <v>66</v>
      </c>
    </row>
    <row r="55" spans="1:7" x14ac:dyDescent="0.25">
      <c r="A55" s="24" t="str">
        <f>HYPERLINK("http://amigo.geneontology.org/amigo/term/GO:0048638","GO:0048638")</f>
        <v>GO:0048638</v>
      </c>
      <c r="B55" t="s">
        <v>650</v>
      </c>
      <c r="C55">
        <v>0.04</v>
      </c>
      <c r="D55">
        <v>0.04</v>
      </c>
      <c r="E55">
        <v>93</v>
      </c>
      <c r="F55" t="s">
        <v>649</v>
      </c>
      <c r="G55" t="s">
        <v>75</v>
      </c>
    </row>
    <row r="56" spans="1:7" x14ac:dyDescent="0.25">
      <c r="A56" s="24" t="str">
        <f>HYPERLINK("http://amigo.geneontology.org/amigo/term/GO:0032879","GO:0032879")</f>
        <v>GO:0032879</v>
      </c>
      <c r="B56" t="s">
        <v>648</v>
      </c>
      <c r="C56">
        <v>0.04</v>
      </c>
      <c r="D56">
        <v>0.04</v>
      </c>
      <c r="E56">
        <v>103</v>
      </c>
      <c r="F56" t="s">
        <v>647</v>
      </c>
      <c r="G56" t="s">
        <v>75</v>
      </c>
    </row>
    <row r="57" spans="1:7" x14ac:dyDescent="0.25">
      <c r="A57" s="24" t="str">
        <f>HYPERLINK("http://amigo.geneontology.org/amigo/term/GO:0051049","GO:0051049")</f>
        <v>GO:0051049</v>
      </c>
      <c r="B57" t="s">
        <v>646</v>
      </c>
      <c r="C57">
        <v>0.04</v>
      </c>
      <c r="D57">
        <v>0.04</v>
      </c>
      <c r="E57">
        <v>90</v>
      </c>
      <c r="F57" t="s">
        <v>645</v>
      </c>
      <c r="G57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zoomScale="130" zoomScaleNormal="130" workbookViewId="0">
      <pane xSplit="2" ySplit="1" topLeftCell="C38" activePane="bottomRight" state="frozen"/>
      <selection pane="topRight" activeCell="C1" sqref="C1"/>
      <selection pane="bottomLeft" activeCell="A2" sqref="A2"/>
      <selection pane="bottomRight" activeCell="F7" sqref="F7"/>
    </sheetView>
  </sheetViews>
  <sheetFormatPr defaultRowHeight="15" x14ac:dyDescent="0.25"/>
  <cols>
    <col min="1" max="1" width="22.5703125" customWidth="1"/>
    <col min="2" max="2" width="21.7109375" customWidth="1"/>
    <col min="5" max="5" width="16.7109375" customWidth="1"/>
  </cols>
  <sheetData>
    <row r="1" spans="1:8" ht="15" customHeight="1" x14ac:dyDescent="0.25">
      <c r="A1" t="s">
        <v>497</v>
      </c>
      <c r="B1" t="s">
        <v>504</v>
      </c>
      <c r="C1" s="13" t="s">
        <v>104</v>
      </c>
      <c r="D1" t="s">
        <v>501</v>
      </c>
      <c r="E1" s="18" t="s">
        <v>682</v>
      </c>
    </row>
    <row r="2" spans="1:8" ht="15" customHeight="1" x14ac:dyDescent="0.25">
      <c r="A2" t="s">
        <v>3</v>
      </c>
      <c r="B2" t="s">
        <v>513</v>
      </c>
      <c r="C2">
        <v>437</v>
      </c>
      <c r="D2" s="3">
        <f>COUNTIF(ColdHardy_Edges!A:B,A2)</f>
        <v>4</v>
      </c>
      <c r="F2" t="s">
        <v>672</v>
      </c>
      <c r="G2" t="s">
        <v>673</v>
      </c>
    </row>
    <row r="3" spans="1:8" x14ac:dyDescent="0.25">
      <c r="A3" t="s">
        <v>4</v>
      </c>
      <c r="B3" t="s">
        <v>107</v>
      </c>
      <c r="C3">
        <v>187</v>
      </c>
      <c r="D3" s="3">
        <f>COUNTIF(ColdHardy_Edges!A:B,A3)</f>
        <v>32</v>
      </c>
      <c r="E3" t="s">
        <v>674</v>
      </c>
      <c r="F3" s="16">
        <f>SUM(C2:C100)/63</f>
        <v>353.63492063492066</v>
      </c>
      <c r="G3" s="16">
        <f>SUM(D2:D64)/63</f>
        <v>26</v>
      </c>
    </row>
    <row r="4" spans="1:8" x14ac:dyDescent="0.25">
      <c r="A4" t="s">
        <v>5</v>
      </c>
      <c r="B4" t="s">
        <v>515</v>
      </c>
      <c r="C4">
        <v>117</v>
      </c>
      <c r="D4" s="3">
        <f>COUNTIF(ColdHardy_Edges!A:B,A4)</f>
        <v>23</v>
      </c>
      <c r="E4" t="s">
        <v>675</v>
      </c>
      <c r="F4" s="9">
        <f>F3/12900</f>
        <v>2.7413559739141138E-2</v>
      </c>
      <c r="G4" s="9">
        <f>G3/63</f>
        <v>0.41269841269841268</v>
      </c>
    </row>
    <row r="5" spans="1:8" x14ac:dyDescent="0.25">
      <c r="A5" t="s">
        <v>6</v>
      </c>
      <c r="B5" t="s">
        <v>110</v>
      </c>
      <c r="C5">
        <v>51</v>
      </c>
      <c r="D5" s="3">
        <f>COUNTIF(ColdHardy_Edges!A:B,A5)</f>
        <v>5</v>
      </c>
    </row>
    <row r="6" spans="1:8" x14ac:dyDescent="0.25">
      <c r="A6" t="s">
        <v>8</v>
      </c>
      <c r="B6" t="s">
        <v>519</v>
      </c>
      <c r="C6">
        <v>757</v>
      </c>
      <c r="D6" s="3">
        <f>COUNTIF(ColdHardy_Edges!A:B,A6)</f>
        <v>32</v>
      </c>
    </row>
    <row r="7" spans="1:8" x14ac:dyDescent="0.25">
      <c r="A7" t="s">
        <v>11</v>
      </c>
      <c r="B7" t="s">
        <v>110</v>
      </c>
      <c r="C7">
        <v>94</v>
      </c>
      <c r="D7" s="3">
        <f>COUNTIF(ColdHardy_Edges!A:B,A7)</f>
        <v>20</v>
      </c>
    </row>
    <row r="8" spans="1:8" x14ac:dyDescent="0.25">
      <c r="A8" t="s">
        <v>12</v>
      </c>
      <c r="B8" t="s">
        <v>111</v>
      </c>
      <c r="C8">
        <v>824</v>
      </c>
      <c r="D8" s="3">
        <f>COUNTIF(ColdHardy_Edges!A:B,A8)</f>
        <v>37</v>
      </c>
    </row>
    <row r="9" spans="1:8" x14ac:dyDescent="0.25">
      <c r="A9" t="s">
        <v>13</v>
      </c>
      <c r="B9" t="s">
        <v>13</v>
      </c>
      <c r="C9">
        <v>69</v>
      </c>
      <c r="D9" s="3">
        <f>COUNTIF(ColdHardy_Edges!A:B,A9)</f>
        <v>18</v>
      </c>
    </row>
    <row r="10" spans="1:8" x14ac:dyDescent="0.25">
      <c r="A10" t="s">
        <v>15</v>
      </c>
      <c r="B10" t="s">
        <v>526</v>
      </c>
      <c r="C10">
        <v>802</v>
      </c>
      <c r="D10" s="3">
        <f>COUNTIF(ColdHardy_Edges!A:B,A10)</f>
        <v>41</v>
      </c>
    </row>
    <row r="11" spans="1:8" x14ac:dyDescent="0.25">
      <c r="A11" t="s">
        <v>21</v>
      </c>
      <c r="B11" t="s">
        <v>536</v>
      </c>
      <c r="C11">
        <v>251</v>
      </c>
      <c r="D11" s="3">
        <f>COUNTIF(ColdHardy_Edges!A:B,A11)</f>
        <v>21</v>
      </c>
    </row>
    <row r="12" spans="1:8" x14ac:dyDescent="0.25">
      <c r="A12" t="s">
        <v>22</v>
      </c>
      <c r="B12" t="s">
        <v>22</v>
      </c>
      <c r="C12">
        <v>272</v>
      </c>
      <c r="D12" s="3">
        <f>COUNTIF(ColdHardy_Edges!A:B,A12)</f>
        <v>39</v>
      </c>
    </row>
    <row r="13" spans="1:8" x14ac:dyDescent="0.25">
      <c r="A13" t="s">
        <v>23</v>
      </c>
      <c r="B13" t="s">
        <v>503</v>
      </c>
      <c r="C13">
        <v>194</v>
      </c>
      <c r="D13" s="3">
        <f>COUNTIF(ColdHardy_Edges!A:B,A13)</f>
        <v>26</v>
      </c>
    </row>
    <row r="14" spans="1:8" x14ac:dyDescent="0.25">
      <c r="A14" t="s">
        <v>24</v>
      </c>
      <c r="B14" t="s">
        <v>116</v>
      </c>
      <c r="C14">
        <v>453</v>
      </c>
      <c r="D14" s="3">
        <f>COUNTIF(ColdHardy_Edges!A:B,A14)</f>
        <v>28</v>
      </c>
    </row>
    <row r="15" spans="1:8" x14ac:dyDescent="0.25">
      <c r="A15" t="s">
        <v>25</v>
      </c>
      <c r="B15" t="s">
        <v>119</v>
      </c>
      <c r="C15">
        <v>430</v>
      </c>
      <c r="D15" s="3">
        <f>COUNTIF(ColdHardy_Edges!A:B,A15)</f>
        <v>39</v>
      </c>
    </row>
    <row r="16" spans="1:8" x14ac:dyDescent="0.25">
      <c r="A16" t="s">
        <v>26</v>
      </c>
      <c r="B16" t="s">
        <v>26</v>
      </c>
      <c r="C16">
        <v>412</v>
      </c>
      <c r="D16" s="3">
        <f>COUNTIF(ColdHardy_Edges!A:B,A16)</f>
        <v>49</v>
      </c>
      <c r="H16" s="14"/>
    </row>
    <row r="17" spans="1:8" x14ac:dyDescent="0.25">
      <c r="A17" t="s">
        <v>28</v>
      </c>
      <c r="B17" t="s">
        <v>124</v>
      </c>
      <c r="C17">
        <v>28</v>
      </c>
      <c r="D17" s="3">
        <f>COUNTIF(ColdHardy_Edges!A:B,A17)</f>
        <v>5</v>
      </c>
    </row>
    <row r="18" spans="1:8" s="14" customFormat="1" x14ac:dyDescent="0.25">
      <c r="A18" t="s">
        <v>29</v>
      </c>
      <c r="B18" t="s">
        <v>503</v>
      </c>
      <c r="C18">
        <v>89</v>
      </c>
      <c r="D18" s="3">
        <f>COUNTIF(ColdHardy_Edges!A:B,A18)</f>
        <v>17</v>
      </c>
      <c r="E18"/>
      <c r="F18"/>
      <c r="G18"/>
      <c r="H18"/>
    </row>
    <row r="19" spans="1:8" x14ac:dyDescent="0.25">
      <c r="A19" t="s">
        <v>30</v>
      </c>
      <c r="B19" t="s">
        <v>126</v>
      </c>
      <c r="C19">
        <v>385</v>
      </c>
      <c r="D19" s="3">
        <f>COUNTIF(ColdHardy_Edges!A:B,A19)</f>
        <v>38</v>
      </c>
    </row>
    <row r="20" spans="1:8" x14ac:dyDescent="0.25">
      <c r="A20" t="s">
        <v>32</v>
      </c>
      <c r="B20" t="s">
        <v>540</v>
      </c>
      <c r="C20">
        <v>392</v>
      </c>
      <c r="D20" s="3">
        <f>COUNTIF(ColdHardy_Edges!A:B,A20)</f>
        <v>31</v>
      </c>
    </row>
    <row r="21" spans="1:8" x14ac:dyDescent="0.25">
      <c r="A21" t="s">
        <v>38</v>
      </c>
      <c r="B21" t="s">
        <v>548</v>
      </c>
      <c r="C21">
        <v>351</v>
      </c>
      <c r="D21" s="3">
        <f>COUNTIF(ColdHardy_Edges!A:B,A21)</f>
        <v>29</v>
      </c>
    </row>
    <row r="22" spans="1:8" x14ac:dyDescent="0.25">
      <c r="A22" t="s">
        <v>40</v>
      </c>
      <c r="B22" t="s">
        <v>129</v>
      </c>
      <c r="C22">
        <v>830</v>
      </c>
      <c r="D22" s="3">
        <f>COUNTIF(ColdHardy_Edges!A:B,A22)</f>
        <v>40</v>
      </c>
    </row>
    <row r="23" spans="1:8" x14ac:dyDescent="0.25">
      <c r="A23" t="s">
        <v>41</v>
      </c>
      <c r="B23" s="21" t="s">
        <v>41</v>
      </c>
      <c r="C23">
        <v>518</v>
      </c>
      <c r="D23" s="3">
        <f>COUNTIF(ColdHardy_Edges!A:B,A23)</f>
        <v>34</v>
      </c>
    </row>
    <row r="24" spans="1:8" x14ac:dyDescent="0.25">
      <c r="A24" t="s">
        <v>43</v>
      </c>
      <c r="B24" t="s">
        <v>128</v>
      </c>
      <c r="C24">
        <v>179</v>
      </c>
      <c r="D24" s="3">
        <f>COUNTIF(ColdHardy_Edges!A:B,A24)</f>
        <v>6</v>
      </c>
    </row>
    <row r="25" spans="1:8" x14ac:dyDescent="0.25">
      <c r="A25" t="s">
        <v>46</v>
      </c>
      <c r="B25" t="s">
        <v>131</v>
      </c>
      <c r="C25">
        <v>18</v>
      </c>
      <c r="D25" s="3">
        <f>COUNTIF(ColdHardy_Edges!A:B,A25)</f>
        <v>3</v>
      </c>
    </row>
    <row r="26" spans="1:8" x14ac:dyDescent="0.25">
      <c r="A26" t="s">
        <v>48</v>
      </c>
      <c r="B26" t="s">
        <v>557</v>
      </c>
      <c r="C26">
        <v>364</v>
      </c>
      <c r="D26" s="3">
        <f>COUNTIF(ColdHardy_Edges!A:B,A26)</f>
        <v>40</v>
      </c>
    </row>
    <row r="27" spans="1:8" x14ac:dyDescent="0.25">
      <c r="A27" t="s">
        <v>49</v>
      </c>
      <c r="B27" t="s">
        <v>133</v>
      </c>
      <c r="C27">
        <v>148</v>
      </c>
      <c r="D27" s="3">
        <f>COUNTIF(ColdHardy_Edges!A:B,A27)</f>
        <v>24</v>
      </c>
    </row>
    <row r="28" spans="1:8" x14ac:dyDescent="0.25">
      <c r="A28" t="s">
        <v>51</v>
      </c>
      <c r="B28" t="s">
        <v>560</v>
      </c>
      <c r="C28">
        <v>220</v>
      </c>
      <c r="D28" s="3">
        <f>COUNTIF(ColdHardy_Edges!A:B,A28)</f>
        <v>31</v>
      </c>
    </row>
    <row r="29" spans="1:8" x14ac:dyDescent="0.25">
      <c r="A29" t="s">
        <v>52</v>
      </c>
      <c r="B29" t="s">
        <v>563</v>
      </c>
      <c r="C29">
        <v>72</v>
      </c>
      <c r="D29" s="3">
        <f>COUNTIF(ColdHardy_Edges!A:B,A29)</f>
        <v>19</v>
      </c>
    </row>
    <row r="30" spans="1:8" x14ac:dyDescent="0.25">
      <c r="A30" t="s">
        <v>55</v>
      </c>
      <c r="B30" t="s">
        <v>135</v>
      </c>
      <c r="C30">
        <v>785</v>
      </c>
      <c r="D30" s="3">
        <f>COUNTIF(ColdHardy_Edges!A:B,A30)</f>
        <v>35</v>
      </c>
    </row>
    <row r="31" spans="1:8" x14ac:dyDescent="0.25">
      <c r="A31" t="s">
        <v>56</v>
      </c>
      <c r="B31" t="s">
        <v>567</v>
      </c>
      <c r="C31">
        <v>461</v>
      </c>
      <c r="D31" s="3">
        <f>COUNTIF(ColdHardy_Edges!A:B,A31)</f>
        <v>37</v>
      </c>
    </row>
    <row r="32" spans="1:8" x14ac:dyDescent="0.25">
      <c r="A32" t="s">
        <v>57</v>
      </c>
      <c r="B32" t="s">
        <v>569</v>
      </c>
      <c r="C32">
        <v>400</v>
      </c>
      <c r="D32" s="3">
        <f>COUNTIF(ColdHardy_Edges!A:B,A32)</f>
        <v>28</v>
      </c>
    </row>
    <row r="33" spans="1:7" x14ac:dyDescent="0.25">
      <c r="A33" t="s">
        <v>58</v>
      </c>
      <c r="B33" t="s">
        <v>137</v>
      </c>
      <c r="C33">
        <v>8</v>
      </c>
      <c r="D33" s="3">
        <f>COUNTIF(ColdHardy_Edges!A:B,A33)</f>
        <v>2</v>
      </c>
    </row>
    <row r="34" spans="1:7" x14ac:dyDescent="0.25">
      <c r="A34" t="s">
        <v>59</v>
      </c>
      <c r="B34" t="s">
        <v>59</v>
      </c>
      <c r="C34">
        <v>718</v>
      </c>
      <c r="D34" s="3">
        <f>COUNTIF(ColdHardy_Edges!A:B,A34)</f>
        <v>45</v>
      </c>
    </row>
    <row r="35" spans="1:7" x14ac:dyDescent="0.25">
      <c r="A35" t="s">
        <v>60</v>
      </c>
      <c r="B35" t="s">
        <v>572</v>
      </c>
      <c r="C35">
        <v>29</v>
      </c>
      <c r="D35" s="3">
        <f>COUNTIF(ColdHardy_Edges!A:B,A35)</f>
        <v>6</v>
      </c>
    </row>
    <row r="36" spans="1:7" x14ac:dyDescent="0.25">
      <c r="A36" t="s">
        <v>61</v>
      </c>
      <c r="B36" t="s">
        <v>138</v>
      </c>
      <c r="C36">
        <v>760</v>
      </c>
      <c r="D36" s="3">
        <f>COUNTIF(ColdHardy_Edges!A:B,A36)</f>
        <v>46</v>
      </c>
    </row>
    <row r="37" spans="1:7" x14ac:dyDescent="0.25">
      <c r="A37" t="s">
        <v>62</v>
      </c>
      <c r="B37" t="s">
        <v>575</v>
      </c>
      <c r="C37">
        <v>189</v>
      </c>
      <c r="D37" s="3">
        <f>COUNTIF(ColdHardy_Edges!A:B,A37)</f>
        <v>4</v>
      </c>
    </row>
    <row r="38" spans="1:7" x14ac:dyDescent="0.25">
      <c r="A38" t="s">
        <v>63</v>
      </c>
      <c r="B38" t="s">
        <v>612</v>
      </c>
      <c r="C38">
        <v>819</v>
      </c>
      <c r="D38" s="3">
        <f>COUNTIF(ColdHardy_Edges!A:B,A38)</f>
        <v>43</v>
      </c>
    </row>
    <row r="39" spans="1:7" x14ac:dyDescent="0.25">
      <c r="A39" t="s">
        <v>64</v>
      </c>
      <c r="B39" t="s">
        <v>579</v>
      </c>
      <c r="C39">
        <v>788</v>
      </c>
      <c r="D39" s="3">
        <f>COUNTIF(ColdHardy_Edges!A:B,A39)</f>
        <v>36</v>
      </c>
    </row>
    <row r="40" spans="1:7" x14ac:dyDescent="0.25">
      <c r="A40" t="s">
        <v>67</v>
      </c>
      <c r="B40" t="s">
        <v>583</v>
      </c>
      <c r="C40">
        <v>124</v>
      </c>
      <c r="D40" s="3">
        <f>COUNTIF(ColdHardy_Edges!A:B,A40)</f>
        <v>24</v>
      </c>
    </row>
    <row r="41" spans="1:7" x14ac:dyDescent="0.25">
      <c r="A41" t="s">
        <v>68</v>
      </c>
      <c r="B41" t="s">
        <v>584</v>
      </c>
      <c r="C41">
        <v>801</v>
      </c>
      <c r="D41" s="3">
        <f>COUNTIF(ColdHardy_Edges!A:B,A41)</f>
        <v>45</v>
      </c>
    </row>
    <row r="42" spans="1:7" x14ac:dyDescent="0.25">
      <c r="A42" t="s">
        <v>69</v>
      </c>
      <c r="B42" t="s">
        <v>585</v>
      </c>
      <c r="C42">
        <v>18</v>
      </c>
      <c r="D42" s="3">
        <f>COUNTIF(ColdHardy_Edges!A:B,A42)</f>
        <v>1</v>
      </c>
    </row>
    <row r="43" spans="1:7" x14ac:dyDescent="0.25">
      <c r="A43" t="s">
        <v>70</v>
      </c>
      <c r="B43" t="s">
        <v>136</v>
      </c>
      <c r="C43">
        <v>829</v>
      </c>
      <c r="D43" s="3">
        <f>COUNTIF(ColdHardy_Edges!A:B,A43)</f>
        <v>37</v>
      </c>
    </row>
    <row r="44" spans="1:7" x14ac:dyDescent="0.25">
      <c r="A44" t="s">
        <v>71</v>
      </c>
      <c r="B44" t="s">
        <v>502</v>
      </c>
      <c r="C44">
        <v>476</v>
      </c>
      <c r="D44" s="3">
        <f>COUNTIF(ColdHardy_Edges!A:B,A44)</f>
        <v>46</v>
      </c>
    </row>
    <row r="45" spans="1:7" x14ac:dyDescent="0.25">
      <c r="A45" t="s">
        <v>74</v>
      </c>
      <c r="B45" t="s">
        <v>587</v>
      </c>
      <c r="C45">
        <v>39</v>
      </c>
      <c r="D45" s="3">
        <f>COUNTIF(ColdHardy_Edges!A:B,A45)</f>
        <v>14</v>
      </c>
    </row>
    <row r="46" spans="1:7" x14ac:dyDescent="0.25">
      <c r="A46" t="s">
        <v>77</v>
      </c>
      <c r="B46" t="s">
        <v>590</v>
      </c>
      <c r="C46">
        <v>137</v>
      </c>
      <c r="D46" s="3">
        <f>COUNTIF(ColdHardy_Edges!A:B,A46)</f>
        <v>20</v>
      </c>
      <c r="G46" s="14"/>
    </row>
    <row r="47" spans="1:7" x14ac:dyDescent="0.25">
      <c r="A47" t="s">
        <v>81</v>
      </c>
      <c r="B47" s="21" t="s">
        <v>593</v>
      </c>
      <c r="C47">
        <v>604</v>
      </c>
      <c r="D47" s="3">
        <f>COUNTIF(ColdHardy_Edges!A:B,A47)</f>
        <v>37</v>
      </c>
    </row>
    <row r="48" spans="1:7" x14ac:dyDescent="0.25">
      <c r="A48" t="s">
        <v>83</v>
      </c>
      <c r="B48" s="21" t="s">
        <v>596</v>
      </c>
      <c r="C48">
        <v>238</v>
      </c>
      <c r="D48" s="3">
        <f>COUNTIF(ColdHardy_Edges!A:B,A48)</f>
        <v>28</v>
      </c>
    </row>
    <row r="49" spans="1:4" x14ac:dyDescent="0.25">
      <c r="A49" t="s">
        <v>86</v>
      </c>
      <c r="B49" t="s">
        <v>144</v>
      </c>
      <c r="C49">
        <v>712</v>
      </c>
      <c r="D49" s="3">
        <f>COUNTIF(ColdHardy_Edges!A:B,A49)</f>
        <v>33</v>
      </c>
    </row>
    <row r="50" spans="1:4" x14ac:dyDescent="0.25">
      <c r="A50" t="s">
        <v>87</v>
      </c>
      <c r="B50" t="s">
        <v>87</v>
      </c>
      <c r="C50">
        <v>351</v>
      </c>
      <c r="D50" s="3">
        <f>COUNTIF(ColdHardy_Edges!A:B,A50)</f>
        <v>22</v>
      </c>
    </row>
    <row r="51" spans="1:4" x14ac:dyDescent="0.25">
      <c r="A51" t="s">
        <v>88</v>
      </c>
      <c r="B51" t="s">
        <v>599</v>
      </c>
      <c r="C51">
        <v>193</v>
      </c>
      <c r="D51" s="3">
        <f>COUNTIF(ColdHardy_Edges!A:B,A51)</f>
        <v>6</v>
      </c>
    </row>
    <row r="52" spans="1:4" x14ac:dyDescent="0.25">
      <c r="A52" t="s">
        <v>89</v>
      </c>
      <c r="B52" t="s">
        <v>600</v>
      </c>
      <c r="C52">
        <v>510</v>
      </c>
      <c r="D52" s="3">
        <f>COUNTIF(ColdHardy_Edges!A:B,A52)</f>
        <v>31</v>
      </c>
    </row>
    <row r="53" spans="1:4" x14ac:dyDescent="0.25">
      <c r="A53" t="s">
        <v>90</v>
      </c>
      <c r="B53" t="s">
        <v>145</v>
      </c>
      <c r="C53">
        <v>572</v>
      </c>
      <c r="D53" s="3">
        <f>COUNTIF(ColdHardy_Edges!A:B,A53)</f>
        <v>48</v>
      </c>
    </row>
    <row r="54" spans="1:4" x14ac:dyDescent="0.25">
      <c r="A54" t="s">
        <v>92</v>
      </c>
      <c r="B54" t="s">
        <v>147</v>
      </c>
      <c r="C54">
        <v>344</v>
      </c>
      <c r="D54" s="3">
        <f>COUNTIF(ColdHardy_Edges!A:B,A54)</f>
        <v>31</v>
      </c>
    </row>
    <row r="55" spans="1:4" x14ac:dyDescent="0.25">
      <c r="A55" t="s">
        <v>93</v>
      </c>
      <c r="B55" t="s">
        <v>603</v>
      </c>
      <c r="C55">
        <v>35</v>
      </c>
      <c r="D55" s="3">
        <f>COUNTIF(ColdHardy_Edges!A:B,A55)</f>
        <v>7</v>
      </c>
    </row>
    <row r="56" spans="1:4" x14ac:dyDescent="0.25">
      <c r="A56" t="s">
        <v>94</v>
      </c>
      <c r="B56" t="s">
        <v>605</v>
      </c>
      <c r="C56">
        <v>481</v>
      </c>
      <c r="D56" s="3">
        <f>COUNTIF(ColdHardy_Edges!A:B,A56)</f>
        <v>16</v>
      </c>
    </row>
    <row r="57" spans="1:4" x14ac:dyDescent="0.25">
      <c r="A57" t="s">
        <v>95</v>
      </c>
      <c r="B57" t="s">
        <v>606</v>
      </c>
      <c r="C57">
        <v>12</v>
      </c>
      <c r="D57" s="3">
        <f>COUNTIF(ColdHardy_Edges!A:B,A57)</f>
        <v>2</v>
      </c>
    </row>
    <row r="58" spans="1:4" x14ac:dyDescent="0.25">
      <c r="A58" t="s">
        <v>98</v>
      </c>
      <c r="B58" t="s">
        <v>607</v>
      </c>
      <c r="C58">
        <v>178</v>
      </c>
      <c r="D58" s="3">
        <f>COUNTIF(ColdHardy_Edges!A:B,A58)</f>
        <v>29</v>
      </c>
    </row>
    <row r="59" spans="1:4" x14ac:dyDescent="0.25">
      <c r="A59" t="s">
        <v>99</v>
      </c>
      <c r="B59" t="s">
        <v>148</v>
      </c>
      <c r="C59">
        <v>14</v>
      </c>
      <c r="D59" s="3">
        <f>COUNTIF(ColdHardy_Edges!A:B,A59)</f>
        <v>4</v>
      </c>
    </row>
    <row r="60" spans="1:4" x14ac:dyDescent="0.25">
      <c r="A60" t="s">
        <v>100</v>
      </c>
      <c r="B60" t="s">
        <v>144</v>
      </c>
      <c r="C60">
        <v>578</v>
      </c>
      <c r="D60" s="3">
        <f>COUNTIF(ColdHardy_Edges!A:B,A60)</f>
        <v>30</v>
      </c>
    </row>
    <row r="61" spans="1:4" x14ac:dyDescent="0.25">
      <c r="A61" t="s">
        <v>101</v>
      </c>
      <c r="B61" s="21" t="s">
        <v>609</v>
      </c>
      <c r="C61">
        <v>507</v>
      </c>
      <c r="D61" s="3">
        <f>COUNTIF(ColdHardy_Edges!A:B,A61)</f>
        <v>35</v>
      </c>
    </row>
    <row r="62" spans="1:4" x14ac:dyDescent="0.25">
      <c r="A62" t="s">
        <v>102</v>
      </c>
      <c r="B62" t="s">
        <v>610</v>
      </c>
      <c r="C62">
        <v>473</v>
      </c>
      <c r="D62" s="3">
        <f>COUNTIF(ColdHardy_Edges!A:B,A62)</f>
        <v>48</v>
      </c>
    </row>
    <row r="63" spans="1:4" x14ac:dyDescent="0.25">
      <c r="A63" s="4" t="s">
        <v>362</v>
      </c>
      <c r="B63" s="4" t="s">
        <v>362</v>
      </c>
      <c r="C63" s="4">
        <v>98</v>
      </c>
      <c r="D63" s="3">
        <f>COUNTIF(ColdHardy_Edges!A:B,A63)</f>
        <v>21</v>
      </c>
    </row>
    <row r="64" spans="1:4" x14ac:dyDescent="0.25">
      <c r="A64" s="4" t="s">
        <v>366</v>
      </c>
      <c r="B64" s="4" t="s">
        <v>366</v>
      </c>
      <c r="C64" s="4">
        <v>54</v>
      </c>
      <c r="D64" s="3">
        <f>COUNTIF(ColdHardy_Edges!A:B,A64)</f>
        <v>10</v>
      </c>
    </row>
  </sheetData>
  <sortState ref="A2:Q83">
    <sortCondition descending="1" ref="E2:E83"/>
    <sortCondition ref="A2:A83"/>
  </sortState>
  <pageMargins left="0.7" right="0.7" top="0.75" bottom="0.75" header="0.3" footer="0.3"/>
  <pageSetup orientation="portrait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" sqref="D1:F1048576"/>
    </sheetView>
  </sheetViews>
  <sheetFormatPr defaultRowHeight="15" x14ac:dyDescent="0.25"/>
  <cols>
    <col min="1" max="2" width="22.7109375" customWidth="1"/>
    <col min="3" max="3" width="7.7109375" style="9" customWidth="1"/>
  </cols>
  <sheetData>
    <row r="1" spans="1:3" x14ac:dyDescent="0.25">
      <c r="A1" t="s">
        <v>498</v>
      </c>
      <c r="B1" t="s">
        <v>499</v>
      </c>
      <c r="C1" s="9" t="s">
        <v>500</v>
      </c>
    </row>
    <row r="2" spans="1:3" x14ac:dyDescent="0.25">
      <c r="A2" t="s">
        <v>4</v>
      </c>
      <c r="B2" t="s">
        <v>362</v>
      </c>
      <c r="C2" s="9">
        <v>0.29268562802247</v>
      </c>
    </row>
    <row r="3" spans="1:3" x14ac:dyDescent="0.25">
      <c r="A3" t="s">
        <v>15</v>
      </c>
      <c r="B3" t="s">
        <v>362</v>
      </c>
      <c r="C3" s="9">
        <v>0.29240686278970501</v>
      </c>
    </row>
    <row r="4" spans="1:3" x14ac:dyDescent="0.25">
      <c r="A4" t="s">
        <v>22</v>
      </c>
      <c r="B4" t="s">
        <v>362</v>
      </c>
      <c r="C4" s="9">
        <v>0.31560375322161399</v>
      </c>
    </row>
    <row r="5" spans="1:3" x14ac:dyDescent="0.25">
      <c r="A5" t="s">
        <v>23</v>
      </c>
      <c r="B5" t="s">
        <v>362</v>
      </c>
      <c r="C5" s="9">
        <v>0.29043049438852497</v>
      </c>
    </row>
    <row r="6" spans="1:3" x14ac:dyDescent="0.25">
      <c r="A6" t="s">
        <v>25</v>
      </c>
      <c r="B6" t="s">
        <v>362</v>
      </c>
      <c r="C6" s="9">
        <v>0.29783560604341902</v>
      </c>
    </row>
    <row r="7" spans="1:3" x14ac:dyDescent="0.25">
      <c r="A7" t="s">
        <v>26</v>
      </c>
      <c r="B7" t="s">
        <v>362</v>
      </c>
      <c r="C7" s="9">
        <v>0.31876217520783101</v>
      </c>
    </row>
    <row r="8" spans="1:3" x14ac:dyDescent="0.25">
      <c r="A8" t="s">
        <v>30</v>
      </c>
      <c r="B8" t="s">
        <v>362</v>
      </c>
      <c r="C8" s="9">
        <v>0.30127108525149299</v>
      </c>
    </row>
    <row r="9" spans="1:3" x14ac:dyDescent="0.25">
      <c r="A9" t="s">
        <v>38</v>
      </c>
      <c r="B9" t="s">
        <v>362</v>
      </c>
      <c r="C9" s="9">
        <v>0.30893963809876102</v>
      </c>
    </row>
    <row r="10" spans="1:3" x14ac:dyDescent="0.25">
      <c r="A10" t="s">
        <v>40</v>
      </c>
      <c r="B10" t="s">
        <v>362</v>
      </c>
      <c r="C10" s="9">
        <v>0.29153762858549098</v>
      </c>
    </row>
    <row r="11" spans="1:3" x14ac:dyDescent="0.25">
      <c r="A11" t="s">
        <v>48</v>
      </c>
      <c r="B11" t="s">
        <v>362</v>
      </c>
      <c r="C11" s="9">
        <v>0.30174960091595598</v>
      </c>
    </row>
    <row r="12" spans="1:3" x14ac:dyDescent="0.25">
      <c r="A12" t="s">
        <v>56</v>
      </c>
      <c r="B12" t="s">
        <v>362</v>
      </c>
      <c r="C12" s="9">
        <v>0.30574102193227898</v>
      </c>
    </row>
    <row r="13" spans="1:3" x14ac:dyDescent="0.25">
      <c r="A13" t="s">
        <v>59</v>
      </c>
      <c r="B13" t="s">
        <v>362</v>
      </c>
      <c r="C13" s="9">
        <v>0.29910392176487299</v>
      </c>
    </row>
    <row r="14" spans="1:3" x14ac:dyDescent="0.25">
      <c r="A14" t="s">
        <v>61</v>
      </c>
      <c r="B14" t="s">
        <v>362</v>
      </c>
      <c r="C14" s="9">
        <v>0.306797771901058</v>
      </c>
    </row>
    <row r="15" spans="1:3" x14ac:dyDescent="0.25">
      <c r="A15" t="s">
        <v>63</v>
      </c>
      <c r="B15" t="s">
        <v>362</v>
      </c>
      <c r="C15" s="9">
        <v>0.29486347171604099</v>
      </c>
    </row>
    <row r="16" spans="1:3" x14ac:dyDescent="0.25">
      <c r="A16" t="s">
        <v>67</v>
      </c>
      <c r="B16" t="s">
        <v>362</v>
      </c>
      <c r="C16" s="9">
        <v>0.29744059443986598</v>
      </c>
    </row>
    <row r="17" spans="1:3" x14ac:dyDescent="0.25">
      <c r="A17" t="s">
        <v>68</v>
      </c>
      <c r="B17" t="s">
        <v>362</v>
      </c>
      <c r="C17" s="9">
        <v>0.301302944404992</v>
      </c>
    </row>
    <row r="18" spans="1:3" x14ac:dyDescent="0.25">
      <c r="A18" t="s">
        <v>71</v>
      </c>
      <c r="B18" t="s">
        <v>362</v>
      </c>
      <c r="C18" s="9">
        <v>0.31166177807635498</v>
      </c>
    </row>
    <row r="19" spans="1:3" x14ac:dyDescent="0.25">
      <c r="A19" t="s">
        <v>89</v>
      </c>
      <c r="B19" t="s">
        <v>362</v>
      </c>
      <c r="C19" s="9">
        <v>0.29684917927273302</v>
      </c>
    </row>
    <row r="20" spans="1:3" x14ac:dyDescent="0.25">
      <c r="A20" t="s">
        <v>90</v>
      </c>
      <c r="B20" t="s">
        <v>362</v>
      </c>
      <c r="C20" s="9">
        <v>0.318752217249686</v>
      </c>
    </row>
    <row r="21" spans="1:3" x14ac:dyDescent="0.25">
      <c r="A21" t="s">
        <v>98</v>
      </c>
      <c r="B21" t="s">
        <v>362</v>
      </c>
      <c r="C21" s="9">
        <v>0.29940144853704198</v>
      </c>
    </row>
    <row r="22" spans="1:3" x14ac:dyDescent="0.25">
      <c r="A22" t="s">
        <v>102</v>
      </c>
      <c r="B22" t="s">
        <v>362</v>
      </c>
      <c r="C22" s="9">
        <v>0.31230693578596402</v>
      </c>
    </row>
    <row r="23" spans="1:3" x14ac:dyDescent="0.25">
      <c r="A23" t="s">
        <v>4</v>
      </c>
      <c r="B23" t="s">
        <v>366</v>
      </c>
      <c r="C23" s="9">
        <v>0.28960779916603302</v>
      </c>
    </row>
    <row r="24" spans="1:3" x14ac:dyDescent="0.25">
      <c r="A24" t="s">
        <v>22</v>
      </c>
      <c r="B24" t="s">
        <v>366</v>
      </c>
      <c r="C24" s="9">
        <v>0.31317990586269101</v>
      </c>
    </row>
    <row r="25" spans="1:3" x14ac:dyDescent="0.25">
      <c r="A25" t="s">
        <v>26</v>
      </c>
      <c r="B25" t="s">
        <v>366</v>
      </c>
      <c r="C25" s="9">
        <v>0.31165494413159101</v>
      </c>
    </row>
    <row r="26" spans="1:3" x14ac:dyDescent="0.25">
      <c r="A26" t="s">
        <v>38</v>
      </c>
      <c r="B26" t="s">
        <v>366</v>
      </c>
      <c r="C26" s="9">
        <v>0.30485154700261602</v>
      </c>
    </row>
    <row r="27" spans="1:3" x14ac:dyDescent="0.25">
      <c r="A27" t="s">
        <v>56</v>
      </c>
      <c r="B27" t="s">
        <v>366</v>
      </c>
      <c r="C27" s="9">
        <v>0.29605724222426599</v>
      </c>
    </row>
    <row r="28" spans="1:3" x14ac:dyDescent="0.25">
      <c r="A28" t="s">
        <v>67</v>
      </c>
      <c r="B28" t="s">
        <v>366</v>
      </c>
      <c r="C28" s="9">
        <v>0.30179339155530499</v>
      </c>
    </row>
    <row r="29" spans="1:3" x14ac:dyDescent="0.25">
      <c r="A29" t="s">
        <v>71</v>
      </c>
      <c r="B29" t="s">
        <v>366</v>
      </c>
      <c r="C29" s="9">
        <v>0.29641952582583397</v>
      </c>
    </row>
    <row r="30" spans="1:3" x14ac:dyDescent="0.25">
      <c r="A30" t="s">
        <v>90</v>
      </c>
      <c r="B30" t="s">
        <v>366</v>
      </c>
      <c r="C30" s="9">
        <v>0.30148465624843501</v>
      </c>
    </row>
    <row r="31" spans="1:3" x14ac:dyDescent="0.25">
      <c r="A31" t="s">
        <v>98</v>
      </c>
      <c r="B31" t="s">
        <v>366</v>
      </c>
      <c r="C31" s="9">
        <v>0.29671795640758603</v>
      </c>
    </row>
    <row r="32" spans="1:3" x14ac:dyDescent="0.25">
      <c r="A32" t="s">
        <v>102</v>
      </c>
      <c r="B32" t="s">
        <v>366</v>
      </c>
      <c r="C32" s="9">
        <v>0.294654605457077</v>
      </c>
    </row>
    <row r="33" spans="1:3" x14ac:dyDescent="0.25">
      <c r="A33" t="s">
        <v>4</v>
      </c>
      <c r="B33" t="s">
        <v>11</v>
      </c>
      <c r="C33" s="9">
        <v>0.29688678865724499</v>
      </c>
    </row>
    <row r="34" spans="1:3" x14ac:dyDescent="0.25">
      <c r="A34" t="s">
        <v>6</v>
      </c>
      <c r="B34" t="s">
        <v>11</v>
      </c>
      <c r="C34" s="9">
        <v>0.29442166283971699</v>
      </c>
    </row>
    <row r="35" spans="1:3" x14ac:dyDescent="0.25">
      <c r="A35" t="s">
        <v>5</v>
      </c>
      <c r="B35" t="s">
        <v>12</v>
      </c>
      <c r="C35" s="9">
        <v>0.30663381020462899</v>
      </c>
    </row>
    <row r="36" spans="1:3" x14ac:dyDescent="0.25">
      <c r="A36" t="s">
        <v>8</v>
      </c>
      <c r="B36" t="s">
        <v>12</v>
      </c>
      <c r="C36" s="9">
        <v>0.35937619121523301</v>
      </c>
    </row>
    <row r="37" spans="1:3" x14ac:dyDescent="0.25">
      <c r="A37" t="s">
        <v>4</v>
      </c>
      <c r="B37" t="s">
        <v>13</v>
      </c>
      <c r="C37" s="9">
        <v>0.29977365978819798</v>
      </c>
    </row>
    <row r="38" spans="1:3" x14ac:dyDescent="0.25">
      <c r="A38" t="s">
        <v>11</v>
      </c>
      <c r="B38" t="s">
        <v>13</v>
      </c>
      <c r="C38" s="9">
        <v>0.29130158572313603</v>
      </c>
    </row>
    <row r="39" spans="1:3" x14ac:dyDescent="0.25">
      <c r="A39" t="s">
        <v>5</v>
      </c>
      <c r="B39" t="s">
        <v>15</v>
      </c>
      <c r="C39" s="9">
        <v>0.30636515165602501</v>
      </c>
    </row>
    <row r="40" spans="1:3" x14ac:dyDescent="0.25">
      <c r="A40" t="s">
        <v>8</v>
      </c>
      <c r="B40" t="s">
        <v>15</v>
      </c>
      <c r="C40" s="9">
        <v>0.35244564496644598</v>
      </c>
    </row>
    <row r="41" spans="1:3" x14ac:dyDescent="0.25">
      <c r="A41" t="s">
        <v>12</v>
      </c>
      <c r="B41" t="s">
        <v>15</v>
      </c>
      <c r="C41" s="9">
        <v>0.34656601932669101</v>
      </c>
    </row>
    <row r="42" spans="1:3" x14ac:dyDescent="0.25">
      <c r="A42" t="s">
        <v>8</v>
      </c>
      <c r="B42" t="s">
        <v>21</v>
      </c>
      <c r="C42" s="9">
        <v>0.30586843997736402</v>
      </c>
    </row>
    <row r="43" spans="1:3" x14ac:dyDescent="0.25">
      <c r="A43" t="s">
        <v>12</v>
      </c>
      <c r="B43" t="s">
        <v>21</v>
      </c>
      <c r="C43" s="9">
        <v>0.31270566060529098</v>
      </c>
    </row>
    <row r="44" spans="1:3" x14ac:dyDescent="0.25">
      <c r="A44" t="s">
        <v>15</v>
      </c>
      <c r="B44" t="s">
        <v>21</v>
      </c>
      <c r="C44" s="9">
        <v>0.33000294390746299</v>
      </c>
    </row>
    <row r="45" spans="1:3" x14ac:dyDescent="0.25">
      <c r="A45" t="s">
        <v>4</v>
      </c>
      <c r="B45" t="s">
        <v>22</v>
      </c>
      <c r="C45" s="9">
        <v>0.30347875970883598</v>
      </c>
    </row>
    <row r="46" spans="1:3" x14ac:dyDescent="0.25">
      <c r="A46" t="s">
        <v>5</v>
      </c>
      <c r="B46" t="s">
        <v>22</v>
      </c>
      <c r="C46" s="9">
        <v>0.29533614233776401</v>
      </c>
    </row>
    <row r="47" spans="1:3" x14ac:dyDescent="0.25">
      <c r="A47" t="s">
        <v>6</v>
      </c>
      <c r="B47" t="s">
        <v>22</v>
      </c>
      <c r="C47" s="9">
        <v>0.30094838043551703</v>
      </c>
    </row>
    <row r="48" spans="1:3" x14ac:dyDescent="0.25">
      <c r="A48" t="s">
        <v>11</v>
      </c>
      <c r="B48" t="s">
        <v>22</v>
      </c>
      <c r="C48" s="9">
        <v>0.30925609504252599</v>
      </c>
    </row>
    <row r="49" spans="1:3" x14ac:dyDescent="0.25">
      <c r="A49" t="s">
        <v>12</v>
      </c>
      <c r="B49" t="s">
        <v>22</v>
      </c>
      <c r="C49" s="9">
        <v>0.30063381809748202</v>
      </c>
    </row>
    <row r="50" spans="1:3" x14ac:dyDescent="0.25">
      <c r="A50" t="s">
        <v>15</v>
      </c>
      <c r="B50" t="s">
        <v>22</v>
      </c>
      <c r="C50" s="9">
        <v>0.31793067142489001</v>
      </c>
    </row>
    <row r="51" spans="1:3" x14ac:dyDescent="0.25">
      <c r="A51" t="s">
        <v>21</v>
      </c>
      <c r="B51" t="s">
        <v>22</v>
      </c>
      <c r="C51" s="9">
        <v>0.30689972557121797</v>
      </c>
    </row>
    <row r="52" spans="1:3" x14ac:dyDescent="0.25">
      <c r="A52" t="s">
        <v>4</v>
      </c>
      <c r="B52" t="s">
        <v>23</v>
      </c>
      <c r="C52" s="9">
        <v>0.29478737429264101</v>
      </c>
    </row>
    <row r="53" spans="1:3" x14ac:dyDescent="0.25">
      <c r="A53" t="s">
        <v>13</v>
      </c>
      <c r="B53" t="s">
        <v>23</v>
      </c>
      <c r="C53" s="9">
        <v>0.29109152461065302</v>
      </c>
    </row>
    <row r="54" spans="1:3" x14ac:dyDescent="0.25">
      <c r="A54" t="s">
        <v>22</v>
      </c>
      <c r="B54" t="s">
        <v>23</v>
      </c>
      <c r="C54" s="9">
        <v>0.29462785812512199</v>
      </c>
    </row>
    <row r="55" spans="1:3" x14ac:dyDescent="0.25">
      <c r="A55" t="s">
        <v>8</v>
      </c>
      <c r="B55" t="s">
        <v>24</v>
      </c>
      <c r="C55" s="9">
        <v>0.33617234280340103</v>
      </c>
    </row>
    <row r="56" spans="1:3" x14ac:dyDescent="0.25">
      <c r="A56" t="s">
        <v>12</v>
      </c>
      <c r="B56" t="s">
        <v>24</v>
      </c>
      <c r="C56" s="9">
        <v>0.35220650580731799</v>
      </c>
    </row>
    <row r="57" spans="1:3" x14ac:dyDescent="0.25">
      <c r="A57" t="s">
        <v>15</v>
      </c>
      <c r="B57" t="s">
        <v>24</v>
      </c>
      <c r="C57" s="9">
        <v>0.35571235823313502</v>
      </c>
    </row>
    <row r="58" spans="1:3" x14ac:dyDescent="0.25">
      <c r="A58" t="s">
        <v>21</v>
      </c>
      <c r="B58" t="s">
        <v>24</v>
      </c>
      <c r="C58" s="9">
        <v>0.289822896977252</v>
      </c>
    </row>
    <row r="59" spans="1:3" x14ac:dyDescent="0.25">
      <c r="A59" t="s">
        <v>22</v>
      </c>
      <c r="B59" t="s">
        <v>24</v>
      </c>
      <c r="C59" s="9">
        <v>0.29745532802531499</v>
      </c>
    </row>
    <row r="60" spans="1:3" x14ac:dyDescent="0.25">
      <c r="A60" t="s">
        <v>4</v>
      </c>
      <c r="B60" t="s">
        <v>25</v>
      </c>
      <c r="C60" s="9">
        <v>0.30741473516414602</v>
      </c>
    </row>
    <row r="61" spans="1:3" x14ac:dyDescent="0.25">
      <c r="A61" t="s">
        <v>5</v>
      </c>
      <c r="B61" t="s">
        <v>25</v>
      </c>
      <c r="C61" s="9">
        <v>0.30009337748979398</v>
      </c>
    </row>
    <row r="62" spans="1:3" x14ac:dyDescent="0.25">
      <c r="A62" t="s">
        <v>8</v>
      </c>
      <c r="B62" t="s">
        <v>25</v>
      </c>
      <c r="C62" s="9">
        <v>0.29433203226926102</v>
      </c>
    </row>
    <row r="63" spans="1:3" x14ac:dyDescent="0.25">
      <c r="A63" t="s">
        <v>12</v>
      </c>
      <c r="B63" t="s">
        <v>25</v>
      </c>
      <c r="C63" s="9">
        <v>0.32188360137277799</v>
      </c>
    </row>
    <row r="64" spans="1:3" x14ac:dyDescent="0.25">
      <c r="A64" t="s">
        <v>13</v>
      </c>
      <c r="B64" t="s">
        <v>25</v>
      </c>
      <c r="C64" s="9">
        <v>0.29200415761662502</v>
      </c>
    </row>
    <row r="65" spans="1:3" x14ac:dyDescent="0.25">
      <c r="A65" t="s">
        <v>15</v>
      </c>
      <c r="B65" t="s">
        <v>25</v>
      </c>
      <c r="C65" s="9">
        <v>0.31395823561914499</v>
      </c>
    </row>
    <row r="66" spans="1:3" x14ac:dyDescent="0.25">
      <c r="A66" t="s">
        <v>23</v>
      </c>
      <c r="B66" t="s">
        <v>25</v>
      </c>
      <c r="C66" s="9">
        <v>0.31451015215398198</v>
      </c>
    </row>
    <row r="67" spans="1:3" x14ac:dyDescent="0.25">
      <c r="A67" t="s">
        <v>4</v>
      </c>
      <c r="B67" t="s">
        <v>26</v>
      </c>
      <c r="C67" s="9">
        <v>0.31332854167931001</v>
      </c>
    </row>
    <row r="68" spans="1:3" x14ac:dyDescent="0.25">
      <c r="A68" t="s">
        <v>5</v>
      </c>
      <c r="B68" t="s">
        <v>26</v>
      </c>
      <c r="C68" s="9">
        <v>0.305706603843998</v>
      </c>
    </row>
    <row r="69" spans="1:3" x14ac:dyDescent="0.25">
      <c r="A69" t="s">
        <v>6</v>
      </c>
      <c r="B69" t="s">
        <v>26</v>
      </c>
      <c r="C69" s="9">
        <v>0.29669450914738699</v>
      </c>
    </row>
    <row r="70" spans="1:3" x14ac:dyDescent="0.25">
      <c r="A70" t="s">
        <v>8</v>
      </c>
      <c r="B70" t="s">
        <v>26</v>
      </c>
      <c r="C70" s="9">
        <v>0.29656116964435397</v>
      </c>
    </row>
    <row r="71" spans="1:3" x14ac:dyDescent="0.25">
      <c r="A71" t="s">
        <v>11</v>
      </c>
      <c r="B71" t="s">
        <v>26</v>
      </c>
      <c r="C71" s="9">
        <v>0.30777595118498402</v>
      </c>
    </row>
    <row r="72" spans="1:3" x14ac:dyDescent="0.25">
      <c r="A72" t="s">
        <v>12</v>
      </c>
      <c r="B72" t="s">
        <v>26</v>
      </c>
      <c r="C72" s="9">
        <v>0.310909412451085</v>
      </c>
    </row>
    <row r="73" spans="1:3" x14ac:dyDescent="0.25">
      <c r="A73" t="s">
        <v>13</v>
      </c>
      <c r="B73" t="s">
        <v>26</v>
      </c>
      <c r="C73" s="9">
        <v>0.30083777506692599</v>
      </c>
    </row>
    <row r="74" spans="1:3" x14ac:dyDescent="0.25">
      <c r="A74" t="s">
        <v>15</v>
      </c>
      <c r="B74" t="s">
        <v>26</v>
      </c>
      <c r="C74" s="9">
        <v>0.32065831858837701</v>
      </c>
    </row>
    <row r="75" spans="1:3" x14ac:dyDescent="0.25">
      <c r="A75" t="s">
        <v>21</v>
      </c>
      <c r="B75" t="s">
        <v>26</v>
      </c>
      <c r="C75" s="9">
        <v>0.30035433601703299</v>
      </c>
    </row>
    <row r="76" spans="1:3" x14ac:dyDescent="0.25">
      <c r="A76" t="s">
        <v>22</v>
      </c>
      <c r="B76" t="s">
        <v>26</v>
      </c>
      <c r="C76" s="9">
        <v>0.30739689043713597</v>
      </c>
    </row>
    <row r="77" spans="1:3" x14ac:dyDescent="0.25">
      <c r="A77" t="s">
        <v>23</v>
      </c>
      <c r="B77" t="s">
        <v>26</v>
      </c>
      <c r="C77" s="9">
        <v>0.31055351776505502</v>
      </c>
    </row>
    <row r="78" spans="1:3" x14ac:dyDescent="0.25">
      <c r="A78" t="s">
        <v>24</v>
      </c>
      <c r="B78" t="s">
        <v>26</v>
      </c>
      <c r="C78" s="9">
        <v>0.31009470052156002</v>
      </c>
    </row>
    <row r="79" spans="1:3" x14ac:dyDescent="0.25">
      <c r="A79" t="s">
        <v>25</v>
      </c>
      <c r="B79" t="s">
        <v>26</v>
      </c>
      <c r="C79" s="9">
        <v>0.301291601343953</v>
      </c>
    </row>
    <row r="80" spans="1:3" x14ac:dyDescent="0.25">
      <c r="A80" t="s">
        <v>11</v>
      </c>
      <c r="B80" t="s">
        <v>28</v>
      </c>
      <c r="C80" s="9">
        <v>0.293509237485373</v>
      </c>
    </row>
    <row r="81" spans="1:3" x14ac:dyDescent="0.25">
      <c r="A81" t="s">
        <v>22</v>
      </c>
      <c r="B81" t="s">
        <v>28</v>
      </c>
      <c r="C81" s="9">
        <v>0.30013085761692199</v>
      </c>
    </row>
    <row r="82" spans="1:3" x14ac:dyDescent="0.25">
      <c r="A82" t="s">
        <v>26</v>
      </c>
      <c r="B82" t="s">
        <v>28</v>
      </c>
      <c r="C82" s="9">
        <v>0.293531009158147</v>
      </c>
    </row>
    <row r="83" spans="1:3" x14ac:dyDescent="0.25">
      <c r="A83" t="s">
        <v>4</v>
      </c>
      <c r="B83" t="s">
        <v>29</v>
      </c>
      <c r="C83" s="9">
        <v>0.30537969262409098</v>
      </c>
    </row>
    <row r="84" spans="1:3" x14ac:dyDescent="0.25">
      <c r="A84" t="s">
        <v>11</v>
      </c>
      <c r="B84" t="s">
        <v>29</v>
      </c>
      <c r="C84" s="9">
        <v>0.28956412036321899</v>
      </c>
    </row>
    <row r="85" spans="1:3" x14ac:dyDescent="0.25">
      <c r="A85" t="s">
        <v>13</v>
      </c>
      <c r="B85" t="s">
        <v>29</v>
      </c>
      <c r="C85" s="9">
        <v>0.298246820712116</v>
      </c>
    </row>
    <row r="86" spans="1:3" x14ac:dyDescent="0.25">
      <c r="A86" t="s">
        <v>22</v>
      </c>
      <c r="B86" t="s">
        <v>29</v>
      </c>
      <c r="C86" s="9">
        <v>0.30446777795767799</v>
      </c>
    </row>
    <row r="87" spans="1:3" x14ac:dyDescent="0.25">
      <c r="A87" t="s">
        <v>23</v>
      </c>
      <c r="B87" t="s">
        <v>29</v>
      </c>
      <c r="C87" s="9">
        <v>0.30348486467948399</v>
      </c>
    </row>
    <row r="88" spans="1:3" x14ac:dyDescent="0.25">
      <c r="A88" t="s">
        <v>25</v>
      </c>
      <c r="B88" t="s">
        <v>29</v>
      </c>
      <c r="C88" s="9">
        <v>0.29331597317281599</v>
      </c>
    </row>
    <row r="89" spans="1:3" x14ac:dyDescent="0.25">
      <c r="A89" t="s">
        <v>26</v>
      </c>
      <c r="B89" t="s">
        <v>29</v>
      </c>
      <c r="C89" s="9">
        <v>0.31066062671438499</v>
      </c>
    </row>
    <row r="90" spans="1:3" x14ac:dyDescent="0.25">
      <c r="A90" t="s">
        <v>4</v>
      </c>
      <c r="B90" t="s">
        <v>30</v>
      </c>
      <c r="C90" s="9">
        <v>0.30907681270896997</v>
      </c>
    </row>
    <row r="91" spans="1:3" x14ac:dyDescent="0.25">
      <c r="A91" t="s">
        <v>5</v>
      </c>
      <c r="B91" t="s">
        <v>30</v>
      </c>
      <c r="C91" s="9">
        <v>0.29812380768686703</v>
      </c>
    </row>
    <row r="92" spans="1:3" x14ac:dyDescent="0.25">
      <c r="A92" t="s">
        <v>12</v>
      </c>
      <c r="B92" t="s">
        <v>30</v>
      </c>
      <c r="C92" s="9">
        <v>0.31021349072614801</v>
      </c>
    </row>
    <row r="93" spans="1:3" x14ac:dyDescent="0.25">
      <c r="A93" t="s">
        <v>13</v>
      </c>
      <c r="B93" t="s">
        <v>30</v>
      </c>
      <c r="C93" s="9">
        <v>0.29684795266789599</v>
      </c>
    </row>
    <row r="94" spans="1:3" x14ac:dyDescent="0.25">
      <c r="A94" t="s">
        <v>15</v>
      </c>
      <c r="B94" t="s">
        <v>30</v>
      </c>
      <c r="C94" s="9">
        <v>0.305325026666871</v>
      </c>
    </row>
    <row r="95" spans="1:3" x14ac:dyDescent="0.25">
      <c r="A95" t="s">
        <v>23</v>
      </c>
      <c r="B95" t="s">
        <v>30</v>
      </c>
      <c r="C95" s="9">
        <v>0.31602799729148301</v>
      </c>
    </row>
    <row r="96" spans="1:3" x14ac:dyDescent="0.25">
      <c r="A96" t="s">
        <v>25</v>
      </c>
      <c r="B96" t="s">
        <v>30</v>
      </c>
      <c r="C96" s="9">
        <v>0.31190585763573198</v>
      </c>
    </row>
    <row r="97" spans="1:3" x14ac:dyDescent="0.25">
      <c r="A97" t="s">
        <v>26</v>
      </c>
      <c r="B97" t="s">
        <v>30</v>
      </c>
      <c r="C97" s="9">
        <v>0.29971456382207701</v>
      </c>
    </row>
    <row r="98" spans="1:3" x14ac:dyDescent="0.25">
      <c r="A98" t="s">
        <v>29</v>
      </c>
      <c r="B98" t="s">
        <v>30</v>
      </c>
      <c r="C98" s="9">
        <v>0.299507279556325</v>
      </c>
    </row>
    <row r="99" spans="1:3" x14ac:dyDescent="0.25">
      <c r="A99" t="s">
        <v>8</v>
      </c>
      <c r="B99" t="s">
        <v>32</v>
      </c>
      <c r="C99" s="9">
        <v>0.31277524702057802</v>
      </c>
    </row>
    <row r="100" spans="1:3" x14ac:dyDescent="0.25">
      <c r="A100" t="s">
        <v>12</v>
      </c>
      <c r="B100" t="s">
        <v>32</v>
      </c>
      <c r="C100" s="9">
        <v>0.33695585708875597</v>
      </c>
    </row>
    <row r="101" spans="1:3" x14ac:dyDescent="0.25">
      <c r="A101" t="s">
        <v>15</v>
      </c>
      <c r="B101" t="s">
        <v>32</v>
      </c>
      <c r="C101" s="9">
        <v>0.32497164509968501</v>
      </c>
    </row>
    <row r="102" spans="1:3" x14ac:dyDescent="0.25">
      <c r="A102" t="s">
        <v>23</v>
      </c>
      <c r="B102" t="s">
        <v>32</v>
      </c>
      <c r="C102" s="9">
        <v>0.29215631295335798</v>
      </c>
    </row>
    <row r="103" spans="1:3" x14ac:dyDescent="0.25">
      <c r="A103" t="s">
        <v>24</v>
      </c>
      <c r="B103" t="s">
        <v>32</v>
      </c>
      <c r="C103" s="9">
        <v>0.29502892952410897</v>
      </c>
    </row>
    <row r="104" spans="1:3" x14ac:dyDescent="0.25">
      <c r="A104" t="s">
        <v>25</v>
      </c>
      <c r="B104" t="s">
        <v>32</v>
      </c>
      <c r="C104" s="9">
        <v>0.32547568316514403</v>
      </c>
    </row>
    <row r="105" spans="1:3" x14ac:dyDescent="0.25">
      <c r="A105" t="s">
        <v>26</v>
      </c>
      <c r="B105" t="s">
        <v>32</v>
      </c>
      <c r="C105" s="9">
        <v>0.30705915927397898</v>
      </c>
    </row>
    <row r="106" spans="1:3" x14ac:dyDescent="0.25">
      <c r="A106" t="s">
        <v>30</v>
      </c>
      <c r="B106" t="s">
        <v>32</v>
      </c>
      <c r="C106" s="9">
        <v>0.315743463993028</v>
      </c>
    </row>
    <row r="107" spans="1:3" x14ac:dyDescent="0.25">
      <c r="A107" t="s">
        <v>6</v>
      </c>
      <c r="B107" t="s">
        <v>38</v>
      </c>
      <c r="C107" s="9">
        <v>0.29116569205604798</v>
      </c>
    </row>
    <row r="108" spans="1:3" x14ac:dyDescent="0.25">
      <c r="A108" t="s">
        <v>8</v>
      </c>
      <c r="B108" t="s">
        <v>38</v>
      </c>
      <c r="C108" s="9">
        <v>0.30104277402590401</v>
      </c>
    </row>
    <row r="109" spans="1:3" x14ac:dyDescent="0.25">
      <c r="A109" t="s">
        <v>11</v>
      </c>
      <c r="B109" t="s">
        <v>38</v>
      </c>
      <c r="C109" s="9">
        <v>0.29625581386587402</v>
      </c>
    </row>
    <row r="110" spans="1:3" x14ac:dyDescent="0.25">
      <c r="A110" t="s">
        <v>12</v>
      </c>
      <c r="B110" t="s">
        <v>38</v>
      </c>
      <c r="C110" s="9">
        <v>0.31141468394576399</v>
      </c>
    </row>
    <row r="111" spans="1:3" x14ac:dyDescent="0.25">
      <c r="A111" t="s">
        <v>15</v>
      </c>
      <c r="B111" t="s">
        <v>38</v>
      </c>
      <c r="C111" s="9">
        <v>0.329339332100822</v>
      </c>
    </row>
    <row r="112" spans="1:3" x14ac:dyDescent="0.25">
      <c r="A112" t="s">
        <v>21</v>
      </c>
      <c r="B112" t="s">
        <v>38</v>
      </c>
      <c r="C112" s="9">
        <v>0.31699216672729102</v>
      </c>
    </row>
    <row r="113" spans="1:3" x14ac:dyDescent="0.25">
      <c r="A113" t="s">
        <v>22</v>
      </c>
      <c r="B113" t="s">
        <v>38</v>
      </c>
      <c r="C113" s="9">
        <v>0.30329235413230798</v>
      </c>
    </row>
    <row r="114" spans="1:3" x14ac:dyDescent="0.25">
      <c r="A114" t="s">
        <v>24</v>
      </c>
      <c r="B114" t="s">
        <v>38</v>
      </c>
      <c r="C114" s="9">
        <v>0.30725643745661602</v>
      </c>
    </row>
    <row r="115" spans="1:3" x14ac:dyDescent="0.25">
      <c r="A115" t="s">
        <v>26</v>
      </c>
      <c r="B115" t="s">
        <v>38</v>
      </c>
      <c r="C115" s="9">
        <v>0.30036576705663598</v>
      </c>
    </row>
    <row r="116" spans="1:3" x14ac:dyDescent="0.25">
      <c r="A116" t="s">
        <v>28</v>
      </c>
      <c r="B116" t="s">
        <v>38</v>
      </c>
      <c r="C116" s="9">
        <v>0.29428380084529299</v>
      </c>
    </row>
    <row r="117" spans="1:3" x14ac:dyDescent="0.25">
      <c r="A117" t="s">
        <v>5</v>
      </c>
      <c r="B117" t="s">
        <v>40</v>
      </c>
      <c r="C117" s="9">
        <v>0.30829597750582699</v>
      </c>
    </row>
    <row r="118" spans="1:3" x14ac:dyDescent="0.25">
      <c r="A118" t="s">
        <v>8</v>
      </c>
      <c r="B118" t="s">
        <v>40</v>
      </c>
      <c r="C118" s="9">
        <v>0.36069785830471901</v>
      </c>
    </row>
    <row r="119" spans="1:3" x14ac:dyDescent="0.25">
      <c r="A119" t="s">
        <v>12</v>
      </c>
      <c r="B119" t="s">
        <v>40</v>
      </c>
      <c r="C119" s="9">
        <v>0.35296891657319501</v>
      </c>
    </row>
    <row r="120" spans="1:3" x14ac:dyDescent="0.25">
      <c r="A120" t="s">
        <v>15</v>
      </c>
      <c r="B120" t="s">
        <v>40</v>
      </c>
      <c r="C120" s="9">
        <v>0.34765156104190797</v>
      </c>
    </row>
    <row r="121" spans="1:3" x14ac:dyDescent="0.25">
      <c r="A121" t="s">
        <v>21</v>
      </c>
      <c r="B121" t="s">
        <v>40</v>
      </c>
      <c r="C121" s="9">
        <v>0.32847511099149002</v>
      </c>
    </row>
    <row r="122" spans="1:3" x14ac:dyDescent="0.25">
      <c r="A122" t="s">
        <v>22</v>
      </c>
      <c r="B122" t="s">
        <v>40</v>
      </c>
      <c r="C122" s="9">
        <v>0.31570575123169398</v>
      </c>
    </row>
    <row r="123" spans="1:3" x14ac:dyDescent="0.25">
      <c r="A123" t="s">
        <v>24</v>
      </c>
      <c r="B123" t="s">
        <v>40</v>
      </c>
      <c r="C123" s="9">
        <v>0.361638715263434</v>
      </c>
    </row>
    <row r="124" spans="1:3" x14ac:dyDescent="0.25">
      <c r="A124" t="s">
        <v>25</v>
      </c>
      <c r="B124" t="s">
        <v>40</v>
      </c>
      <c r="C124" s="9">
        <v>0.317657341389675</v>
      </c>
    </row>
    <row r="125" spans="1:3" x14ac:dyDescent="0.25">
      <c r="A125" t="s">
        <v>26</v>
      </c>
      <c r="B125" t="s">
        <v>40</v>
      </c>
      <c r="C125" s="9">
        <v>0.32089425302348001</v>
      </c>
    </row>
    <row r="126" spans="1:3" x14ac:dyDescent="0.25">
      <c r="A126" t="s">
        <v>30</v>
      </c>
      <c r="B126" t="s">
        <v>40</v>
      </c>
      <c r="C126" s="9">
        <v>0.308716203092395</v>
      </c>
    </row>
    <row r="127" spans="1:3" x14ac:dyDescent="0.25">
      <c r="A127" t="s">
        <v>32</v>
      </c>
      <c r="B127" t="s">
        <v>40</v>
      </c>
      <c r="C127" s="9">
        <v>0.33347136143783002</v>
      </c>
    </row>
    <row r="128" spans="1:3" x14ac:dyDescent="0.25">
      <c r="A128" t="s">
        <v>38</v>
      </c>
      <c r="B128" t="s">
        <v>40</v>
      </c>
      <c r="C128" s="9">
        <v>0.32814716720811599</v>
      </c>
    </row>
    <row r="129" spans="1:3" x14ac:dyDescent="0.25">
      <c r="A129" t="s">
        <v>4</v>
      </c>
      <c r="B129" t="s">
        <v>41</v>
      </c>
      <c r="C129" s="9">
        <v>0.29241624947072398</v>
      </c>
    </row>
    <row r="130" spans="1:3" x14ac:dyDescent="0.25">
      <c r="A130" t="s">
        <v>5</v>
      </c>
      <c r="B130" t="s">
        <v>41</v>
      </c>
      <c r="C130" s="9">
        <v>0.29449196789766802</v>
      </c>
    </row>
    <row r="131" spans="1:3" x14ac:dyDescent="0.25">
      <c r="A131" t="s">
        <v>8</v>
      </c>
      <c r="B131" t="s">
        <v>41</v>
      </c>
      <c r="C131" s="9">
        <v>0.31823201354494302</v>
      </c>
    </row>
    <row r="132" spans="1:3" x14ac:dyDescent="0.25">
      <c r="A132" t="s">
        <v>12</v>
      </c>
      <c r="B132" t="s">
        <v>41</v>
      </c>
      <c r="C132" s="9">
        <v>0.34258556182073702</v>
      </c>
    </row>
    <row r="133" spans="1:3" x14ac:dyDescent="0.25">
      <c r="A133" t="s">
        <v>15</v>
      </c>
      <c r="B133" t="s">
        <v>41</v>
      </c>
      <c r="C133" s="9">
        <v>0.32902650931438099</v>
      </c>
    </row>
    <row r="134" spans="1:3" x14ac:dyDescent="0.25">
      <c r="A134" t="s">
        <v>23</v>
      </c>
      <c r="B134" t="s">
        <v>41</v>
      </c>
      <c r="C134" s="9">
        <v>0.29890189903706599</v>
      </c>
    </row>
    <row r="135" spans="1:3" x14ac:dyDescent="0.25">
      <c r="A135" t="s">
        <v>24</v>
      </c>
      <c r="B135" t="s">
        <v>41</v>
      </c>
      <c r="C135" s="9">
        <v>0.30548273073898102</v>
      </c>
    </row>
    <row r="136" spans="1:3" x14ac:dyDescent="0.25">
      <c r="A136" t="s">
        <v>25</v>
      </c>
      <c r="B136" t="s">
        <v>41</v>
      </c>
      <c r="C136" s="9">
        <v>0.32624735022424001</v>
      </c>
    </row>
    <row r="137" spans="1:3" x14ac:dyDescent="0.25">
      <c r="A137" t="s">
        <v>26</v>
      </c>
      <c r="B137" t="s">
        <v>41</v>
      </c>
      <c r="C137" s="9">
        <v>0.30702321504058799</v>
      </c>
    </row>
    <row r="138" spans="1:3" x14ac:dyDescent="0.25">
      <c r="A138" t="s">
        <v>30</v>
      </c>
      <c r="B138" t="s">
        <v>41</v>
      </c>
      <c r="C138" s="9">
        <v>0.31612921826117601</v>
      </c>
    </row>
    <row r="139" spans="1:3" x14ac:dyDescent="0.25">
      <c r="A139" t="s">
        <v>32</v>
      </c>
      <c r="B139" t="s">
        <v>41</v>
      </c>
      <c r="C139" s="9">
        <v>0.323057259745134</v>
      </c>
    </row>
    <row r="140" spans="1:3" x14ac:dyDescent="0.25">
      <c r="A140" t="s">
        <v>40</v>
      </c>
      <c r="B140" t="s">
        <v>41</v>
      </c>
      <c r="C140" s="9">
        <v>0.333900356590354</v>
      </c>
    </row>
    <row r="141" spans="1:3" x14ac:dyDescent="0.25">
      <c r="A141" t="s">
        <v>3</v>
      </c>
      <c r="B141" t="s">
        <v>43</v>
      </c>
      <c r="C141" s="9">
        <v>0.34435853074295197</v>
      </c>
    </row>
    <row r="142" spans="1:3" x14ac:dyDescent="0.25">
      <c r="A142" t="s">
        <v>4</v>
      </c>
      <c r="B142" t="s">
        <v>43</v>
      </c>
      <c r="C142" s="9">
        <v>0.28940225938590902</v>
      </c>
    </row>
    <row r="143" spans="1:3" x14ac:dyDescent="0.25">
      <c r="A143" t="s">
        <v>11</v>
      </c>
      <c r="B143" t="s">
        <v>43</v>
      </c>
      <c r="C143" s="9">
        <v>0.29456719856342301</v>
      </c>
    </row>
    <row r="144" spans="1:3" x14ac:dyDescent="0.25">
      <c r="A144" t="s">
        <v>29</v>
      </c>
      <c r="B144" t="s">
        <v>43</v>
      </c>
      <c r="C144" s="9">
        <v>0.28901348534952798</v>
      </c>
    </row>
    <row r="145" spans="1:3" x14ac:dyDescent="0.25">
      <c r="A145" t="s">
        <v>3</v>
      </c>
      <c r="B145" t="s">
        <v>46</v>
      </c>
      <c r="C145" s="9">
        <v>0.30988545081705998</v>
      </c>
    </row>
    <row r="146" spans="1:3" x14ac:dyDescent="0.25">
      <c r="A146" t="s">
        <v>4</v>
      </c>
      <c r="B146" t="s">
        <v>48</v>
      </c>
      <c r="C146" s="9">
        <v>0.307112432464138</v>
      </c>
    </row>
    <row r="147" spans="1:3" x14ac:dyDescent="0.25">
      <c r="A147" t="s">
        <v>5</v>
      </c>
      <c r="B147" t="s">
        <v>48</v>
      </c>
      <c r="C147" s="9">
        <v>0.29718014728333703</v>
      </c>
    </row>
    <row r="148" spans="1:3" x14ac:dyDescent="0.25">
      <c r="A148" t="s">
        <v>8</v>
      </c>
      <c r="B148" t="s">
        <v>48</v>
      </c>
      <c r="C148" s="9">
        <v>0.29757908289844498</v>
      </c>
    </row>
    <row r="149" spans="1:3" x14ac:dyDescent="0.25">
      <c r="A149" t="s">
        <v>12</v>
      </c>
      <c r="B149" t="s">
        <v>48</v>
      </c>
      <c r="C149" s="9">
        <v>0.32124073395741498</v>
      </c>
    </row>
    <row r="150" spans="1:3" x14ac:dyDescent="0.25">
      <c r="A150" t="s">
        <v>13</v>
      </c>
      <c r="B150" t="s">
        <v>48</v>
      </c>
      <c r="C150" s="9">
        <v>0.2913484201141</v>
      </c>
    </row>
    <row r="151" spans="1:3" x14ac:dyDescent="0.25">
      <c r="A151" t="s">
        <v>15</v>
      </c>
      <c r="B151" t="s">
        <v>48</v>
      </c>
      <c r="C151" s="9">
        <v>0.31897542055808298</v>
      </c>
    </row>
    <row r="152" spans="1:3" x14ac:dyDescent="0.25">
      <c r="A152" t="s">
        <v>22</v>
      </c>
      <c r="B152" t="s">
        <v>48</v>
      </c>
      <c r="C152" s="9">
        <v>0.29176264159783799</v>
      </c>
    </row>
    <row r="153" spans="1:3" x14ac:dyDescent="0.25">
      <c r="A153" t="s">
        <v>23</v>
      </c>
      <c r="B153" t="s">
        <v>48</v>
      </c>
      <c r="C153" s="9">
        <v>0.30095502493410298</v>
      </c>
    </row>
    <row r="154" spans="1:3" x14ac:dyDescent="0.25">
      <c r="A154" t="s">
        <v>25</v>
      </c>
      <c r="B154" t="s">
        <v>48</v>
      </c>
      <c r="C154" s="9">
        <v>0.30586421105384298</v>
      </c>
    </row>
    <row r="155" spans="1:3" x14ac:dyDescent="0.25">
      <c r="A155" t="s">
        <v>26</v>
      </c>
      <c r="B155" t="s">
        <v>48</v>
      </c>
      <c r="C155" s="9">
        <v>0.30185454586210803</v>
      </c>
    </row>
    <row r="156" spans="1:3" x14ac:dyDescent="0.25">
      <c r="A156" t="s">
        <v>30</v>
      </c>
      <c r="B156" t="s">
        <v>48</v>
      </c>
      <c r="C156" s="9">
        <v>0.30152084095329501</v>
      </c>
    </row>
    <row r="157" spans="1:3" x14ac:dyDescent="0.25">
      <c r="A157" t="s">
        <v>32</v>
      </c>
      <c r="B157" t="s">
        <v>48</v>
      </c>
      <c r="C157" s="9">
        <v>0.30622729330238802</v>
      </c>
    </row>
    <row r="158" spans="1:3" x14ac:dyDescent="0.25">
      <c r="A158" t="s">
        <v>40</v>
      </c>
      <c r="B158" t="s">
        <v>48</v>
      </c>
      <c r="C158" s="9">
        <v>0.31742956862123101</v>
      </c>
    </row>
    <row r="159" spans="1:3" x14ac:dyDescent="0.25">
      <c r="A159" t="s">
        <v>41</v>
      </c>
      <c r="B159" t="s">
        <v>48</v>
      </c>
      <c r="C159" s="9">
        <v>0.31634511323776898</v>
      </c>
    </row>
    <row r="160" spans="1:3" x14ac:dyDescent="0.25">
      <c r="A160" t="s">
        <v>4</v>
      </c>
      <c r="B160" t="s">
        <v>49</v>
      </c>
      <c r="C160" s="9">
        <v>0.29656786784018402</v>
      </c>
    </row>
    <row r="161" spans="1:3" x14ac:dyDescent="0.25">
      <c r="A161" t="s">
        <v>12</v>
      </c>
      <c r="B161" t="s">
        <v>49</v>
      </c>
      <c r="C161" s="9">
        <v>0.29842395901665397</v>
      </c>
    </row>
    <row r="162" spans="1:3" x14ac:dyDescent="0.25">
      <c r="A162" t="s">
        <v>23</v>
      </c>
      <c r="B162" t="s">
        <v>49</v>
      </c>
      <c r="C162" s="9">
        <v>0.29299280495594199</v>
      </c>
    </row>
    <row r="163" spans="1:3" x14ac:dyDescent="0.25">
      <c r="A163" t="s">
        <v>25</v>
      </c>
      <c r="B163" t="s">
        <v>49</v>
      </c>
      <c r="C163" s="9">
        <v>0.31855395878259202</v>
      </c>
    </row>
    <row r="164" spans="1:3" x14ac:dyDescent="0.25">
      <c r="A164" t="s">
        <v>30</v>
      </c>
      <c r="B164" t="s">
        <v>49</v>
      </c>
      <c r="C164" s="9">
        <v>0.309968162863618</v>
      </c>
    </row>
    <row r="165" spans="1:3" x14ac:dyDescent="0.25">
      <c r="A165" t="s">
        <v>32</v>
      </c>
      <c r="B165" t="s">
        <v>49</v>
      </c>
      <c r="C165" s="9">
        <v>0.29614080152948502</v>
      </c>
    </row>
    <row r="166" spans="1:3" x14ac:dyDescent="0.25">
      <c r="A166" t="s">
        <v>41</v>
      </c>
      <c r="B166" t="s">
        <v>49</v>
      </c>
      <c r="C166" s="9">
        <v>0.32174206217892898</v>
      </c>
    </row>
    <row r="167" spans="1:3" x14ac:dyDescent="0.25">
      <c r="A167" t="s">
        <v>48</v>
      </c>
      <c r="B167" t="s">
        <v>49</v>
      </c>
      <c r="C167" s="9">
        <v>0.30906391922625898</v>
      </c>
    </row>
    <row r="168" spans="1:3" x14ac:dyDescent="0.25">
      <c r="A168" t="s">
        <v>4</v>
      </c>
      <c r="B168" t="s">
        <v>51</v>
      </c>
      <c r="C168" s="9">
        <v>0.29304125177085499</v>
      </c>
    </row>
    <row r="169" spans="1:3" x14ac:dyDescent="0.25">
      <c r="A169" t="s">
        <v>8</v>
      </c>
      <c r="B169" t="s">
        <v>51</v>
      </c>
      <c r="C169" s="9">
        <v>0.29142547798875701</v>
      </c>
    </row>
    <row r="170" spans="1:3" x14ac:dyDescent="0.25">
      <c r="A170" t="s">
        <v>12</v>
      </c>
      <c r="B170" t="s">
        <v>51</v>
      </c>
      <c r="C170" s="9">
        <v>0.320722385460183</v>
      </c>
    </row>
    <row r="171" spans="1:3" x14ac:dyDescent="0.25">
      <c r="A171" t="s">
        <v>15</v>
      </c>
      <c r="B171" t="s">
        <v>51</v>
      </c>
      <c r="C171" s="9">
        <v>0.31402693855767599</v>
      </c>
    </row>
    <row r="172" spans="1:3" x14ac:dyDescent="0.25">
      <c r="A172" t="s">
        <v>25</v>
      </c>
      <c r="B172" t="s">
        <v>51</v>
      </c>
      <c r="C172" s="9">
        <v>0.31106715842143701</v>
      </c>
    </row>
    <row r="173" spans="1:3" x14ac:dyDescent="0.25">
      <c r="A173" t="s">
        <v>26</v>
      </c>
      <c r="B173" t="s">
        <v>51</v>
      </c>
      <c r="C173" s="9">
        <v>0.29693523673752598</v>
      </c>
    </row>
    <row r="174" spans="1:3" x14ac:dyDescent="0.25">
      <c r="A174" t="s">
        <v>30</v>
      </c>
      <c r="B174" t="s">
        <v>51</v>
      </c>
      <c r="C174" s="9">
        <v>0.30304610131287502</v>
      </c>
    </row>
    <row r="175" spans="1:3" x14ac:dyDescent="0.25">
      <c r="A175" t="s">
        <v>32</v>
      </c>
      <c r="B175" t="s">
        <v>51</v>
      </c>
      <c r="C175" s="9">
        <v>0.29306669088305998</v>
      </c>
    </row>
    <row r="176" spans="1:3" x14ac:dyDescent="0.25">
      <c r="A176" t="s">
        <v>40</v>
      </c>
      <c r="B176" t="s">
        <v>51</v>
      </c>
      <c r="C176" s="9">
        <v>0.31160280092279902</v>
      </c>
    </row>
    <row r="177" spans="1:3" x14ac:dyDescent="0.25">
      <c r="A177" t="s">
        <v>41</v>
      </c>
      <c r="B177" t="s">
        <v>51</v>
      </c>
      <c r="C177" s="9">
        <v>0.32124687268491198</v>
      </c>
    </row>
    <row r="178" spans="1:3" x14ac:dyDescent="0.25">
      <c r="A178" t="s">
        <v>48</v>
      </c>
      <c r="B178" t="s">
        <v>51</v>
      </c>
      <c r="C178" s="9">
        <v>0.31144004526371499</v>
      </c>
    </row>
    <row r="179" spans="1:3" x14ac:dyDescent="0.25">
      <c r="A179" t="s">
        <v>49</v>
      </c>
      <c r="B179" t="s">
        <v>51</v>
      </c>
      <c r="C179" s="9">
        <v>0.29626575492666501</v>
      </c>
    </row>
    <row r="180" spans="1:3" x14ac:dyDescent="0.25">
      <c r="A180" t="s">
        <v>4</v>
      </c>
      <c r="B180" t="s">
        <v>52</v>
      </c>
      <c r="C180" s="9">
        <v>0.290659850986489</v>
      </c>
    </row>
    <row r="181" spans="1:3" x14ac:dyDescent="0.25">
      <c r="A181" t="s">
        <v>22</v>
      </c>
      <c r="B181" t="s">
        <v>52</v>
      </c>
      <c r="C181" s="9">
        <v>0.29077414595829099</v>
      </c>
    </row>
    <row r="182" spans="1:3" x14ac:dyDescent="0.25">
      <c r="A182" t="s">
        <v>23</v>
      </c>
      <c r="B182" t="s">
        <v>52</v>
      </c>
      <c r="C182" s="9">
        <v>0.29315859261195598</v>
      </c>
    </row>
    <row r="183" spans="1:3" x14ac:dyDescent="0.25">
      <c r="A183" t="s">
        <v>25</v>
      </c>
      <c r="B183" t="s">
        <v>52</v>
      </c>
      <c r="C183" s="9">
        <v>0.293311691829794</v>
      </c>
    </row>
    <row r="184" spans="1:3" x14ac:dyDescent="0.25">
      <c r="A184" t="s">
        <v>26</v>
      </c>
      <c r="B184" t="s">
        <v>52</v>
      </c>
      <c r="C184" s="9">
        <v>0.30462231917517202</v>
      </c>
    </row>
    <row r="185" spans="1:3" x14ac:dyDescent="0.25">
      <c r="A185" t="s">
        <v>29</v>
      </c>
      <c r="B185" t="s">
        <v>52</v>
      </c>
      <c r="C185" s="9">
        <v>0.29638613842129302</v>
      </c>
    </row>
    <row r="186" spans="1:3" x14ac:dyDescent="0.25">
      <c r="A186" t="s">
        <v>30</v>
      </c>
      <c r="B186" t="s">
        <v>52</v>
      </c>
      <c r="C186" s="9">
        <v>0.29761634862645697</v>
      </c>
    </row>
    <row r="187" spans="1:3" x14ac:dyDescent="0.25">
      <c r="A187" t="s">
        <v>40</v>
      </c>
      <c r="B187" t="s">
        <v>52</v>
      </c>
      <c r="C187" s="9">
        <v>0.28958798637823302</v>
      </c>
    </row>
    <row r="188" spans="1:3" x14ac:dyDescent="0.25">
      <c r="A188" t="s">
        <v>5</v>
      </c>
      <c r="B188" t="s">
        <v>55</v>
      </c>
      <c r="C188" s="9">
        <v>0.29528689971588701</v>
      </c>
    </row>
    <row r="189" spans="1:3" x14ac:dyDescent="0.25">
      <c r="A189" t="s">
        <v>8</v>
      </c>
      <c r="B189" t="s">
        <v>55</v>
      </c>
      <c r="C189" s="9">
        <v>0.35226628692339101</v>
      </c>
    </row>
    <row r="190" spans="1:3" x14ac:dyDescent="0.25">
      <c r="A190" t="s">
        <v>12</v>
      </c>
      <c r="B190" t="s">
        <v>55</v>
      </c>
      <c r="C190" s="9">
        <v>0.356481813127494</v>
      </c>
    </row>
    <row r="191" spans="1:3" x14ac:dyDescent="0.25">
      <c r="A191" t="s">
        <v>15</v>
      </c>
      <c r="B191" t="s">
        <v>55</v>
      </c>
      <c r="C191" s="9">
        <v>0.35100272985339498</v>
      </c>
    </row>
    <row r="192" spans="1:3" x14ac:dyDescent="0.25">
      <c r="A192" t="s">
        <v>21</v>
      </c>
      <c r="B192" t="s">
        <v>55</v>
      </c>
      <c r="C192" s="9">
        <v>0.313492642120617</v>
      </c>
    </row>
    <row r="193" spans="1:3" x14ac:dyDescent="0.25">
      <c r="A193" t="s">
        <v>22</v>
      </c>
      <c r="B193" t="s">
        <v>55</v>
      </c>
      <c r="C193" s="9">
        <v>0.29284611864039001</v>
      </c>
    </row>
    <row r="194" spans="1:3" x14ac:dyDescent="0.25">
      <c r="A194" t="s">
        <v>24</v>
      </c>
      <c r="B194" t="s">
        <v>55</v>
      </c>
      <c r="C194" s="9">
        <v>0.34270381971862601</v>
      </c>
    </row>
    <row r="195" spans="1:3" x14ac:dyDescent="0.25">
      <c r="A195" t="s">
        <v>25</v>
      </c>
      <c r="B195" t="s">
        <v>55</v>
      </c>
      <c r="C195" s="9">
        <v>0.301617746705092</v>
      </c>
    </row>
    <row r="196" spans="1:3" x14ac:dyDescent="0.25">
      <c r="A196" t="s">
        <v>26</v>
      </c>
      <c r="B196" t="s">
        <v>55</v>
      </c>
      <c r="C196" s="9">
        <v>0.30037767525641801</v>
      </c>
    </row>
    <row r="197" spans="1:3" x14ac:dyDescent="0.25">
      <c r="A197" t="s">
        <v>30</v>
      </c>
      <c r="B197" t="s">
        <v>55</v>
      </c>
      <c r="C197" s="9">
        <v>0.29340801677657202</v>
      </c>
    </row>
    <row r="198" spans="1:3" x14ac:dyDescent="0.25">
      <c r="A198" t="s">
        <v>32</v>
      </c>
      <c r="B198" t="s">
        <v>55</v>
      </c>
      <c r="C198" s="9">
        <v>0.31748052416751499</v>
      </c>
    </row>
    <row r="199" spans="1:3" x14ac:dyDescent="0.25">
      <c r="A199" t="s">
        <v>38</v>
      </c>
      <c r="B199" t="s">
        <v>55</v>
      </c>
      <c r="C199" s="9">
        <v>0.307638561356054</v>
      </c>
    </row>
    <row r="200" spans="1:3" x14ac:dyDescent="0.25">
      <c r="A200" t="s">
        <v>40</v>
      </c>
      <c r="B200" t="s">
        <v>55</v>
      </c>
      <c r="C200" s="9">
        <v>0.35669956219203802</v>
      </c>
    </row>
    <row r="201" spans="1:3" x14ac:dyDescent="0.25">
      <c r="A201" t="s">
        <v>41</v>
      </c>
      <c r="B201" t="s">
        <v>55</v>
      </c>
      <c r="C201" s="9">
        <v>0.32575528314996399</v>
      </c>
    </row>
    <row r="202" spans="1:3" x14ac:dyDescent="0.25">
      <c r="A202" t="s">
        <v>48</v>
      </c>
      <c r="B202" t="s">
        <v>55</v>
      </c>
      <c r="C202" s="9">
        <v>0.30739321192689001</v>
      </c>
    </row>
    <row r="203" spans="1:3" x14ac:dyDescent="0.25">
      <c r="A203" t="s">
        <v>51</v>
      </c>
      <c r="B203" t="s">
        <v>55</v>
      </c>
      <c r="C203" s="9">
        <v>0.30389281154474002</v>
      </c>
    </row>
    <row r="204" spans="1:3" x14ac:dyDescent="0.25">
      <c r="A204" t="s">
        <v>4</v>
      </c>
      <c r="B204" t="s">
        <v>56</v>
      </c>
      <c r="C204" s="9">
        <v>0.29265923044962999</v>
      </c>
    </row>
    <row r="205" spans="1:3" x14ac:dyDescent="0.25">
      <c r="A205" t="s">
        <v>5</v>
      </c>
      <c r="B205" t="s">
        <v>56</v>
      </c>
      <c r="C205" s="9">
        <v>0.289994675418557</v>
      </c>
    </row>
    <row r="206" spans="1:3" x14ac:dyDescent="0.25">
      <c r="A206" t="s">
        <v>6</v>
      </c>
      <c r="B206" t="s">
        <v>56</v>
      </c>
      <c r="C206" s="9">
        <v>0.29191400239450299</v>
      </c>
    </row>
    <row r="207" spans="1:3" x14ac:dyDescent="0.25">
      <c r="A207" t="s">
        <v>8</v>
      </c>
      <c r="B207" t="s">
        <v>56</v>
      </c>
      <c r="C207" s="9">
        <v>0.308814675556777</v>
      </c>
    </row>
    <row r="208" spans="1:3" x14ac:dyDescent="0.25">
      <c r="A208" t="s">
        <v>11</v>
      </c>
      <c r="B208" t="s">
        <v>56</v>
      </c>
      <c r="C208" s="9">
        <v>0.29445229239745402</v>
      </c>
    </row>
    <row r="209" spans="1:3" x14ac:dyDescent="0.25">
      <c r="A209" t="s">
        <v>12</v>
      </c>
      <c r="B209" t="s">
        <v>56</v>
      </c>
      <c r="C209" s="9">
        <v>0.31990359575585597</v>
      </c>
    </row>
    <row r="210" spans="1:3" x14ac:dyDescent="0.25">
      <c r="A210" t="s">
        <v>15</v>
      </c>
      <c r="B210" t="s">
        <v>56</v>
      </c>
      <c r="C210" s="9">
        <v>0.33155492789771102</v>
      </c>
    </row>
    <row r="211" spans="1:3" x14ac:dyDescent="0.25">
      <c r="A211" t="s">
        <v>21</v>
      </c>
      <c r="B211" t="s">
        <v>56</v>
      </c>
      <c r="C211" s="9">
        <v>0.31223384253411701</v>
      </c>
    </row>
    <row r="212" spans="1:3" x14ac:dyDescent="0.25">
      <c r="A212" t="s">
        <v>22</v>
      </c>
      <c r="B212" t="s">
        <v>56</v>
      </c>
      <c r="C212" s="9">
        <v>0.31117922864370301</v>
      </c>
    </row>
    <row r="213" spans="1:3" x14ac:dyDescent="0.25">
      <c r="A213" t="s">
        <v>24</v>
      </c>
      <c r="B213" t="s">
        <v>56</v>
      </c>
      <c r="C213" s="9">
        <v>0.31768578984832002</v>
      </c>
    </row>
    <row r="214" spans="1:3" x14ac:dyDescent="0.25">
      <c r="A214" t="s">
        <v>26</v>
      </c>
      <c r="B214" t="s">
        <v>56</v>
      </c>
      <c r="C214" s="9">
        <v>0.30812217160279098</v>
      </c>
    </row>
    <row r="215" spans="1:3" x14ac:dyDescent="0.25">
      <c r="A215" t="s">
        <v>28</v>
      </c>
      <c r="B215" t="s">
        <v>56</v>
      </c>
      <c r="C215" s="9">
        <v>0.29482384096994202</v>
      </c>
    </row>
    <row r="216" spans="1:3" x14ac:dyDescent="0.25">
      <c r="A216" t="s">
        <v>38</v>
      </c>
      <c r="B216" t="s">
        <v>56</v>
      </c>
      <c r="C216" s="9">
        <v>0.315392843408558</v>
      </c>
    </row>
    <row r="217" spans="1:3" x14ac:dyDescent="0.25">
      <c r="A217" t="s">
        <v>40</v>
      </c>
      <c r="B217" t="s">
        <v>56</v>
      </c>
      <c r="C217" s="9">
        <v>0.329371941624446</v>
      </c>
    </row>
    <row r="218" spans="1:3" x14ac:dyDescent="0.25">
      <c r="A218" t="s">
        <v>48</v>
      </c>
      <c r="B218" t="s">
        <v>56</v>
      </c>
      <c r="C218" s="9">
        <v>0.29714029687579402</v>
      </c>
    </row>
    <row r="219" spans="1:3" x14ac:dyDescent="0.25">
      <c r="A219" t="s">
        <v>51</v>
      </c>
      <c r="B219" t="s">
        <v>56</v>
      </c>
      <c r="C219" s="9">
        <v>0.29023630180194998</v>
      </c>
    </row>
    <row r="220" spans="1:3" x14ac:dyDescent="0.25">
      <c r="A220" t="s">
        <v>55</v>
      </c>
      <c r="B220" t="s">
        <v>56</v>
      </c>
      <c r="C220" s="9">
        <v>0.316764839485981</v>
      </c>
    </row>
    <row r="221" spans="1:3" x14ac:dyDescent="0.25">
      <c r="A221" t="s">
        <v>8</v>
      </c>
      <c r="B221" t="s">
        <v>57</v>
      </c>
      <c r="C221" s="9">
        <v>0.31837931945124398</v>
      </c>
    </row>
    <row r="222" spans="1:3" x14ac:dyDescent="0.25">
      <c r="A222" t="s">
        <v>12</v>
      </c>
      <c r="B222" t="s">
        <v>57</v>
      </c>
      <c r="C222" s="9">
        <v>0.33293799898348098</v>
      </c>
    </row>
    <row r="223" spans="1:3" x14ac:dyDescent="0.25">
      <c r="A223" t="s">
        <v>15</v>
      </c>
      <c r="B223" t="s">
        <v>57</v>
      </c>
      <c r="C223" s="9">
        <v>0.31067807411562498</v>
      </c>
    </row>
    <row r="224" spans="1:3" x14ac:dyDescent="0.25">
      <c r="A224" t="s">
        <v>25</v>
      </c>
      <c r="B224" t="s">
        <v>57</v>
      </c>
      <c r="C224" s="9">
        <v>0.32278190058946499</v>
      </c>
    </row>
    <row r="225" spans="1:3" x14ac:dyDescent="0.25">
      <c r="A225" t="s">
        <v>26</v>
      </c>
      <c r="B225" t="s">
        <v>57</v>
      </c>
      <c r="C225" s="9">
        <v>0.29432915910722601</v>
      </c>
    </row>
    <row r="226" spans="1:3" x14ac:dyDescent="0.25">
      <c r="A226" t="s">
        <v>30</v>
      </c>
      <c r="B226" t="s">
        <v>57</v>
      </c>
      <c r="C226" s="9">
        <v>0.318685792469377</v>
      </c>
    </row>
    <row r="227" spans="1:3" x14ac:dyDescent="0.25">
      <c r="A227" t="s">
        <v>32</v>
      </c>
      <c r="B227" t="s">
        <v>57</v>
      </c>
      <c r="C227" s="9">
        <v>0.30126531345487101</v>
      </c>
    </row>
    <row r="228" spans="1:3" x14ac:dyDescent="0.25">
      <c r="A228" t="s">
        <v>40</v>
      </c>
      <c r="B228" t="s">
        <v>57</v>
      </c>
      <c r="C228" s="9">
        <v>0.31900939019068097</v>
      </c>
    </row>
    <row r="229" spans="1:3" x14ac:dyDescent="0.25">
      <c r="A229" t="s">
        <v>41</v>
      </c>
      <c r="B229" t="s">
        <v>57</v>
      </c>
      <c r="C229" s="9">
        <v>0.32451673942739601</v>
      </c>
    </row>
    <row r="230" spans="1:3" x14ac:dyDescent="0.25">
      <c r="A230" t="s">
        <v>48</v>
      </c>
      <c r="B230" t="s">
        <v>57</v>
      </c>
      <c r="C230" s="9">
        <v>0.31165817312105298</v>
      </c>
    </row>
    <row r="231" spans="1:3" x14ac:dyDescent="0.25">
      <c r="A231" t="s">
        <v>49</v>
      </c>
      <c r="B231" t="s">
        <v>57</v>
      </c>
      <c r="C231" s="9">
        <v>0.30559709928130202</v>
      </c>
    </row>
    <row r="232" spans="1:3" x14ac:dyDescent="0.25">
      <c r="A232" t="s">
        <v>51</v>
      </c>
      <c r="B232" t="s">
        <v>57</v>
      </c>
      <c r="C232" s="9">
        <v>0.29934106961079199</v>
      </c>
    </row>
    <row r="233" spans="1:3" x14ac:dyDescent="0.25">
      <c r="A233" t="s">
        <v>55</v>
      </c>
      <c r="B233" t="s">
        <v>57</v>
      </c>
      <c r="C233" s="9">
        <v>0.32074253863434199</v>
      </c>
    </row>
    <row r="234" spans="1:3" x14ac:dyDescent="0.25">
      <c r="A234" t="s">
        <v>4</v>
      </c>
      <c r="B234" t="s">
        <v>58</v>
      </c>
      <c r="C234" s="9">
        <v>0.28937452937888403</v>
      </c>
    </row>
    <row r="235" spans="1:3" x14ac:dyDescent="0.25">
      <c r="A235" t="s">
        <v>11</v>
      </c>
      <c r="B235" t="s">
        <v>58</v>
      </c>
      <c r="C235" s="9">
        <v>0.29077499290945202</v>
      </c>
    </row>
    <row r="236" spans="1:3" x14ac:dyDescent="0.25">
      <c r="A236" t="s">
        <v>4</v>
      </c>
      <c r="B236" t="s">
        <v>59</v>
      </c>
      <c r="C236" s="9">
        <v>0.29801587261280699</v>
      </c>
    </row>
    <row r="237" spans="1:3" x14ac:dyDescent="0.25">
      <c r="A237" t="s">
        <v>5</v>
      </c>
      <c r="B237" t="s">
        <v>59</v>
      </c>
      <c r="C237" s="9">
        <v>0.30776603095625599</v>
      </c>
    </row>
    <row r="238" spans="1:3" x14ac:dyDescent="0.25">
      <c r="A238" t="s">
        <v>8</v>
      </c>
      <c r="B238" t="s">
        <v>59</v>
      </c>
      <c r="C238" s="9">
        <v>0.33450993873590601</v>
      </c>
    </row>
    <row r="239" spans="1:3" x14ac:dyDescent="0.25">
      <c r="A239" t="s">
        <v>12</v>
      </c>
      <c r="B239" t="s">
        <v>59</v>
      </c>
      <c r="C239" s="9">
        <v>0.34570912621347299</v>
      </c>
    </row>
    <row r="240" spans="1:3" x14ac:dyDescent="0.25">
      <c r="A240" t="s">
        <v>13</v>
      </c>
      <c r="B240" t="s">
        <v>59</v>
      </c>
      <c r="C240" s="9">
        <v>0.293870807567154</v>
      </c>
    </row>
    <row r="241" spans="1:3" x14ac:dyDescent="0.25">
      <c r="A241" t="s">
        <v>15</v>
      </c>
      <c r="B241" t="s">
        <v>59</v>
      </c>
      <c r="C241" s="9">
        <v>0.33665818311908202</v>
      </c>
    </row>
    <row r="242" spans="1:3" x14ac:dyDescent="0.25">
      <c r="A242" t="s">
        <v>21</v>
      </c>
      <c r="B242" t="s">
        <v>59</v>
      </c>
      <c r="C242" s="9">
        <v>0.29192275601259599</v>
      </c>
    </row>
    <row r="243" spans="1:3" x14ac:dyDescent="0.25">
      <c r="A243" t="s">
        <v>22</v>
      </c>
      <c r="B243" t="s">
        <v>59</v>
      </c>
      <c r="C243" s="9">
        <v>0.30580761068478202</v>
      </c>
    </row>
    <row r="244" spans="1:3" x14ac:dyDescent="0.25">
      <c r="A244" t="s">
        <v>23</v>
      </c>
      <c r="B244" t="s">
        <v>59</v>
      </c>
      <c r="C244" s="9">
        <v>0.30006202198917697</v>
      </c>
    </row>
    <row r="245" spans="1:3" x14ac:dyDescent="0.25">
      <c r="A245" t="s">
        <v>24</v>
      </c>
      <c r="B245" t="s">
        <v>59</v>
      </c>
      <c r="C245" s="9">
        <v>0.32989974862676003</v>
      </c>
    </row>
    <row r="246" spans="1:3" x14ac:dyDescent="0.25">
      <c r="A246" t="s">
        <v>25</v>
      </c>
      <c r="B246" t="s">
        <v>59</v>
      </c>
      <c r="C246" s="9">
        <v>0.32932241328176498</v>
      </c>
    </row>
    <row r="247" spans="1:3" x14ac:dyDescent="0.25">
      <c r="A247" t="s">
        <v>26</v>
      </c>
      <c r="B247" t="s">
        <v>59</v>
      </c>
      <c r="C247" s="9">
        <v>0.31371498529490099</v>
      </c>
    </row>
    <row r="248" spans="1:3" x14ac:dyDescent="0.25">
      <c r="A248" t="s">
        <v>30</v>
      </c>
      <c r="B248" t="s">
        <v>59</v>
      </c>
      <c r="C248" s="9">
        <v>0.31919379823317501</v>
      </c>
    </row>
    <row r="249" spans="1:3" x14ac:dyDescent="0.25">
      <c r="A249" t="s">
        <v>32</v>
      </c>
      <c r="B249" t="s">
        <v>59</v>
      </c>
      <c r="C249" s="9">
        <v>0.328186793346327</v>
      </c>
    </row>
    <row r="250" spans="1:3" x14ac:dyDescent="0.25">
      <c r="A250" t="s">
        <v>38</v>
      </c>
      <c r="B250" t="s">
        <v>59</v>
      </c>
      <c r="C250" s="9">
        <v>0.30507683918923301</v>
      </c>
    </row>
    <row r="251" spans="1:3" x14ac:dyDescent="0.25">
      <c r="A251" t="s">
        <v>40</v>
      </c>
      <c r="B251" t="s">
        <v>59</v>
      </c>
      <c r="C251" s="9">
        <v>0.34032181323542998</v>
      </c>
    </row>
    <row r="252" spans="1:3" x14ac:dyDescent="0.25">
      <c r="A252" t="s">
        <v>41</v>
      </c>
      <c r="B252" t="s">
        <v>59</v>
      </c>
      <c r="C252" s="9">
        <v>0.33507076918876399</v>
      </c>
    </row>
    <row r="253" spans="1:3" x14ac:dyDescent="0.25">
      <c r="A253" t="s">
        <v>48</v>
      </c>
      <c r="B253" t="s">
        <v>59</v>
      </c>
      <c r="C253" s="9">
        <v>0.32871130528654502</v>
      </c>
    </row>
    <row r="254" spans="1:3" x14ac:dyDescent="0.25">
      <c r="A254" t="s">
        <v>49</v>
      </c>
      <c r="B254" t="s">
        <v>59</v>
      </c>
      <c r="C254" s="9">
        <v>0.31895446829774499</v>
      </c>
    </row>
    <row r="255" spans="1:3" x14ac:dyDescent="0.25">
      <c r="A255" t="s">
        <v>51</v>
      </c>
      <c r="B255" t="s">
        <v>59</v>
      </c>
      <c r="C255" s="9">
        <v>0.33081825444642798</v>
      </c>
    </row>
    <row r="256" spans="1:3" x14ac:dyDescent="0.25">
      <c r="A256" t="s">
        <v>52</v>
      </c>
      <c r="B256" t="s">
        <v>59</v>
      </c>
      <c r="C256" s="9">
        <v>0.29239659785002298</v>
      </c>
    </row>
    <row r="257" spans="1:3" x14ac:dyDescent="0.25">
      <c r="A257" t="s">
        <v>55</v>
      </c>
      <c r="B257" t="s">
        <v>59</v>
      </c>
      <c r="C257" s="9">
        <v>0.336290303890034</v>
      </c>
    </row>
    <row r="258" spans="1:3" x14ac:dyDescent="0.25">
      <c r="A258" t="s">
        <v>56</v>
      </c>
      <c r="B258" t="s">
        <v>59</v>
      </c>
      <c r="C258" s="9">
        <v>0.30875304390027702</v>
      </c>
    </row>
    <row r="259" spans="1:3" x14ac:dyDescent="0.25">
      <c r="A259" t="s">
        <v>57</v>
      </c>
      <c r="B259" t="s">
        <v>59</v>
      </c>
      <c r="C259" s="9">
        <v>0.32790280098212199</v>
      </c>
    </row>
    <row r="260" spans="1:3" x14ac:dyDescent="0.25">
      <c r="A260" t="s">
        <v>15</v>
      </c>
      <c r="B260" t="s">
        <v>60</v>
      </c>
      <c r="C260" s="9">
        <v>0.29688562649299599</v>
      </c>
    </row>
    <row r="261" spans="1:3" x14ac:dyDescent="0.25">
      <c r="A261" t="s">
        <v>22</v>
      </c>
      <c r="B261" t="s">
        <v>60</v>
      </c>
      <c r="C261" s="9">
        <v>0.29495504149574497</v>
      </c>
    </row>
    <row r="262" spans="1:3" x14ac:dyDescent="0.25">
      <c r="A262" t="s">
        <v>38</v>
      </c>
      <c r="B262" t="s">
        <v>60</v>
      </c>
      <c r="C262" s="9">
        <v>0.30024253367588799</v>
      </c>
    </row>
    <row r="263" spans="1:3" x14ac:dyDescent="0.25">
      <c r="A263" t="s">
        <v>56</v>
      </c>
      <c r="B263" t="s">
        <v>60</v>
      </c>
      <c r="C263" s="9">
        <v>0.30092914017377598</v>
      </c>
    </row>
    <row r="264" spans="1:3" x14ac:dyDescent="0.25">
      <c r="A264" t="s">
        <v>4</v>
      </c>
      <c r="B264" t="s">
        <v>61</v>
      </c>
      <c r="C264" s="9">
        <v>0.30034233386347298</v>
      </c>
    </row>
    <row r="265" spans="1:3" x14ac:dyDescent="0.25">
      <c r="A265" t="s">
        <v>5</v>
      </c>
      <c r="B265" t="s">
        <v>61</v>
      </c>
      <c r="C265" s="9">
        <v>0.31096229066936898</v>
      </c>
    </row>
    <row r="266" spans="1:3" x14ac:dyDescent="0.25">
      <c r="A266" t="s">
        <v>8</v>
      </c>
      <c r="B266" t="s">
        <v>61</v>
      </c>
      <c r="C266" s="9">
        <v>0.340917820057201</v>
      </c>
    </row>
    <row r="267" spans="1:3" x14ac:dyDescent="0.25">
      <c r="A267" t="s">
        <v>12</v>
      </c>
      <c r="B267" t="s">
        <v>61</v>
      </c>
      <c r="C267" s="9">
        <v>0.34604372811531597</v>
      </c>
    </row>
    <row r="268" spans="1:3" x14ac:dyDescent="0.25">
      <c r="A268" t="s">
        <v>13</v>
      </c>
      <c r="B268" t="s">
        <v>61</v>
      </c>
      <c r="C268" s="9">
        <v>0.296062518986203</v>
      </c>
    </row>
    <row r="269" spans="1:3" x14ac:dyDescent="0.25">
      <c r="A269" t="s">
        <v>15</v>
      </c>
      <c r="B269" t="s">
        <v>61</v>
      </c>
      <c r="C269" s="9">
        <v>0.338001293713308</v>
      </c>
    </row>
    <row r="270" spans="1:3" x14ac:dyDescent="0.25">
      <c r="A270" t="s">
        <v>21</v>
      </c>
      <c r="B270" t="s">
        <v>61</v>
      </c>
      <c r="C270" s="9">
        <v>0.29603204955100298</v>
      </c>
    </row>
    <row r="271" spans="1:3" x14ac:dyDescent="0.25">
      <c r="A271" t="s">
        <v>22</v>
      </c>
      <c r="B271" t="s">
        <v>61</v>
      </c>
      <c r="C271" s="9">
        <v>0.31036446573439402</v>
      </c>
    </row>
    <row r="272" spans="1:3" x14ac:dyDescent="0.25">
      <c r="A272" t="s">
        <v>23</v>
      </c>
      <c r="B272" t="s">
        <v>61</v>
      </c>
      <c r="C272" s="9">
        <v>0.30988337795953802</v>
      </c>
    </row>
    <row r="273" spans="1:3" x14ac:dyDescent="0.25">
      <c r="A273" t="s">
        <v>24</v>
      </c>
      <c r="B273" t="s">
        <v>61</v>
      </c>
      <c r="C273" s="9">
        <v>0.34207158895031697</v>
      </c>
    </row>
    <row r="274" spans="1:3" x14ac:dyDescent="0.25">
      <c r="A274" t="s">
        <v>25</v>
      </c>
      <c r="B274" t="s">
        <v>61</v>
      </c>
      <c r="C274" s="9">
        <v>0.33313993879944798</v>
      </c>
    </row>
    <row r="275" spans="1:3" x14ac:dyDescent="0.25">
      <c r="A275" t="s">
        <v>26</v>
      </c>
      <c r="B275" t="s">
        <v>61</v>
      </c>
      <c r="C275" s="9">
        <v>0.31941566421311401</v>
      </c>
    </row>
    <row r="276" spans="1:3" x14ac:dyDescent="0.25">
      <c r="A276" t="s">
        <v>30</v>
      </c>
      <c r="B276" t="s">
        <v>61</v>
      </c>
      <c r="C276" s="9">
        <v>0.32349392162037899</v>
      </c>
    </row>
    <row r="277" spans="1:3" x14ac:dyDescent="0.25">
      <c r="A277" t="s">
        <v>32</v>
      </c>
      <c r="B277" t="s">
        <v>61</v>
      </c>
      <c r="C277" s="9">
        <v>0.33822761448857602</v>
      </c>
    </row>
    <row r="278" spans="1:3" x14ac:dyDescent="0.25">
      <c r="A278" t="s">
        <v>38</v>
      </c>
      <c r="B278" t="s">
        <v>61</v>
      </c>
      <c r="C278" s="9">
        <v>0.310053696212301</v>
      </c>
    </row>
    <row r="279" spans="1:3" x14ac:dyDescent="0.25">
      <c r="A279" t="s">
        <v>40</v>
      </c>
      <c r="B279" t="s">
        <v>61</v>
      </c>
      <c r="C279" s="9">
        <v>0.34531233059171001</v>
      </c>
    </row>
    <row r="280" spans="1:3" x14ac:dyDescent="0.25">
      <c r="A280" t="s">
        <v>41</v>
      </c>
      <c r="B280" t="s">
        <v>61</v>
      </c>
      <c r="C280" s="9">
        <v>0.33752787726927103</v>
      </c>
    </row>
    <row r="281" spans="1:3" x14ac:dyDescent="0.25">
      <c r="A281" t="s">
        <v>48</v>
      </c>
      <c r="B281" t="s">
        <v>61</v>
      </c>
      <c r="C281" s="9">
        <v>0.325585955307506</v>
      </c>
    </row>
    <row r="282" spans="1:3" x14ac:dyDescent="0.25">
      <c r="A282" t="s">
        <v>49</v>
      </c>
      <c r="B282" t="s">
        <v>61</v>
      </c>
      <c r="C282" s="9">
        <v>0.31284992081476298</v>
      </c>
    </row>
    <row r="283" spans="1:3" x14ac:dyDescent="0.25">
      <c r="A283" t="s">
        <v>51</v>
      </c>
      <c r="B283" t="s">
        <v>61</v>
      </c>
      <c r="C283" s="9">
        <v>0.32431033871689802</v>
      </c>
    </row>
    <row r="284" spans="1:3" x14ac:dyDescent="0.25">
      <c r="A284" t="s">
        <v>52</v>
      </c>
      <c r="B284" t="s">
        <v>61</v>
      </c>
      <c r="C284" s="9">
        <v>0.30274199622282499</v>
      </c>
    </row>
    <row r="285" spans="1:3" x14ac:dyDescent="0.25">
      <c r="A285" t="s">
        <v>55</v>
      </c>
      <c r="B285" t="s">
        <v>61</v>
      </c>
      <c r="C285" s="9">
        <v>0.33977818262903597</v>
      </c>
    </row>
    <row r="286" spans="1:3" x14ac:dyDescent="0.25">
      <c r="A286" t="s">
        <v>56</v>
      </c>
      <c r="B286" t="s">
        <v>61</v>
      </c>
      <c r="C286" s="9">
        <v>0.31041512706147201</v>
      </c>
    </row>
    <row r="287" spans="1:3" x14ac:dyDescent="0.25">
      <c r="A287" t="s">
        <v>57</v>
      </c>
      <c r="B287" t="s">
        <v>61</v>
      </c>
      <c r="C287" s="9">
        <v>0.32978772912120302</v>
      </c>
    </row>
    <row r="288" spans="1:3" x14ac:dyDescent="0.25">
      <c r="A288" t="s">
        <v>59</v>
      </c>
      <c r="B288" t="s">
        <v>61</v>
      </c>
      <c r="C288" s="9">
        <v>0.33339395411442702</v>
      </c>
    </row>
    <row r="289" spans="1:3" x14ac:dyDescent="0.25">
      <c r="A289" t="s">
        <v>3</v>
      </c>
      <c r="B289" t="s">
        <v>62</v>
      </c>
      <c r="C289" s="9">
        <v>0.35843631329535502</v>
      </c>
    </row>
    <row r="290" spans="1:3" x14ac:dyDescent="0.25">
      <c r="A290" t="s">
        <v>43</v>
      </c>
      <c r="B290" t="s">
        <v>62</v>
      </c>
      <c r="C290" s="9">
        <v>0.31955711043691398</v>
      </c>
    </row>
    <row r="291" spans="1:3" x14ac:dyDescent="0.25">
      <c r="A291" t="s">
        <v>46</v>
      </c>
      <c r="B291" t="s">
        <v>62</v>
      </c>
      <c r="C291" s="9">
        <v>0.29241800341275997</v>
      </c>
    </row>
    <row r="292" spans="1:3" x14ac:dyDescent="0.25">
      <c r="A292" t="s">
        <v>5</v>
      </c>
      <c r="B292" t="s">
        <v>63</v>
      </c>
      <c r="C292" s="9">
        <v>0.31226160151681198</v>
      </c>
    </row>
    <row r="293" spans="1:3" x14ac:dyDescent="0.25">
      <c r="A293" t="s">
        <v>8</v>
      </c>
      <c r="B293" t="s">
        <v>63</v>
      </c>
      <c r="C293" s="9">
        <v>0.35564192394768102</v>
      </c>
    </row>
    <row r="294" spans="1:3" x14ac:dyDescent="0.25">
      <c r="A294" t="s">
        <v>12</v>
      </c>
      <c r="B294" t="s">
        <v>63</v>
      </c>
      <c r="C294" s="9">
        <v>0.35497604412889699</v>
      </c>
    </row>
    <row r="295" spans="1:3" x14ac:dyDescent="0.25">
      <c r="A295" t="s">
        <v>13</v>
      </c>
      <c r="B295" t="s">
        <v>63</v>
      </c>
      <c r="C295" s="9">
        <v>0.28936373673563698</v>
      </c>
    </row>
    <row r="296" spans="1:3" x14ac:dyDescent="0.25">
      <c r="A296" t="s">
        <v>15</v>
      </c>
      <c r="B296" t="s">
        <v>63</v>
      </c>
      <c r="C296" s="9">
        <v>0.343673594371388</v>
      </c>
    </row>
    <row r="297" spans="1:3" x14ac:dyDescent="0.25">
      <c r="A297" t="s">
        <v>21</v>
      </c>
      <c r="B297" t="s">
        <v>63</v>
      </c>
      <c r="C297" s="9">
        <v>0.31396381736130802</v>
      </c>
    </row>
    <row r="298" spans="1:3" x14ac:dyDescent="0.25">
      <c r="A298" t="s">
        <v>22</v>
      </c>
      <c r="B298" t="s">
        <v>63</v>
      </c>
      <c r="C298" s="9">
        <v>0.31345866843793302</v>
      </c>
    </row>
    <row r="299" spans="1:3" x14ac:dyDescent="0.25">
      <c r="A299" t="s">
        <v>23</v>
      </c>
      <c r="B299" t="s">
        <v>63</v>
      </c>
      <c r="C299" s="9">
        <v>0.29361131102843901</v>
      </c>
    </row>
    <row r="300" spans="1:3" x14ac:dyDescent="0.25">
      <c r="A300" t="s">
        <v>24</v>
      </c>
      <c r="B300" t="s">
        <v>63</v>
      </c>
      <c r="C300" s="9">
        <v>0.35373009950571099</v>
      </c>
    </row>
    <row r="301" spans="1:3" x14ac:dyDescent="0.25">
      <c r="A301" t="s">
        <v>25</v>
      </c>
      <c r="B301" t="s">
        <v>63</v>
      </c>
      <c r="C301" s="9">
        <v>0.33220295527398302</v>
      </c>
    </row>
    <row r="302" spans="1:3" x14ac:dyDescent="0.25">
      <c r="A302" t="s">
        <v>26</v>
      </c>
      <c r="B302" t="s">
        <v>63</v>
      </c>
      <c r="C302" s="9">
        <v>0.32212695953514903</v>
      </c>
    </row>
    <row r="303" spans="1:3" x14ac:dyDescent="0.25">
      <c r="A303" t="s">
        <v>30</v>
      </c>
      <c r="B303" t="s">
        <v>63</v>
      </c>
      <c r="C303" s="9">
        <v>0.32122500305177398</v>
      </c>
    </row>
    <row r="304" spans="1:3" x14ac:dyDescent="0.25">
      <c r="A304" t="s">
        <v>32</v>
      </c>
      <c r="B304" t="s">
        <v>63</v>
      </c>
      <c r="C304" s="9">
        <v>0.34168235346619802</v>
      </c>
    </row>
    <row r="305" spans="1:3" x14ac:dyDescent="0.25">
      <c r="A305" t="s">
        <v>38</v>
      </c>
      <c r="B305" t="s">
        <v>63</v>
      </c>
      <c r="C305" s="9">
        <v>0.31938262174357401</v>
      </c>
    </row>
    <row r="306" spans="1:3" x14ac:dyDescent="0.25">
      <c r="A306" t="s">
        <v>40</v>
      </c>
      <c r="B306" t="s">
        <v>63</v>
      </c>
      <c r="C306" s="9">
        <v>0.34849540770514198</v>
      </c>
    </row>
    <row r="307" spans="1:3" x14ac:dyDescent="0.25">
      <c r="A307" t="s">
        <v>41</v>
      </c>
      <c r="B307" t="s">
        <v>63</v>
      </c>
      <c r="C307" s="9">
        <v>0.34531313217602799</v>
      </c>
    </row>
    <row r="308" spans="1:3" x14ac:dyDescent="0.25">
      <c r="A308" t="s">
        <v>48</v>
      </c>
      <c r="B308" t="s">
        <v>63</v>
      </c>
      <c r="C308" s="9">
        <v>0.33020051162483899</v>
      </c>
    </row>
    <row r="309" spans="1:3" x14ac:dyDescent="0.25">
      <c r="A309" t="s">
        <v>49</v>
      </c>
      <c r="B309" t="s">
        <v>63</v>
      </c>
      <c r="C309" s="9">
        <v>0.31021195371091298</v>
      </c>
    </row>
    <row r="310" spans="1:3" x14ac:dyDescent="0.25">
      <c r="A310" t="s">
        <v>51</v>
      </c>
      <c r="B310" t="s">
        <v>63</v>
      </c>
      <c r="C310" s="9">
        <v>0.329346130232755</v>
      </c>
    </row>
    <row r="311" spans="1:3" x14ac:dyDescent="0.25">
      <c r="A311" t="s">
        <v>52</v>
      </c>
      <c r="B311" t="s">
        <v>63</v>
      </c>
      <c r="C311" s="9">
        <v>0.29400890079397901</v>
      </c>
    </row>
    <row r="312" spans="1:3" x14ac:dyDescent="0.25">
      <c r="A312" t="s">
        <v>55</v>
      </c>
      <c r="B312" t="s">
        <v>63</v>
      </c>
      <c r="C312" s="9">
        <v>0.354452711154431</v>
      </c>
    </row>
    <row r="313" spans="1:3" x14ac:dyDescent="0.25">
      <c r="A313" t="s">
        <v>56</v>
      </c>
      <c r="B313" t="s">
        <v>63</v>
      </c>
      <c r="C313" s="9">
        <v>0.32405440731440699</v>
      </c>
    </row>
    <row r="314" spans="1:3" x14ac:dyDescent="0.25">
      <c r="A314" t="s">
        <v>57</v>
      </c>
      <c r="B314" t="s">
        <v>63</v>
      </c>
      <c r="C314" s="9">
        <v>0.33035417787752802</v>
      </c>
    </row>
    <row r="315" spans="1:3" x14ac:dyDescent="0.25">
      <c r="A315" t="s">
        <v>59</v>
      </c>
      <c r="B315" t="s">
        <v>63</v>
      </c>
      <c r="C315" s="9">
        <v>0.345409908190905</v>
      </c>
    </row>
    <row r="316" spans="1:3" x14ac:dyDescent="0.25">
      <c r="A316" t="s">
        <v>61</v>
      </c>
      <c r="B316" t="s">
        <v>63</v>
      </c>
      <c r="C316" s="9">
        <v>0.34662247185785</v>
      </c>
    </row>
    <row r="317" spans="1:3" x14ac:dyDescent="0.25">
      <c r="A317" t="s">
        <v>5</v>
      </c>
      <c r="B317" t="s">
        <v>64</v>
      </c>
      <c r="C317" s="9">
        <v>0.29896577539496499</v>
      </c>
    </row>
    <row r="318" spans="1:3" x14ac:dyDescent="0.25">
      <c r="A318" t="s">
        <v>8</v>
      </c>
      <c r="B318" t="s">
        <v>64</v>
      </c>
      <c r="C318" s="9">
        <v>0.35016008324692899</v>
      </c>
    </row>
    <row r="319" spans="1:3" x14ac:dyDescent="0.25">
      <c r="A319" t="s">
        <v>12</v>
      </c>
      <c r="B319" t="s">
        <v>64</v>
      </c>
      <c r="C319" s="9">
        <v>0.34493005793081699</v>
      </c>
    </row>
    <row r="320" spans="1:3" x14ac:dyDescent="0.25">
      <c r="A320" t="s">
        <v>15</v>
      </c>
      <c r="B320" t="s">
        <v>64</v>
      </c>
      <c r="C320" s="9">
        <v>0.34492003254115799</v>
      </c>
    </row>
    <row r="321" spans="1:3" x14ac:dyDescent="0.25">
      <c r="A321" t="s">
        <v>21</v>
      </c>
      <c r="B321" t="s">
        <v>64</v>
      </c>
      <c r="C321" s="9">
        <v>0.32863111663482503</v>
      </c>
    </row>
    <row r="322" spans="1:3" x14ac:dyDescent="0.25">
      <c r="A322" t="s">
        <v>22</v>
      </c>
      <c r="B322" t="s">
        <v>64</v>
      </c>
      <c r="C322" s="9">
        <v>0.309180598872486</v>
      </c>
    </row>
    <row r="323" spans="1:3" x14ac:dyDescent="0.25">
      <c r="A323" t="s">
        <v>24</v>
      </c>
      <c r="B323" t="s">
        <v>64</v>
      </c>
      <c r="C323" s="9">
        <v>0.34899045189111799</v>
      </c>
    </row>
    <row r="324" spans="1:3" x14ac:dyDescent="0.25">
      <c r="A324" t="s">
        <v>25</v>
      </c>
      <c r="B324" t="s">
        <v>64</v>
      </c>
      <c r="C324" s="9">
        <v>0.302766928292872</v>
      </c>
    </row>
    <row r="325" spans="1:3" x14ac:dyDescent="0.25">
      <c r="A325" t="s">
        <v>26</v>
      </c>
      <c r="B325" t="s">
        <v>64</v>
      </c>
      <c r="C325" s="9">
        <v>0.31094866540735</v>
      </c>
    </row>
    <row r="326" spans="1:3" x14ac:dyDescent="0.25">
      <c r="A326" t="s">
        <v>30</v>
      </c>
      <c r="B326" t="s">
        <v>64</v>
      </c>
      <c r="C326" s="9">
        <v>0.29400759937363702</v>
      </c>
    </row>
    <row r="327" spans="1:3" x14ac:dyDescent="0.25">
      <c r="A327" t="s">
        <v>32</v>
      </c>
      <c r="B327" t="s">
        <v>64</v>
      </c>
      <c r="C327" s="9">
        <v>0.31416536630279801</v>
      </c>
    </row>
    <row r="328" spans="1:3" x14ac:dyDescent="0.25">
      <c r="A328" t="s">
        <v>38</v>
      </c>
      <c r="B328" t="s">
        <v>64</v>
      </c>
      <c r="C328" s="9">
        <v>0.323963955764489</v>
      </c>
    </row>
    <row r="329" spans="1:3" x14ac:dyDescent="0.25">
      <c r="A329" t="s">
        <v>40</v>
      </c>
      <c r="B329" t="s">
        <v>64</v>
      </c>
      <c r="C329" s="9">
        <v>0.34723384031689097</v>
      </c>
    </row>
    <row r="330" spans="1:3" x14ac:dyDescent="0.25">
      <c r="A330" t="s">
        <v>41</v>
      </c>
      <c r="B330" t="s">
        <v>64</v>
      </c>
      <c r="C330" s="9">
        <v>0.32157687445655903</v>
      </c>
    </row>
    <row r="331" spans="1:3" x14ac:dyDescent="0.25">
      <c r="A331" t="s">
        <v>48</v>
      </c>
      <c r="B331" t="s">
        <v>64</v>
      </c>
      <c r="C331" s="9">
        <v>0.31179332543081401</v>
      </c>
    </row>
    <row r="332" spans="1:3" x14ac:dyDescent="0.25">
      <c r="A332" t="s">
        <v>51</v>
      </c>
      <c r="B332" t="s">
        <v>64</v>
      </c>
      <c r="C332" s="9">
        <v>0.30743559398938902</v>
      </c>
    </row>
    <row r="333" spans="1:3" x14ac:dyDescent="0.25">
      <c r="A333" t="s">
        <v>55</v>
      </c>
      <c r="B333" t="s">
        <v>64</v>
      </c>
      <c r="C333" s="9">
        <v>0.348955671714203</v>
      </c>
    </row>
    <row r="334" spans="1:3" x14ac:dyDescent="0.25">
      <c r="A334" t="s">
        <v>56</v>
      </c>
      <c r="B334" t="s">
        <v>64</v>
      </c>
      <c r="C334" s="9">
        <v>0.32801302363627299</v>
      </c>
    </row>
    <row r="335" spans="1:3" x14ac:dyDescent="0.25">
      <c r="A335" t="s">
        <v>57</v>
      </c>
      <c r="B335" t="s">
        <v>64</v>
      </c>
      <c r="C335" s="9">
        <v>0.30527694328343502</v>
      </c>
    </row>
    <row r="336" spans="1:3" x14ac:dyDescent="0.25">
      <c r="A336" t="s">
        <v>59</v>
      </c>
      <c r="B336" t="s">
        <v>64</v>
      </c>
      <c r="C336" s="9">
        <v>0.33225141666760799</v>
      </c>
    </row>
    <row r="337" spans="1:3" x14ac:dyDescent="0.25">
      <c r="A337" t="s">
        <v>60</v>
      </c>
      <c r="B337" t="s">
        <v>64</v>
      </c>
      <c r="C337" s="9">
        <v>0.29538038276307299</v>
      </c>
    </row>
    <row r="338" spans="1:3" x14ac:dyDescent="0.25">
      <c r="A338" t="s">
        <v>61</v>
      </c>
      <c r="B338" t="s">
        <v>64</v>
      </c>
      <c r="C338" s="9">
        <v>0.33326416160582101</v>
      </c>
    </row>
    <row r="339" spans="1:3" x14ac:dyDescent="0.25">
      <c r="A339" t="s">
        <v>63</v>
      </c>
      <c r="B339" t="s">
        <v>64</v>
      </c>
      <c r="C339" s="9">
        <v>0.34480661892832398</v>
      </c>
    </row>
    <row r="340" spans="1:3" x14ac:dyDescent="0.25">
      <c r="A340" t="s">
        <v>4</v>
      </c>
      <c r="B340" t="s">
        <v>67</v>
      </c>
      <c r="C340" s="9">
        <v>0.28905834061928098</v>
      </c>
    </row>
    <row r="341" spans="1:3" x14ac:dyDescent="0.25">
      <c r="A341" t="s">
        <v>11</v>
      </c>
      <c r="B341" t="s">
        <v>67</v>
      </c>
      <c r="C341" s="9">
        <v>0.29573905197202099</v>
      </c>
    </row>
    <row r="342" spans="1:3" x14ac:dyDescent="0.25">
      <c r="A342" t="s">
        <v>15</v>
      </c>
      <c r="B342" t="s">
        <v>67</v>
      </c>
      <c r="C342" s="9">
        <v>0.294697875187659</v>
      </c>
    </row>
    <row r="343" spans="1:3" x14ac:dyDescent="0.25">
      <c r="A343" t="s">
        <v>22</v>
      </c>
      <c r="B343" t="s">
        <v>67</v>
      </c>
      <c r="C343" s="9">
        <v>0.31243452298454799</v>
      </c>
    </row>
    <row r="344" spans="1:3" x14ac:dyDescent="0.25">
      <c r="A344" t="s">
        <v>25</v>
      </c>
      <c r="B344" t="s">
        <v>67</v>
      </c>
      <c r="C344" s="9">
        <v>0.29191830824071502</v>
      </c>
    </row>
    <row r="345" spans="1:3" x14ac:dyDescent="0.25">
      <c r="A345" t="s">
        <v>26</v>
      </c>
      <c r="B345" t="s">
        <v>67</v>
      </c>
      <c r="C345" s="9">
        <v>0.31718269379994501</v>
      </c>
    </row>
    <row r="346" spans="1:3" x14ac:dyDescent="0.25">
      <c r="A346" t="s">
        <v>29</v>
      </c>
      <c r="B346" t="s">
        <v>67</v>
      </c>
      <c r="C346" s="9">
        <v>0.30059804067602403</v>
      </c>
    </row>
    <row r="347" spans="1:3" x14ac:dyDescent="0.25">
      <c r="A347" t="s">
        <v>30</v>
      </c>
      <c r="B347" t="s">
        <v>67</v>
      </c>
      <c r="C347" s="9">
        <v>0.29558365392624603</v>
      </c>
    </row>
    <row r="348" spans="1:3" x14ac:dyDescent="0.25">
      <c r="A348" t="s">
        <v>38</v>
      </c>
      <c r="B348" t="s">
        <v>67</v>
      </c>
      <c r="C348" s="9">
        <v>0.304614051047081</v>
      </c>
    </row>
    <row r="349" spans="1:3" x14ac:dyDescent="0.25">
      <c r="A349" t="s">
        <v>40</v>
      </c>
      <c r="B349" t="s">
        <v>67</v>
      </c>
      <c r="C349" s="9">
        <v>0.29266669926452699</v>
      </c>
    </row>
    <row r="350" spans="1:3" x14ac:dyDescent="0.25">
      <c r="A350" t="s">
        <v>48</v>
      </c>
      <c r="B350" t="s">
        <v>67</v>
      </c>
      <c r="C350" s="9">
        <v>0.29333565555279101</v>
      </c>
    </row>
    <row r="351" spans="1:3" x14ac:dyDescent="0.25">
      <c r="A351" t="s">
        <v>52</v>
      </c>
      <c r="B351" t="s">
        <v>67</v>
      </c>
      <c r="C351" s="9">
        <v>0.28906062739774402</v>
      </c>
    </row>
    <row r="352" spans="1:3" x14ac:dyDescent="0.25">
      <c r="A352" t="s">
        <v>56</v>
      </c>
      <c r="B352" t="s">
        <v>67</v>
      </c>
      <c r="C352" s="9">
        <v>0.30503939543798098</v>
      </c>
    </row>
    <row r="353" spans="1:3" x14ac:dyDescent="0.25">
      <c r="A353" t="s">
        <v>59</v>
      </c>
      <c r="B353" t="s">
        <v>67</v>
      </c>
      <c r="C353" s="9">
        <v>0.29492240616648902</v>
      </c>
    </row>
    <row r="354" spans="1:3" x14ac:dyDescent="0.25">
      <c r="A354" t="s">
        <v>61</v>
      </c>
      <c r="B354" t="s">
        <v>67</v>
      </c>
      <c r="C354" s="9">
        <v>0.30345748293108299</v>
      </c>
    </row>
    <row r="355" spans="1:3" x14ac:dyDescent="0.25">
      <c r="A355" t="s">
        <v>63</v>
      </c>
      <c r="B355" t="s">
        <v>67</v>
      </c>
      <c r="C355" s="9">
        <v>0.29416241880955801</v>
      </c>
    </row>
    <row r="356" spans="1:3" x14ac:dyDescent="0.25">
      <c r="A356" t="s">
        <v>4</v>
      </c>
      <c r="B356" t="s">
        <v>68</v>
      </c>
      <c r="C356" s="9">
        <v>0.29213342744548798</v>
      </c>
    </row>
    <row r="357" spans="1:3" x14ac:dyDescent="0.25">
      <c r="A357" t="s">
        <v>5</v>
      </c>
      <c r="B357" t="s">
        <v>68</v>
      </c>
      <c r="C357" s="9">
        <v>0.31260678817270499</v>
      </c>
    </row>
    <row r="358" spans="1:3" x14ac:dyDescent="0.25">
      <c r="A358" t="s">
        <v>8</v>
      </c>
      <c r="B358" t="s">
        <v>68</v>
      </c>
      <c r="C358" s="9">
        <v>0.35077550572564198</v>
      </c>
    </row>
    <row r="359" spans="1:3" x14ac:dyDescent="0.25">
      <c r="A359" t="s">
        <v>12</v>
      </c>
      <c r="B359" t="s">
        <v>68</v>
      </c>
      <c r="C359" s="9">
        <v>0.35142697652136001</v>
      </c>
    </row>
    <row r="360" spans="1:3" x14ac:dyDescent="0.25">
      <c r="A360" t="s">
        <v>13</v>
      </c>
      <c r="B360" t="s">
        <v>68</v>
      </c>
      <c r="C360" s="9">
        <v>0.293456910455974</v>
      </c>
    </row>
    <row r="361" spans="1:3" x14ac:dyDescent="0.25">
      <c r="A361" t="s">
        <v>15</v>
      </c>
      <c r="B361" t="s">
        <v>68</v>
      </c>
      <c r="C361" s="9">
        <v>0.33969512216054598</v>
      </c>
    </row>
    <row r="362" spans="1:3" x14ac:dyDescent="0.25">
      <c r="A362" t="s">
        <v>21</v>
      </c>
      <c r="B362" t="s">
        <v>68</v>
      </c>
      <c r="C362" s="9">
        <v>0.30528756775128701</v>
      </c>
    </row>
    <row r="363" spans="1:3" x14ac:dyDescent="0.25">
      <c r="A363" t="s">
        <v>22</v>
      </c>
      <c r="B363" t="s">
        <v>68</v>
      </c>
      <c r="C363" s="9">
        <v>0.31252317961190301</v>
      </c>
    </row>
    <row r="364" spans="1:3" x14ac:dyDescent="0.25">
      <c r="A364" t="s">
        <v>23</v>
      </c>
      <c r="B364" t="s">
        <v>68</v>
      </c>
      <c r="C364" s="9">
        <v>0.30500751293055101</v>
      </c>
    </row>
    <row r="365" spans="1:3" x14ac:dyDescent="0.25">
      <c r="A365" t="s">
        <v>24</v>
      </c>
      <c r="B365" t="s">
        <v>68</v>
      </c>
      <c r="C365" s="9">
        <v>0.35009439157177202</v>
      </c>
    </row>
    <row r="366" spans="1:3" x14ac:dyDescent="0.25">
      <c r="A366" t="s">
        <v>25</v>
      </c>
      <c r="B366" t="s">
        <v>68</v>
      </c>
      <c r="C366" s="9">
        <v>0.33606158058937302</v>
      </c>
    </row>
    <row r="367" spans="1:3" x14ac:dyDescent="0.25">
      <c r="A367" t="s">
        <v>26</v>
      </c>
      <c r="B367" t="s">
        <v>68</v>
      </c>
      <c r="C367" s="9">
        <v>0.322649124509577</v>
      </c>
    </row>
    <row r="368" spans="1:3" x14ac:dyDescent="0.25">
      <c r="A368" t="s">
        <v>30</v>
      </c>
      <c r="B368" t="s">
        <v>68</v>
      </c>
      <c r="C368" s="9">
        <v>0.32620448991402901</v>
      </c>
    </row>
    <row r="369" spans="1:3" x14ac:dyDescent="0.25">
      <c r="A369" t="s">
        <v>32</v>
      </c>
      <c r="B369" t="s">
        <v>68</v>
      </c>
      <c r="C369" s="9">
        <v>0.34511919045120298</v>
      </c>
    </row>
    <row r="370" spans="1:3" x14ac:dyDescent="0.25">
      <c r="A370" t="s">
        <v>38</v>
      </c>
      <c r="B370" t="s">
        <v>68</v>
      </c>
      <c r="C370" s="9">
        <v>0.31500224057028098</v>
      </c>
    </row>
    <row r="371" spans="1:3" x14ac:dyDescent="0.25">
      <c r="A371" t="s">
        <v>40</v>
      </c>
      <c r="B371" t="s">
        <v>68</v>
      </c>
      <c r="C371" s="9">
        <v>0.34681641446982298</v>
      </c>
    </row>
    <row r="372" spans="1:3" x14ac:dyDescent="0.25">
      <c r="A372" t="s">
        <v>41</v>
      </c>
      <c r="B372" t="s">
        <v>68</v>
      </c>
      <c r="C372" s="9">
        <v>0.34441786456482198</v>
      </c>
    </row>
    <row r="373" spans="1:3" x14ac:dyDescent="0.25">
      <c r="A373" t="s">
        <v>48</v>
      </c>
      <c r="B373" t="s">
        <v>68</v>
      </c>
      <c r="C373" s="9">
        <v>0.32801288738996398</v>
      </c>
    </row>
    <row r="374" spans="1:3" x14ac:dyDescent="0.25">
      <c r="A374" t="s">
        <v>49</v>
      </c>
      <c r="B374" t="s">
        <v>68</v>
      </c>
      <c r="C374" s="9">
        <v>0.31145964235581203</v>
      </c>
    </row>
    <row r="375" spans="1:3" x14ac:dyDescent="0.25">
      <c r="A375" t="s">
        <v>51</v>
      </c>
      <c r="B375" t="s">
        <v>68</v>
      </c>
      <c r="C375" s="9">
        <v>0.32620327120382397</v>
      </c>
    </row>
    <row r="376" spans="1:3" x14ac:dyDescent="0.25">
      <c r="A376" t="s">
        <v>52</v>
      </c>
      <c r="B376" t="s">
        <v>68</v>
      </c>
      <c r="C376" s="9">
        <v>0.30249820276838302</v>
      </c>
    </row>
    <row r="377" spans="1:3" x14ac:dyDescent="0.25">
      <c r="A377" t="s">
        <v>55</v>
      </c>
      <c r="B377" t="s">
        <v>68</v>
      </c>
      <c r="C377" s="9">
        <v>0.34810087828581898</v>
      </c>
    </row>
    <row r="378" spans="1:3" x14ac:dyDescent="0.25">
      <c r="A378" t="s">
        <v>56</v>
      </c>
      <c r="B378" t="s">
        <v>68</v>
      </c>
      <c r="C378" s="9">
        <v>0.31691979882370902</v>
      </c>
    </row>
    <row r="379" spans="1:3" x14ac:dyDescent="0.25">
      <c r="A379" t="s">
        <v>57</v>
      </c>
      <c r="B379" t="s">
        <v>68</v>
      </c>
      <c r="C379" s="9">
        <v>0.33161471988504798</v>
      </c>
    </row>
    <row r="380" spans="1:3" x14ac:dyDescent="0.25">
      <c r="A380" t="s">
        <v>59</v>
      </c>
      <c r="B380" t="s">
        <v>68</v>
      </c>
      <c r="C380" s="9">
        <v>0.34101434168689998</v>
      </c>
    </row>
    <row r="381" spans="1:3" x14ac:dyDescent="0.25">
      <c r="A381" t="s">
        <v>61</v>
      </c>
      <c r="B381" t="s">
        <v>68</v>
      </c>
      <c r="C381" s="9">
        <v>0.34552445076122201</v>
      </c>
    </row>
    <row r="382" spans="1:3" x14ac:dyDescent="0.25">
      <c r="A382" t="s">
        <v>63</v>
      </c>
      <c r="B382" t="s">
        <v>68</v>
      </c>
      <c r="C382" s="9">
        <v>0.34516847124823502</v>
      </c>
    </row>
    <row r="383" spans="1:3" x14ac:dyDescent="0.25">
      <c r="A383" t="s">
        <v>64</v>
      </c>
      <c r="B383" t="s">
        <v>68</v>
      </c>
      <c r="C383" s="9">
        <v>0.33841935645867999</v>
      </c>
    </row>
    <row r="384" spans="1:3" x14ac:dyDescent="0.25">
      <c r="A384" t="s">
        <v>67</v>
      </c>
      <c r="B384" t="s">
        <v>68</v>
      </c>
      <c r="C384" s="9">
        <v>0.29980574031290103</v>
      </c>
    </row>
    <row r="385" spans="1:3" x14ac:dyDescent="0.25">
      <c r="A385" t="s">
        <v>4</v>
      </c>
      <c r="B385" t="s">
        <v>69</v>
      </c>
      <c r="C385" s="9">
        <v>0.29349783750953201</v>
      </c>
    </row>
    <row r="386" spans="1:3" x14ac:dyDescent="0.25">
      <c r="A386" t="s">
        <v>5</v>
      </c>
      <c r="B386" t="s">
        <v>70</v>
      </c>
      <c r="C386" s="9">
        <v>0.30600555047232197</v>
      </c>
    </row>
    <row r="387" spans="1:3" x14ac:dyDescent="0.25">
      <c r="A387" t="s">
        <v>8</v>
      </c>
      <c r="B387" t="s">
        <v>70</v>
      </c>
      <c r="C387" s="9">
        <v>0.36054006099727898</v>
      </c>
    </row>
    <row r="388" spans="1:3" x14ac:dyDescent="0.25">
      <c r="A388" t="s">
        <v>12</v>
      </c>
      <c r="B388" t="s">
        <v>70</v>
      </c>
      <c r="C388" s="9">
        <v>0.35308586993475299</v>
      </c>
    </row>
    <row r="389" spans="1:3" x14ac:dyDescent="0.25">
      <c r="A389" t="s">
        <v>15</v>
      </c>
      <c r="B389" t="s">
        <v>70</v>
      </c>
      <c r="C389" s="9">
        <v>0.34833543367185299</v>
      </c>
    </row>
    <row r="390" spans="1:3" x14ac:dyDescent="0.25">
      <c r="A390" t="s">
        <v>21</v>
      </c>
      <c r="B390" t="s">
        <v>70</v>
      </c>
      <c r="C390" s="9">
        <v>0.32258604008262498</v>
      </c>
    </row>
    <row r="391" spans="1:3" x14ac:dyDescent="0.25">
      <c r="A391" t="s">
        <v>22</v>
      </c>
      <c r="B391" t="s">
        <v>70</v>
      </c>
      <c r="C391" s="9">
        <v>0.306218564491748</v>
      </c>
    </row>
    <row r="392" spans="1:3" x14ac:dyDescent="0.25">
      <c r="A392" t="s">
        <v>24</v>
      </c>
      <c r="B392" t="s">
        <v>70</v>
      </c>
      <c r="C392" s="9">
        <v>0.35598890078608803</v>
      </c>
    </row>
    <row r="393" spans="1:3" x14ac:dyDescent="0.25">
      <c r="A393" t="s">
        <v>25</v>
      </c>
      <c r="B393" t="s">
        <v>70</v>
      </c>
      <c r="C393" s="9">
        <v>0.316499408608237</v>
      </c>
    </row>
    <row r="394" spans="1:3" x14ac:dyDescent="0.25">
      <c r="A394" t="s">
        <v>26</v>
      </c>
      <c r="B394" t="s">
        <v>70</v>
      </c>
      <c r="C394" s="9">
        <v>0.313487650664312</v>
      </c>
    </row>
    <row r="395" spans="1:3" x14ac:dyDescent="0.25">
      <c r="A395" t="s">
        <v>30</v>
      </c>
      <c r="B395" t="s">
        <v>70</v>
      </c>
      <c r="C395" s="9">
        <v>0.30577758417300899</v>
      </c>
    </row>
    <row r="396" spans="1:3" x14ac:dyDescent="0.25">
      <c r="A396" t="s">
        <v>32</v>
      </c>
      <c r="B396" t="s">
        <v>70</v>
      </c>
      <c r="C396" s="9">
        <v>0.33177497465252997</v>
      </c>
    </row>
    <row r="397" spans="1:3" x14ac:dyDescent="0.25">
      <c r="A397" t="s">
        <v>38</v>
      </c>
      <c r="B397" t="s">
        <v>70</v>
      </c>
      <c r="C397" s="9">
        <v>0.31936405877316998</v>
      </c>
    </row>
    <row r="398" spans="1:3" x14ac:dyDescent="0.25">
      <c r="A398" t="s">
        <v>40</v>
      </c>
      <c r="B398" t="s">
        <v>70</v>
      </c>
      <c r="C398" s="9">
        <v>0.35331521019739098</v>
      </c>
    </row>
    <row r="399" spans="1:3" x14ac:dyDescent="0.25">
      <c r="A399" t="s">
        <v>41</v>
      </c>
      <c r="B399" t="s">
        <v>70</v>
      </c>
      <c r="C399" s="9">
        <v>0.33734955961183599</v>
      </c>
    </row>
    <row r="400" spans="1:3" x14ac:dyDescent="0.25">
      <c r="A400" t="s">
        <v>48</v>
      </c>
      <c r="B400" t="s">
        <v>70</v>
      </c>
      <c r="C400" s="9">
        <v>0.31911104757102099</v>
      </c>
    </row>
    <row r="401" spans="1:3" x14ac:dyDescent="0.25">
      <c r="A401" t="s">
        <v>49</v>
      </c>
      <c r="B401" t="s">
        <v>70</v>
      </c>
      <c r="C401" s="9">
        <v>0.29000087773044098</v>
      </c>
    </row>
    <row r="402" spans="1:3" x14ac:dyDescent="0.25">
      <c r="A402" t="s">
        <v>51</v>
      </c>
      <c r="B402" t="s">
        <v>70</v>
      </c>
      <c r="C402" s="9">
        <v>0.31664935272499001</v>
      </c>
    </row>
    <row r="403" spans="1:3" x14ac:dyDescent="0.25">
      <c r="A403" t="s">
        <v>55</v>
      </c>
      <c r="B403" t="s">
        <v>70</v>
      </c>
      <c r="C403" s="9">
        <v>0.35784369621619899</v>
      </c>
    </row>
    <row r="404" spans="1:3" x14ac:dyDescent="0.25">
      <c r="A404" t="s">
        <v>56</v>
      </c>
      <c r="B404" t="s">
        <v>70</v>
      </c>
      <c r="C404" s="9">
        <v>0.32611677913586201</v>
      </c>
    </row>
    <row r="405" spans="1:3" x14ac:dyDescent="0.25">
      <c r="A405" t="s">
        <v>57</v>
      </c>
      <c r="B405" t="s">
        <v>70</v>
      </c>
      <c r="C405" s="9">
        <v>0.32484975840778202</v>
      </c>
    </row>
    <row r="406" spans="1:3" x14ac:dyDescent="0.25">
      <c r="A406" t="s">
        <v>59</v>
      </c>
      <c r="B406" t="s">
        <v>70</v>
      </c>
      <c r="C406" s="9">
        <v>0.34379550736403702</v>
      </c>
    </row>
    <row r="407" spans="1:3" x14ac:dyDescent="0.25">
      <c r="A407" t="s">
        <v>61</v>
      </c>
      <c r="B407" t="s">
        <v>70</v>
      </c>
      <c r="C407" s="9">
        <v>0.34439141038554599</v>
      </c>
    </row>
    <row r="408" spans="1:3" x14ac:dyDescent="0.25">
      <c r="A408" t="s">
        <v>63</v>
      </c>
      <c r="B408" t="s">
        <v>70</v>
      </c>
      <c r="C408" s="9">
        <v>0.352739810092217</v>
      </c>
    </row>
    <row r="409" spans="1:3" x14ac:dyDescent="0.25">
      <c r="A409" t="s">
        <v>64</v>
      </c>
      <c r="B409" t="s">
        <v>70</v>
      </c>
      <c r="C409" s="9">
        <v>0.34849364432678398</v>
      </c>
    </row>
    <row r="410" spans="1:3" x14ac:dyDescent="0.25">
      <c r="A410" t="s">
        <v>68</v>
      </c>
      <c r="B410" t="s">
        <v>70</v>
      </c>
      <c r="C410" s="9">
        <v>0.34809373477055999</v>
      </c>
    </row>
    <row r="411" spans="1:3" x14ac:dyDescent="0.25">
      <c r="A411" t="s">
        <v>4</v>
      </c>
      <c r="B411" t="s">
        <v>71</v>
      </c>
      <c r="C411" s="9">
        <v>0.31288893169660198</v>
      </c>
    </row>
    <row r="412" spans="1:3" x14ac:dyDescent="0.25">
      <c r="A412" t="s">
        <v>5</v>
      </c>
      <c r="B412" t="s">
        <v>71</v>
      </c>
      <c r="C412" s="9">
        <v>0.30999864220734902</v>
      </c>
    </row>
    <row r="413" spans="1:3" x14ac:dyDescent="0.25">
      <c r="A413" t="s">
        <v>8</v>
      </c>
      <c r="B413" t="s">
        <v>71</v>
      </c>
      <c r="C413" s="9">
        <v>0.294081265298201</v>
      </c>
    </row>
    <row r="414" spans="1:3" x14ac:dyDescent="0.25">
      <c r="A414" t="s">
        <v>11</v>
      </c>
      <c r="B414" t="s">
        <v>71</v>
      </c>
      <c r="C414" s="9">
        <v>0.29147624819303197</v>
      </c>
    </row>
    <row r="415" spans="1:3" x14ac:dyDescent="0.25">
      <c r="A415" t="s">
        <v>12</v>
      </c>
      <c r="B415" t="s">
        <v>71</v>
      </c>
      <c r="C415" s="9">
        <v>0.31577185040545103</v>
      </c>
    </row>
    <row r="416" spans="1:3" x14ac:dyDescent="0.25">
      <c r="A416" t="s">
        <v>13</v>
      </c>
      <c r="B416" t="s">
        <v>71</v>
      </c>
      <c r="C416" s="9">
        <v>0.29959609453288899</v>
      </c>
    </row>
    <row r="417" spans="1:3" x14ac:dyDescent="0.25">
      <c r="A417" t="s">
        <v>15</v>
      </c>
      <c r="B417" t="s">
        <v>71</v>
      </c>
      <c r="C417" s="9">
        <v>0.31403716625228101</v>
      </c>
    </row>
    <row r="418" spans="1:3" x14ac:dyDescent="0.25">
      <c r="A418" t="s">
        <v>22</v>
      </c>
      <c r="B418" t="s">
        <v>71</v>
      </c>
      <c r="C418" s="9">
        <v>0.29451937755131502</v>
      </c>
    </row>
    <row r="419" spans="1:3" x14ac:dyDescent="0.25">
      <c r="A419" t="s">
        <v>23</v>
      </c>
      <c r="B419" t="s">
        <v>71</v>
      </c>
      <c r="C419" s="9">
        <v>0.321180288938545</v>
      </c>
    </row>
    <row r="420" spans="1:3" x14ac:dyDescent="0.25">
      <c r="A420" t="s">
        <v>24</v>
      </c>
      <c r="B420" t="s">
        <v>71</v>
      </c>
      <c r="C420" s="9">
        <v>0.29933895996062698</v>
      </c>
    </row>
    <row r="421" spans="1:3" x14ac:dyDescent="0.25">
      <c r="A421" t="s">
        <v>25</v>
      </c>
      <c r="B421" t="s">
        <v>71</v>
      </c>
      <c r="C421" s="9">
        <v>0.31852219031746598</v>
      </c>
    </row>
    <row r="422" spans="1:3" x14ac:dyDescent="0.25">
      <c r="A422" t="s">
        <v>26</v>
      </c>
      <c r="B422" t="s">
        <v>71</v>
      </c>
      <c r="C422" s="9">
        <v>0.302207187628801</v>
      </c>
    </row>
    <row r="423" spans="1:3" x14ac:dyDescent="0.25">
      <c r="A423" t="s">
        <v>29</v>
      </c>
      <c r="B423" t="s">
        <v>71</v>
      </c>
      <c r="C423" s="9">
        <v>0.30689966559846299</v>
      </c>
    </row>
    <row r="424" spans="1:3" x14ac:dyDescent="0.25">
      <c r="A424" t="s">
        <v>30</v>
      </c>
      <c r="B424" t="s">
        <v>71</v>
      </c>
      <c r="C424" s="9">
        <v>0.31377919827178602</v>
      </c>
    </row>
    <row r="425" spans="1:3" x14ac:dyDescent="0.25">
      <c r="A425" t="s">
        <v>32</v>
      </c>
      <c r="B425" t="s">
        <v>71</v>
      </c>
      <c r="C425" s="9">
        <v>0.32483201319392302</v>
      </c>
    </row>
    <row r="426" spans="1:3" x14ac:dyDescent="0.25">
      <c r="A426" t="s">
        <v>40</v>
      </c>
      <c r="B426" t="s">
        <v>71</v>
      </c>
      <c r="C426" s="9">
        <v>0.318422529354217</v>
      </c>
    </row>
    <row r="427" spans="1:3" x14ac:dyDescent="0.25">
      <c r="A427" t="s">
        <v>41</v>
      </c>
      <c r="B427" t="s">
        <v>71</v>
      </c>
      <c r="C427" s="9">
        <v>0.32286793898970501</v>
      </c>
    </row>
    <row r="428" spans="1:3" x14ac:dyDescent="0.25">
      <c r="A428" t="s">
        <v>48</v>
      </c>
      <c r="B428" t="s">
        <v>71</v>
      </c>
      <c r="C428" s="9">
        <v>0.30772194291389698</v>
      </c>
    </row>
    <row r="429" spans="1:3" x14ac:dyDescent="0.25">
      <c r="A429" t="s">
        <v>49</v>
      </c>
      <c r="B429" t="s">
        <v>71</v>
      </c>
      <c r="C429" s="9">
        <v>0.30795134844560201</v>
      </c>
    </row>
    <row r="430" spans="1:3" x14ac:dyDescent="0.25">
      <c r="A430" t="s">
        <v>51</v>
      </c>
      <c r="B430" t="s">
        <v>71</v>
      </c>
      <c r="C430" s="9">
        <v>0.30797437432583202</v>
      </c>
    </row>
    <row r="431" spans="1:3" x14ac:dyDescent="0.25">
      <c r="A431" t="s">
        <v>52</v>
      </c>
      <c r="B431" t="s">
        <v>71</v>
      </c>
      <c r="C431" s="9">
        <v>0.30608939761058002</v>
      </c>
    </row>
    <row r="432" spans="1:3" x14ac:dyDescent="0.25">
      <c r="A432" t="s">
        <v>55</v>
      </c>
      <c r="B432" t="s">
        <v>71</v>
      </c>
      <c r="C432" s="9">
        <v>0.29848194688870699</v>
      </c>
    </row>
    <row r="433" spans="1:3" x14ac:dyDescent="0.25">
      <c r="A433" t="s">
        <v>56</v>
      </c>
      <c r="B433" t="s">
        <v>71</v>
      </c>
      <c r="C433" s="9">
        <v>0.29184906582068898</v>
      </c>
    </row>
    <row r="434" spans="1:3" x14ac:dyDescent="0.25">
      <c r="A434" t="s">
        <v>57</v>
      </c>
      <c r="B434" t="s">
        <v>71</v>
      </c>
      <c r="C434" s="9">
        <v>0.31871499395216601</v>
      </c>
    </row>
    <row r="435" spans="1:3" x14ac:dyDescent="0.25">
      <c r="A435" t="s">
        <v>59</v>
      </c>
      <c r="B435" t="s">
        <v>71</v>
      </c>
      <c r="C435" s="9">
        <v>0.32131211730786202</v>
      </c>
    </row>
    <row r="436" spans="1:3" x14ac:dyDescent="0.25">
      <c r="A436" t="s">
        <v>61</v>
      </c>
      <c r="B436" t="s">
        <v>71</v>
      </c>
      <c r="C436" s="9">
        <v>0.32811324490958599</v>
      </c>
    </row>
    <row r="437" spans="1:3" x14ac:dyDescent="0.25">
      <c r="A437" t="s">
        <v>63</v>
      </c>
      <c r="B437" t="s">
        <v>71</v>
      </c>
      <c r="C437" s="9">
        <v>0.32684452113286899</v>
      </c>
    </row>
    <row r="438" spans="1:3" x14ac:dyDescent="0.25">
      <c r="A438" t="s">
        <v>64</v>
      </c>
      <c r="B438" t="s">
        <v>71</v>
      </c>
      <c r="C438" s="9">
        <v>0.30251257007537902</v>
      </c>
    </row>
    <row r="439" spans="1:3" x14ac:dyDescent="0.25">
      <c r="A439" t="s">
        <v>67</v>
      </c>
      <c r="B439" t="s">
        <v>71</v>
      </c>
      <c r="C439" s="9">
        <v>0.30721229323259802</v>
      </c>
    </row>
    <row r="440" spans="1:3" x14ac:dyDescent="0.25">
      <c r="A440" t="s">
        <v>68</v>
      </c>
      <c r="B440" t="s">
        <v>71</v>
      </c>
      <c r="C440" s="9">
        <v>0.33188520803093902</v>
      </c>
    </row>
    <row r="441" spans="1:3" x14ac:dyDescent="0.25">
      <c r="A441" t="s">
        <v>70</v>
      </c>
      <c r="B441" t="s">
        <v>71</v>
      </c>
      <c r="C441" s="9">
        <v>0.31298670268577899</v>
      </c>
    </row>
    <row r="442" spans="1:3" x14ac:dyDescent="0.25">
      <c r="A442" t="s">
        <v>4</v>
      </c>
      <c r="B442" t="s">
        <v>74</v>
      </c>
      <c r="C442" s="9">
        <v>0.30276734466086502</v>
      </c>
    </row>
    <row r="443" spans="1:3" x14ac:dyDescent="0.25">
      <c r="A443" t="s">
        <v>23</v>
      </c>
      <c r="B443" t="s">
        <v>74</v>
      </c>
      <c r="C443" s="9">
        <v>0.297225282102419</v>
      </c>
    </row>
    <row r="444" spans="1:3" x14ac:dyDescent="0.25">
      <c r="A444" t="s">
        <v>25</v>
      </c>
      <c r="B444" t="s">
        <v>74</v>
      </c>
      <c r="C444" s="9">
        <v>0.29942268633937702</v>
      </c>
    </row>
    <row r="445" spans="1:3" x14ac:dyDescent="0.25">
      <c r="A445" t="s">
        <v>30</v>
      </c>
      <c r="B445" t="s">
        <v>74</v>
      </c>
      <c r="C445" s="9">
        <v>0.301819565155314</v>
      </c>
    </row>
    <row r="446" spans="1:3" x14ac:dyDescent="0.25">
      <c r="A446" t="s">
        <v>41</v>
      </c>
      <c r="B446" t="s">
        <v>74</v>
      </c>
      <c r="C446" s="9">
        <v>0.290301979782219</v>
      </c>
    </row>
    <row r="447" spans="1:3" x14ac:dyDescent="0.25">
      <c r="A447" t="s">
        <v>48</v>
      </c>
      <c r="B447" t="s">
        <v>74</v>
      </c>
      <c r="C447" s="9">
        <v>0.29124014303751899</v>
      </c>
    </row>
    <row r="448" spans="1:3" x14ac:dyDescent="0.25">
      <c r="A448" t="s">
        <v>59</v>
      </c>
      <c r="B448" t="s">
        <v>74</v>
      </c>
      <c r="C448" s="9">
        <v>0.29031836033045599</v>
      </c>
    </row>
    <row r="449" spans="1:3" x14ac:dyDescent="0.25">
      <c r="A449" t="s">
        <v>61</v>
      </c>
      <c r="B449" t="s">
        <v>74</v>
      </c>
      <c r="C449" s="9">
        <v>0.29009508352313501</v>
      </c>
    </row>
    <row r="450" spans="1:3" x14ac:dyDescent="0.25">
      <c r="A450" t="s">
        <v>71</v>
      </c>
      <c r="B450" t="s">
        <v>74</v>
      </c>
      <c r="C450" s="9">
        <v>0.29863116232828502</v>
      </c>
    </row>
    <row r="451" spans="1:3" x14ac:dyDescent="0.25">
      <c r="A451" t="s">
        <v>4</v>
      </c>
      <c r="B451" t="s">
        <v>77</v>
      </c>
      <c r="C451" s="9">
        <v>0.29384872967854198</v>
      </c>
    </row>
    <row r="452" spans="1:3" x14ac:dyDescent="0.25">
      <c r="A452" t="s">
        <v>13</v>
      </c>
      <c r="B452" t="s">
        <v>77</v>
      </c>
      <c r="C452" s="9">
        <v>0.29034791801586102</v>
      </c>
    </row>
    <row r="453" spans="1:3" x14ac:dyDescent="0.25">
      <c r="A453" t="s">
        <v>22</v>
      </c>
      <c r="B453" t="s">
        <v>77</v>
      </c>
      <c r="C453" s="9">
        <v>0.29043458178723203</v>
      </c>
    </row>
    <row r="454" spans="1:3" x14ac:dyDescent="0.25">
      <c r="A454" t="s">
        <v>23</v>
      </c>
      <c r="B454" t="s">
        <v>77</v>
      </c>
      <c r="C454" s="9">
        <v>0.29517973482812898</v>
      </c>
    </row>
    <row r="455" spans="1:3" x14ac:dyDescent="0.25">
      <c r="A455" t="s">
        <v>25</v>
      </c>
      <c r="B455" t="s">
        <v>77</v>
      </c>
      <c r="C455" s="9">
        <v>0.30566537827557699</v>
      </c>
    </row>
    <row r="456" spans="1:3" x14ac:dyDescent="0.25">
      <c r="A456" t="s">
        <v>26</v>
      </c>
      <c r="B456" t="s">
        <v>77</v>
      </c>
      <c r="C456" s="9">
        <v>0.30551197821354498</v>
      </c>
    </row>
    <row r="457" spans="1:3" x14ac:dyDescent="0.25">
      <c r="A457" t="s">
        <v>29</v>
      </c>
      <c r="B457" t="s">
        <v>77</v>
      </c>
      <c r="C457" s="9">
        <v>0.30168869129186399</v>
      </c>
    </row>
    <row r="458" spans="1:3" x14ac:dyDescent="0.25">
      <c r="A458" t="s">
        <v>30</v>
      </c>
      <c r="B458" t="s">
        <v>77</v>
      </c>
      <c r="C458" s="9">
        <v>0.31059677875529201</v>
      </c>
    </row>
    <row r="459" spans="1:3" x14ac:dyDescent="0.25">
      <c r="A459" t="s">
        <v>48</v>
      </c>
      <c r="B459" t="s">
        <v>77</v>
      </c>
      <c r="C459" s="9">
        <v>0.29329774387938601</v>
      </c>
    </row>
    <row r="460" spans="1:3" x14ac:dyDescent="0.25">
      <c r="A460" t="s">
        <v>52</v>
      </c>
      <c r="B460" t="s">
        <v>77</v>
      </c>
      <c r="C460" s="9">
        <v>0.28951361681583898</v>
      </c>
    </row>
    <row r="461" spans="1:3" x14ac:dyDescent="0.25">
      <c r="A461" t="s">
        <v>61</v>
      </c>
      <c r="B461" t="s">
        <v>77</v>
      </c>
      <c r="C461" s="9">
        <v>0.29660201243786199</v>
      </c>
    </row>
    <row r="462" spans="1:3" x14ac:dyDescent="0.25">
      <c r="A462" t="s">
        <v>68</v>
      </c>
      <c r="B462" t="s">
        <v>77</v>
      </c>
      <c r="C462" s="9">
        <v>0.290808594670037</v>
      </c>
    </row>
    <row r="463" spans="1:3" x14ac:dyDescent="0.25">
      <c r="A463" t="s">
        <v>71</v>
      </c>
      <c r="B463" t="s">
        <v>77</v>
      </c>
      <c r="C463" s="9">
        <v>0.31370784783087002</v>
      </c>
    </row>
    <row r="464" spans="1:3" x14ac:dyDescent="0.25">
      <c r="A464" t="s">
        <v>74</v>
      </c>
      <c r="B464" t="s">
        <v>77</v>
      </c>
      <c r="C464" s="9">
        <v>0.29640323287118397</v>
      </c>
    </row>
    <row r="465" spans="1:3" x14ac:dyDescent="0.25">
      <c r="A465" t="s">
        <v>4</v>
      </c>
      <c r="B465" t="s">
        <v>81</v>
      </c>
      <c r="C465" s="9">
        <v>0.29196439104836502</v>
      </c>
    </row>
    <row r="466" spans="1:3" x14ac:dyDescent="0.25">
      <c r="A466" t="s">
        <v>5</v>
      </c>
      <c r="B466" t="s">
        <v>81</v>
      </c>
      <c r="C466" s="9">
        <v>0.29952595928119402</v>
      </c>
    </row>
    <row r="467" spans="1:3" x14ac:dyDescent="0.25">
      <c r="A467" t="s">
        <v>8</v>
      </c>
      <c r="B467" t="s">
        <v>81</v>
      </c>
      <c r="C467" s="9">
        <v>0.32321742293028</v>
      </c>
    </row>
    <row r="468" spans="1:3" x14ac:dyDescent="0.25">
      <c r="A468" t="s">
        <v>12</v>
      </c>
      <c r="B468" t="s">
        <v>81</v>
      </c>
      <c r="C468" s="9">
        <v>0.34314511665324599</v>
      </c>
    </row>
    <row r="469" spans="1:3" x14ac:dyDescent="0.25">
      <c r="A469" t="s">
        <v>13</v>
      </c>
      <c r="B469" t="s">
        <v>81</v>
      </c>
      <c r="C469" s="9">
        <v>0.28916296954568699</v>
      </c>
    </row>
    <row r="470" spans="1:3" x14ac:dyDescent="0.25">
      <c r="A470" t="s">
        <v>15</v>
      </c>
      <c r="B470" t="s">
        <v>81</v>
      </c>
      <c r="C470" s="9">
        <v>0.32693623068589001</v>
      </c>
    </row>
    <row r="471" spans="1:3" x14ac:dyDescent="0.25">
      <c r="A471" t="s">
        <v>23</v>
      </c>
      <c r="B471" t="s">
        <v>81</v>
      </c>
      <c r="C471" s="9">
        <v>0.30260194631506199</v>
      </c>
    </row>
    <row r="472" spans="1:3" x14ac:dyDescent="0.25">
      <c r="A472" t="s">
        <v>24</v>
      </c>
      <c r="B472" t="s">
        <v>81</v>
      </c>
      <c r="C472" s="9">
        <v>0.31266532813509801</v>
      </c>
    </row>
    <row r="473" spans="1:3" x14ac:dyDescent="0.25">
      <c r="A473" t="s">
        <v>25</v>
      </c>
      <c r="B473" t="s">
        <v>81</v>
      </c>
      <c r="C473" s="9">
        <v>0.33335131748455399</v>
      </c>
    </row>
    <row r="474" spans="1:3" x14ac:dyDescent="0.25">
      <c r="A474" t="s">
        <v>26</v>
      </c>
      <c r="B474" t="s">
        <v>81</v>
      </c>
      <c r="C474" s="9">
        <v>0.30644853505564701</v>
      </c>
    </row>
    <row r="475" spans="1:3" x14ac:dyDescent="0.25">
      <c r="A475" t="s">
        <v>30</v>
      </c>
      <c r="B475" t="s">
        <v>81</v>
      </c>
      <c r="C475" s="9">
        <v>0.32340109332551997</v>
      </c>
    </row>
    <row r="476" spans="1:3" x14ac:dyDescent="0.25">
      <c r="A476" t="s">
        <v>32</v>
      </c>
      <c r="B476" t="s">
        <v>81</v>
      </c>
      <c r="C476" s="9">
        <v>0.33183329538755801</v>
      </c>
    </row>
    <row r="477" spans="1:3" x14ac:dyDescent="0.25">
      <c r="A477" t="s">
        <v>40</v>
      </c>
      <c r="B477" t="s">
        <v>81</v>
      </c>
      <c r="C477" s="9">
        <v>0.33366494545145398</v>
      </c>
    </row>
    <row r="478" spans="1:3" x14ac:dyDescent="0.25">
      <c r="A478" t="s">
        <v>41</v>
      </c>
      <c r="B478" t="s">
        <v>81</v>
      </c>
      <c r="C478" s="9">
        <v>0.33592783521653302</v>
      </c>
    </row>
    <row r="479" spans="1:3" x14ac:dyDescent="0.25">
      <c r="A479" t="s">
        <v>48</v>
      </c>
      <c r="B479" t="s">
        <v>81</v>
      </c>
      <c r="C479" s="9">
        <v>0.32329416374835401</v>
      </c>
    </row>
    <row r="480" spans="1:3" x14ac:dyDescent="0.25">
      <c r="A480" t="s">
        <v>49</v>
      </c>
      <c r="B480" t="s">
        <v>81</v>
      </c>
      <c r="C480" s="9">
        <v>0.32791416617171099</v>
      </c>
    </row>
    <row r="481" spans="1:3" x14ac:dyDescent="0.25">
      <c r="A481" t="s">
        <v>51</v>
      </c>
      <c r="B481" t="s">
        <v>81</v>
      </c>
      <c r="C481" s="9">
        <v>0.327395201881864</v>
      </c>
    </row>
    <row r="482" spans="1:3" x14ac:dyDescent="0.25">
      <c r="A482" t="s">
        <v>52</v>
      </c>
      <c r="B482" t="s">
        <v>81</v>
      </c>
      <c r="C482" s="9">
        <v>0.289028026282178</v>
      </c>
    </row>
    <row r="483" spans="1:3" x14ac:dyDescent="0.25">
      <c r="A483" t="s">
        <v>55</v>
      </c>
      <c r="B483" t="s">
        <v>81</v>
      </c>
      <c r="C483" s="9">
        <v>0.32846468187718703</v>
      </c>
    </row>
    <row r="484" spans="1:3" x14ac:dyDescent="0.25">
      <c r="A484" t="s">
        <v>57</v>
      </c>
      <c r="B484" t="s">
        <v>81</v>
      </c>
      <c r="C484" s="9">
        <v>0.33514426338646203</v>
      </c>
    </row>
    <row r="485" spans="1:3" x14ac:dyDescent="0.25">
      <c r="A485" t="s">
        <v>59</v>
      </c>
      <c r="B485" t="s">
        <v>81</v>
      </c>
      <c r="C485" s="9">
        <v>0.33317038689696499</v>
      </c>
    </row>
    <row r="486" spans="1:3" x14ac:dyDescent="0.25">
      <c r="A486" t="s">
        <v>61</v>
      </c>
      <c r="B486" t="s">
        <v>81</v>
      </c>
      <c r="C486" s="9">
        <v>0.33742129739341098</v>
      </c>
    </row>
    <row r="487" spans="1:3" x14ac:dyDescent="0.25">
      <c r="A487" t="s">
        <v>63</v>
      </c>
      <c r="B487" t="s">
        <v>81</v>
      </c>
      <c r="C487" s="9">
        <v>0.34335301086290698</v>
      </c>
    </row>
    <row r="488" spans="1:3" x14ac:dyDescent="0.25">
      <c r="A488" t="s">
        <v>64</v>
      </c>
      <c r="B488" t="s">
        <v>81</v>
      </c>
      <c r="C488" s="9">
        <v>0.32026418437582799</v>
      </c>
    </row>
    <row r="489" spans="1:3" x14ac:dyDescent="0.25">
      <c r="A489" t="s">
        <v>68</v>
      </c>
      <c r="B489" t="s">
        <v>81</v>
      </c>
      <c r="C489" s="9">
        <v>0.34313884275938999</v>
      </c>
    </row>
    <row r="490" spans="1:3" x14ac:dyDescent="0.25">
      <c r="A490" t="s">
        <v>70</v>
      </c>
      <c r="B490" t="s">
        <v>81</v>
      </c>
      <c r="C490" s="9">
        <v>0.33737258440869</v>
      </c>
    </row>
    <row r="491" spans="1:3" x14ac:dyDescent="0.25">
      <c r="A491" t="s">
        <v>71</v>
      </c>
      <c r="B491" t="s">
        <v>81</v>
      </c>
      <c r="C491" s="9">
        <v>0.32411758076293701</v>
      </c>
    </row>
    <row r="492" spans="1:3" x14ac:dyDescent="0.25">
      <c r="A492" t="s">
        <v>74</v>
      </c>
      <c r="B492" t="s">
        <v>81</v>
      </c>
      <c r="C492" s="9">
        <v>0.29533550194205599</v>
      </c>
    </row>
    <row r="493" spans="1:3" x14ac:dyDescent="0.25">
      <c r="A493" t="s">
        <v>77</v>
      </c>
      <c r="B493" t="s">
        <v>81</v>
      </c>
      <c r="C493" s="9">
        <v>0.290468539879842</v>
      </c>
    </row>
    <row r="494" spans="1:3" x14ac:dyDescent="0.25">
      <c r="A494" t="s">
        <v>4</v>
      </c>
      <c r="B494" t="s">
        <v>83</v>
      </c>
      <c r="C494" s="9">
        <v>0.29848706541890202</v>
      </c>
    </row>
    <row r="495" spans="1:3" x14ac:dyDescent="0.25">
      <c r="A495" t="s">
        <v>12</v>
      </c>
      <c r="B495" t="s">
        <v>83</v>
      </c>
      <c r="C495" s="9">
        <v>0.30134740576212599</v>
      </c>
    </row>
    <row r="496" spans="1:3" x14ac:dyDescent="0.25">
      <c r="A496" t="s">
        <v>15</v>
      </c>
      <c r="B496" t="s">
        <v>83</v>
      </c>
      <c r="C496" s="9">
        <v>0.28956176415526502</v>
      </c>
    </row>
    <row r="497" spans="1:3" x14ac:dyDescent="0.25">
      <c r="A497" t="s">
        <v>23</v>
      </c>
      <c r="B497" t="s">
        <v>83</v>
      </c>
      <c r="C497" s="9">
        <v>0.30177786406653001</v>
      </c>
    </row>
    <row r="498" spans="1:3" x14ac:dyDescent="0.25">
      <c r="A498" t="s">
        <v>25</v>
      </c>
      <c r="B498" t="s">
        <v>83</v>
      </c>
      <c r="C498" s="9">
        <v>0.32181274232228202</v>
      </c>
    </row>
    <row r="499" spans="1:3" x14ac:dyDescent="0.25">
      <c r="A499" t="s">
        <v>30</v>
      </c>
      <c r="B499" t="s">
        <v>83</v>
      </c>
      <c r="C499" s="9">
        <v>0.31389220598943401</v>
      </c>
    </row>
    <row r="500" spans="1:3" x14ac:dyDescent="0.25">
      <c r="A500" t="s">
        <v>32</v>
      </c>
      <c r="B500" t="s">
        <v>83</v>
      </c>
      <c r="C500" s="9">
        <v>0.30539692936076102</v>
      </c>
    </row>
    <row r="501" spans="1:3" x14ac:dyDescent="0.25">
      <c r="A501" t="s">
        <v>40</v>
      </c>
      <c r="B501" t="s">
        <v>83</v>
      </c>
      <c r="C501" s="9">
        <v>0.29097794876696598</v>
      </c>
    </row>
    <row r="502" spans="1:3" x14ac:dyDescent="0.25">
      <c r="A502" t="s">
        <v>41</v>
      </c>
      <c r="B502" t="s">
        <v>83</v>
      </c>
      <c r="C502" s="9">
        <v>0.32469746175433301</v>
      </c>
    </row>
    <row r="503" spans="1:3" x14ac:dyDescent="0.25">
      <c r="A503" t="s">
        <v>48</v>
      </c>
      <c r="B503" t="s">
        <v>83</v>
      </c>
      <c r="C503" s="9">
        <v>0.30577218484087498</v>
      </c>
    </row>
    <row r="504" spans="1:3" x14ac:dyDescent="0.25">
      <c r="A504" t="s">
        <v>49</v>
      </c>
      <c r="B504" t="s">
        <v>83</v>
      </c>
      <c r="C504" s="9">
        <v>0.305517270055565</v>
      </c>
    </row>
    <row r="505" spans="1:3" x14ac:dyDescent="0.25">
      <c r="A505" t="s">
        <v>51</v>
      </c>
      <c r="B505" t="s">
        <v>83</v>
      </c>
      <c r="C505" s="9">
        <v>0.291740746388089</v>
      </c>
    </row>
    <row r="506" spans="1:3" x14ac:dyDescent="0.25">
      <c r="A506" t="s">
        <v>57</v>
      </c>
      <c r="B506" t="s">
        <v>83</v>
      </c>
      <c r="C506" s="9">
        <v>0.307579906030854</v>
      </c>
    </row>
    <row r="507" spans="1:3" x14ac:dyDescent="0.25">
      <c r="A507" t="s">
        <v>59</v>
      </c>
      <c r="B507" t="s">
        <v>83</v>
      </c>
      <c r="C507" s="9">
        <v>0.32049581028560198</v>
      </c>
    </row>
    <row r="508" spans="1:3" x14ac:dyDescent="0.25">
      <c r="A508" t="s">
        <v>61</v>
      </c>
      <c r="B508" t="s">
        <v>83</v>
      </c>
      <c r="C508" s="9">
        <v>0.31991650681540601</v>
      </c>
    </row>
    <row r="509" spans="1:3" x14ac:dyDescent="0.25">
      <c r="A509" t="s">
        <v>63</v>
      </c>
      <c r="B509" t="s">
        <v>83</v>
      </c>
      <c r="C509" s="9">
        <v>0.31448078353973202</v>
      </c>
    </row>
    <row r="510" spans="1:3" x14ac:dyDescent="0.25">
      <c r="A510" t="s">
        <v>68</v>
      </c>
      <c r="B510" t="s">
        <v>83</v>
      </c>
      <c r="C510" s="9">
        <v>0.319343557369824</v>
      </c>
    </row>
    <row r="511" spans="1:3" x14ac:dyDescent="0.25">
      <c r="A511" t="s">
        <v>70</v>
      </c>
      <c r="B511" t="s">
        <v>83</v>
      </c>
      <c r="C511" s="9">
        <v>0.29293004707480202</v>
      </c>
    </row>
    <row r="512" spans="1:3" x14ac:dyDescent="0.25">
      <c r="A512" t="s">
        <v>71</v>
      </c>
      <c r="B512" t="s">
        <v>83</v>
      </c>
      <c r="C512" s="9">
        <v>0.31309384155837799</v>
      </c>
    </row>
    <row r="513" spans="1:3" x14ac:dyDescent="0.25">
      <c r="A513" t="s">
        <v>77</v>
      </c>
      <c r="B513" t="s">
        <v>83</v>
      </c>
      <c r="C513" s="9">
        <v>0.29154661610030402</v>
      </c>
    </row>
    <row r="514" spans="1:3" x14ac:dyDescent="0.25">
      <c r="A514" t="s">
        <v>81</v>
      </c>
      <c r="B514" t="s">
        <v>83</v>
      </c>
      <c r="C514" s="9">
        <v>0.331604584819919</v>
      </c>
    </row>
    <row r="515" spans="1:3" x14ac:dyDescent="0.25">
      <c r="A515" t="s">
        <v>5</v>
      </c>
      <c r="B515" t="s">
        <v>86</v>
      </c>
      <c r="C515" s="9">
        <v>0.29872211201395099</v>
      </c>
    </row>
    <row r="516" spans="1:3" x14ac:dyDescent="0.25">
      <c r="A516" t="s">
        <v>8</v>
      </c>
      <c r="B516" t="s">
        <v>86</v>
      </c>
      <c r="C516" s="9">
        <v>0.34278492478138201</v>
      </c>
    </row>
    <row r="517" spans="1:3" x14ac:dyDescent="0.25">
      <c r="A517" t="s">
        <v>12</v>
      </c>
      <c r="B517" t="s">
        <v>86</v>
      </c>
      <c r="C517" s="9">
        <v>0.35079004340088099</v>
      </c>
    </row>
    <row r="518" spans="1:3" x14ac:dyDescent="0.25">
      <c r="A518" t="s">
        <v>15</v>
      </c>
      <c r="B518" t="s">
        <v>86</v>
      </c>
      <c r="C518" s="9">
        <v>0.33001946643550101</v>
      </c>
    </row>
    <row r="519" spans="1:3" x14ac:dyDescent="0.25">
      <c r="A519" t="s">
        <v>24</v>
      </c>
      <c r="B519" t="s">
        <v>86</v>
      </c>
      <c r="C519" s="9">
        <v>0.32473118423165498</v>
      </c>
    </row>
    <row r="520" spans="1:3" x14ac:dyDescent="0.25">
      <c r="A520" t="s">
        <v>25</v>
      </c>
      <c r="B520" t="s">
        <v>86</v>
      </c>
      <c r="C520" s="9">
        <v>0.32705956781323597</v>
      </c>
    </row>
    <row r="521" spans="1:3" x14ac:dyDescent="0.25">
      <c r="A521" t="s">
        <v>26</v>
      </c>
      <c r="B521" t="s">
        <v>86</v>
      </c>
      <c r="C521" s="9">
        <v>0.29924779531023998</v>
      </c>
    </row>
    <row r="522" spans="1:3" x14ac:dyDescent="0.25">
      <c r="A522" t="s">
        <v>30</v>
      </c>
      <c r="B522" t="s">
        <v>86</v>
      </c>
      <c r="C522" s="9">
        <v>0.31744289684027099</v>
      </c>
    </row>
    <row r="523" spans="1:3" x14ac:dyDescent="0.25">
      <c r="A523" t="s">
        <v>32</v>
      </c>
      <c r="B523" t="s">
        <v>86</v>
      </c>
      <c r="C523" s="9">
        <v>0.33312371749092001</v>
      </c>
    </row>
    <row r="524" spans="1:3" x14ac:dyDescent="0.25">
      <c r="A524" t="s">
        <v>40</v>
      </c>
      <c r="B524" t="s">
        <v>86</v>
      </c>
      <c r="C524" s="9">
        <v>0.34010248890440398</v>
      </c>
    </row>
    <row r="525" spans="1:3" x14ac:dyDescent="0.25">
      <c r="A525" t="s">
        <v>41</v>
      </c>
      <c r="B525" t="s">
        <v>86</v>
      </c>
      <c r="C525" s="9">
        <v>0.340208463789617</v>
      </c>
    </row>
    <row r="526" spans="1:3" x14ac:dyDescent="0.25">
      <c r="A526" t="s">
        <v>48</v>
      </c>
      <c r="B526" t="s">
        <v>86</v>
      </c>
      <c r="C526" s="9">
        <v>0.32059383074999498</v>
      </c>
    </row>
    <row r="527" spans="1:3" x14ac:dyDescent="0.25">
      <c r="A527" t="s">
        <v>49</v>
      </c>
      <c r="B527" t="s">
        <v>86</v>
      </c>
      <c r="C527" s="9">
        <v>0.31500954919526097</v>
      </c>
    </row>
    <row r="528" spans="1:3" x14ac:dyDescent="0.25">
      <c r="A528" t="s">
        <v>51</v>
      </c>
      <c r="B528" t="s">
        <v>86</v>
      </c>
      <c r="C528" s="9">
        <v>0.32327655460539101</v>
      </c>
    </row>
    <row r="529" spans="1:3" x14ac:dyDescent="0.25">
      <c r="A529" t="s">
        <v>55</v>
      </c>
      <c r="B529" t="s">
        <v>86</v>
      </c>
      <c r="C529" s="9">
        <v>0.342048202600368</v>
      </c>
    </row>
    <row r="530" spans="1:3" x14ac:dyDescent="0.25">
      <c r="A530" t="s">
        <v>56</v>
      </c>
      <c r="B530" t="s">
        <v>86</v>
      </c>
      <c r="C530" s="9">
        <v>0.29478465903506601</v>
      </c>
    </row>
    <row r="531" spans="1:3" x14ac:dyDescent="0.25">
      <c r="A531" t="s">
        <v>57</v>
      </c>
      <c r="B531" t="s">
        <v>86</v>
      </c>
      <c r="C531" s="9">
        <v>0.34229604068734298</v>
      </c>
    </row>
    <row r="532" spans="1:3" x14ac:dyDescent="0.25">
      <c r="A532" t="s">
        <v>59</v>
      </c>
      <c r="B532" t="s">
        <v>86</v>
      </c>
      <c r="C532" s="9">
        <v>0.33880757582437099</v>
      </c>
    </row>
    <row r="533" spans="1:3" x14ac:dyDescent="0.25">
      <c r="A533" t="s">
        <v>61</v>
      </c>
      <c r="B533" t="s">
        <v>86</v>
      </c>
      <c r="C533" s="9">
        <v>0.34253305506738901</v>
      </c>
    </row>
    <row r="534" spans="1:3" x14ac:dyDescent="0.25">
      <c r="A534" t="s">
        <v>63</v>
      </c>
      <c r="B534" t="s">
        <v>86</v>
      </c>
      <c r="C534" s="9">
        <v>0.34566902443491898</v>
      </c>
    </row>
    <row r="535" spans="1:3" x14ac:dyDescent="0.25">
      <c r="A535" t="s">
        <v>64</v>
      </c>
      <c r="B535" t="s">
        <v>86</v>
      </c>
      <c r="C535" s="9">
        <v>0.32739855765366399</v>
      </c>
    </row>
    <row r="536" spans="1:3" x14ac:dyDescent="0.25">
      <c r="A536" t="s">
        <v>68</v>
      </c>
      <c r="B536" t="s">
        <v>86</v>
      </c>
      <c r="C536" s="9">
        <v>0.34675514935068702</v>
      </c>
    </row>
    <row r="537" spans="1:3" x14ac:dyDescent="0.25">
      <c r="A537" t="s">
        <v>70</v>
      </c>
      <c r="B537" t="s">
        <v>86</v>
      </c>
      <c r="C537" s="9">
        <v>0.34581051342086699</v>
      </c>
    </row>
    <row r="538" spans="1:3" x14ac:dyDescent="0.25">
      <c r="A538" t="s">
        <v>71</v>
      </c>
      <c r="B538" t="s">
        <v>86</v>
      </c>
      <c r="C538" s="9">
        <v>0.31669699964037601</v>
      </c>
    </row>
    <row r="539" spans="1:3" x14ac:dyDescent="0.25">
      <c r="A539" t="s">
        <v>81</v>
      </c>
      <c r="B539" t="s">
        <v>86</v>
      </c>
      <c r="C539" s="9">
        <v>0.34265658781438701</v>
      </c>
    </row>
    <row r="540" spans="1:3" x14ac:dyDescent="0.25">
      <c r="A540" t="s">
        <v>83</v>
      </c>
      <c r="B540" t="s">
        <v>86</v>
      </c>
      <c r="C540" s="9">
        <v>0.31758230217177102</v>
      </c>
    </row>
    <row r="541" spans="1:3" x14ac:dyDescent="0.25">
      <c r="A541" t="s">
        <v>8</v>
      </c>
      <c r="B541" t="s">
        <v>87</v>
      </c>
      <c r="C541" s="9">
        <v>0.31982379535687</v>
      </c>
    </row>
    <row r="542" spans="1:3" x14ac:dyDescent="0.25">
      <c r="A542" t="s">
        <v>12</v>
      </c>
      <c r="B542" t="s">
        <v>87</v>
      </c>
      <c r="C542" s="9">
        <v>0.31799685025892499</v>
      </c>
    </row>
    <row r="543" spans="1:3" x14ac:dyDescent="0.25">
      <c r="A543" t="s">
        <v>15</v>
      </c>
      <c r="B543" t="s">
        <v>87</v>
      </c>
      <c r="C543" s="9">
        <v>0.32437603007518601</v>
      </c>
    </row>
    <row r="544" spans="1:3" x14ac:dyDescent="0.25">
      <c r="A544" t="s">
        <v>21</v>
      </c>
      <c r="B544" t="s">
        <v>87</v>
      </c>
      <c r="C544" s="9">
        <v>0.29734913187797002</v>
      </c>
    </row>
    <row r="545" spans="1:3" x14ac:dyDescent="0.25">
      <c r="A545" t="s">
        <v>22</v>
      </c>
      <c r="B545" t="s">
        <v>87</v>
      </c>
      <c r="C545" s="9">
        <v>0.306301696781071</v>
      </c>
    </row>
    <row r="546" spans="1:3" x14ac:dyDescent="0.25">
      <c r="A546" t="s">
        <v>24</v>
      </c>
      <c r="B546" t="s">
        <v>87</v>
      </c>
      <c r="C546" s="9">
        <v>0.30160964490028802</v>
      </c>
    </row>
    <row r="547" spans="1:3" x14ac:dyDescent="0.25">
      <c r="A547" t="s">
        <v>26</v>
      </c>
      <c r="B547" t="s">
        <v>87</v>
      </c>
      <c r="C547" s="9">
        <v>0.30791592051741301</v>
      </c>
    </row>
    <row r="548" spans="1:3" x14ac:dyDescent="0.25">
      <c r="A548" t="s">
        <v>38</v>
      </c>
      <c r="B548" t="s">
        <v>87</v>
      </c>
      <c r="C548" s="9">
        <v>0.31254456633435101</v>
      </c>
    </row>
    <row r="549" spans="1:3" x14ac:dyDescent="0.25">
      <c r="A549" t="s">
        <v>40</v>
      </c>
      <c r="B549" t="s">
        <v>87</v>
      </c>
      <c r="C549" s="9">
        <v>0.32753089378584899</v>
      </c>
    </row>
    <row r="550" spans="1:3" x14ac:dyDescent="0.25">
      <c r="A550" t="s">
        <v>55</v>
      </c>
      <c r="B550" t="s">
        <v>87</v>
      </c>
      <c r="C550" s="9">
        <v>0.32063136838602702</v>
      </c>
    </row>
    <row r="551" spans="1:3" x14ac:dyDescent="0.25">
      <c r="A551" t="s">
        <v>56</v>
      </c>
      <c r="B551" t="s">
        <v>87</v>
      </c>
      <c r="C551" s="9">
        <v>0.31215534613940599</v>
      </c>
    </row>
    <row r="552" spans="1:3" x14ac:dyDescent="0.25">
      <c r="A552" t="s">
        <v>59</v>
      </c>
      <c r="B552" t="s">
        <v>87</v>
      </c>
      <c r="C552" s="9">
        <v>0.30674150091531399</v>
      </c>
    </row>
    <row r="553" spans="1:3" x14ac:dyDescent="0.25">
      <c r="A553" t="s">
        <v>61</v>
      </c>
      <c r="B553" t="s">
        <v>87</v>
      </c>
      <c r="C553" s="9">
        <v>0.31364088946906699</v>
      </c>
    </row>
    <row r="554" spans="1:3" x14ac:dyDescent="0.25">
      <c r="A554" t="s">
        <v>63</v>
      </c>
      <c r="B554" t="s">
        <v>87</v>
      </c>
      <c r="C554" s="9">
        <v>0.31987890711404998</v>
      </c>
    </row>
    <row r="555" spans="1:3" x14ac:dyDescent="0.25">
      <c r="A555" t="s">
        <v>64</v>
      </c>
      <c r="B555" t="s">
        <v>87</v>
      </c>
      <c r="C555" s="9">
        <v>0.32118173188454002</v>
      </c>
    </row>
    <row r="556" spans="1:3" x14ac:dyDescent="0.25">
      <c r="A556" t="s">
        <v>68</v>
      </c>
      <c r="B556" t="s">
        <v>87</v>
      </c>
      <c r="C556" s="9">
        <v>0.31786118343827202</v>
      </c>
    </row>
    <row r="557" spans="1:3" x14ac:dyDescent="0.25">
      <c r="A557" t="s">
        <v>70</v>
      </c>
      <c r="B557" t="s">
        <v>87</v>
      </c>
      <c r="C557" s="9">
        <v>0.32344717902665099</v>
      </c>
    </row>
    <row r="558" spans="1:3" x14ac:dyDescent="0.25">
      <c r="A558" t="s">
        <v>71</v>
      </c>
      <c r="B558" t="s">
        <v>87</v>
      </c>
      <c r="C558" s="9">
        <v>0.290936868257263</v>
      </c>
    </row>
    <row r="559" spans="1:3" x14ac:dyDescent="0.25">
      <c r="A559" t="s">
        <v>86</v>
      </c>
      <c r="B559" t="s">
        <v>87</v>
      </c>
      <c r="C559" s="9">
        <v>0.29577694599168802</v>
      </c>
    </row>
    <row r="560" spans="1:3" x14ac:dyDescent="0.25">
      <c r="A560" t="s">
        <v>3</v>
      </c>
      <c r="B560" t="s">
        <v>88</v>
      </c>
      <c r="C560" s="9">
        <v>0.35985410280886598</v>
      </c>
    </row>
    <row r="561" spans="1:3" x14ac:dyDescent="0.25">
      <c r="A561" t="s">
        <v>11</v>
      </c>
      <c r="B561" t="s">
        <v>88</v>
      </c>
      <c r="C561" s="9">
        <v>0.29041605662616798</v>
      </c>
    </row>
    <row r="562" spans="1:3" x14ac:dyDescent="0.25">
      <c r="A562" t="s">
        <v>29</v>
      </c>
      <c r="B562" t="s">
        <v>88</v>
      </c>
      <c r="C562" s="9">
        <v>0.29272130011735698</v>
      </c>
    </row>
    <row r="563" spans="1:3" x14ac:dyDescent="0.25">
      <c r="A563" t="s">
        <v>43</v>
      </c>
      <c r="B563" t="s">
        <v>88</v>
      </c>
      <c r="C563" s="9">
        <v>0.32697770457918302</v>
      </c>
    </row>
    <row r="564" spans="1:3" x14ac:dyDescent="0.25">
      <c r="A564" t="s">
        <v>46</v>
      </c>
      <c r="B564" t="s">
        <v>88</v>
      </c>
      <c r="C564" s="9">
        <v>0.29286931854839099</v>
      </c>
    </row>
    <row r="565" spans="1:3" x14ac:dyDescent="0.25">
      <c r="A565" t="s">
        <v>62</v>
      </c>
      <c r="B565" t="s">
        <v>88</v>
      </c>
      <c r="C565" s="9">
        <v>0.32711919580819299</v>
      </c>
    </row>
    <row r="566" spans="1:3" x14ac:dyDescent="0.25">
      <c r="A566" t="s">
        <v>8</v>
      </c>
      <c r="B566" t="s">
        <v>89</v>
      </c>
      <c r="C566" s="9">
        <v>0.31464766894320401</v>
      </c>
    </row>
    <row r="567" spans="1:3" x14ac:dyDescent="0.25">
      <c r="A567" t="s">
        <v>12</v>
      </c>
      <c r="B567" t="s">
        <v>89</v>
      </c>
      <c r="C567" s="9">
        <v>0.32540895263160902</v>
      </c>
    </row>
    <row r="568" spans="1:3" x14ac:dyDescent="0.25">
      <c r="A568" t="s">
        <v>15</v>
      </c>
      <c r="B568" t="s">
        <v>89</v>
      </c>
      <c r="C568" s="9">
        <v>0.33531413267881399</v>
      </c>
    </row>
    <row r="569" spans="1:3" x14ac:dyDescent="0.25">
      <c r="A569" t="s">
        <v>21</v>
      </c>
      <c r="B569" t="s">
        <v>89</v>
      </c>
      <c r="C569" s="9">
        <v>0.30971970396016502</v>
      </c>
    </row>
    <row r="570" spans="1:3" x14ac:dyDescent="0.25">
      <c r="A570" t="s">
        <v>22</v>
      </c>
      <c r="B570" t="s">
        <v>89</v>
      </c>
      <c r="C570" s="9">
        <v>0.30757017510239898</v>
      </c>
    </row>
    <row r="571" spans="1:3" x14ac:dyDescent="0.25">
      <c r="A571" t="s">
        <v>24</v>
      </c>
      <c r="B571" t="s">
        <v>89</v>
      </c>
      <c r="C571" s="9">
        <v>0.31977467607422799</v>
      </c>
    </row>
    <row r="572" spans="1:3" x14ac:dyDescent="0.25">
      <c r="A572" t="s">
        <v>26</v>
      </c>
      <c r="B572" t="s">
        <v>89</v>
      </c>
      <c r="C572" s="9">
        <v>0.307590460094744</v>
      </c>
    </row>
    <row r="573" spans="1:3" x14ac:dyDescent="0.25">
      <c r="A573" t="s">
        <v>38</v>
      </c>
      <c r="B573" t="s">
        <v>89</v>
      </c>
      <c r="C573" s="9">
        <v>0.31503657968229898</v>
      </c>
    </row>
    <row r="574" spans="1:3" x14ac:dyDescent="0.25">
      <c r="A574" t="s">
        <v>40</v>
      </c>
      <c r="B574" t="s">
        <v>89</v>
      </c>
      <c r="C574" s="9">
        <v>0.33346263517139502</v>
      </c>
    </row>
    <row r="575" spans="1:3" x14ac:dyDescent="0.25">
      <c r="A575" t="s">
        <v>48</v>
      </c>
      <c r="B575" t="s">
        <v>89</v>
      </c>
      <c r="C575" s="9">
        <v>0.29563191471639799</v>
      </c>
    </row>
    <row r="576" spans="1:3" x14ac:dyDescent="0.25">
      <c r="A576" t="s">
        <v>51</v>
      </c>
      <c r="B576" t="s">
        <v>89</v>
      </c>
      <c r="C576" s="9">
        <v>0.289503898106105</v>
      </c>
    </row>
    <row r="577" spans="1:3" x14ac:dyDescent="0.25">
      <c r="A577" t="s">
        <v>55</v>
      </c>
      <c r="B577" t="s">
        <v>89</v>
      </c>
      <c r="C577" s="9">
        <v>0.323132105814045</v>
      </c>
    </row>
    <row r="578" spans="1:3" x14ac:dyDescent="0.25">
      <c r="A578" t="s">
        <v>56</v>
      </c>
      <c r="B578" t="s">
        <v>89</v>
      </c>
      <c r="C578" s="9">
        <v>0.31333281289222897</v>
      </c>
    </row>
    <row r="579" spans="1:3" x14ac:dyDescent="0.25">
      <c r="A579" t="s">
        <v>59</v>
      </c>
      <c r="B579" t="s">
        <v>89</v>
      </c>
      <c r="C579" s="9">
        <v>0.30917273933174</v>
      </c>
    </row>
    <row r="580" spans="1:3" x14ac:dyDescent="0.25">
      <c r="A580" t="s">
        <v>60</v>
      </c>
      <c r="B580" t="s">
        <v>89</v>
      </c>
      <c r="C580" s="9">
        <v>0.30214508164772802</v>
      </c>
    </row>
    <row r="581" spans="1:3" x14ac:dyDescent="0.25">
      <c r="A581" t="s">
        <v>61</v>
      </c>
      <c r="B581" t="s">
        <v>89</v>
      </c>
      <c r="C581" s="9">
        <v>0.31057495662207102</v>
      </c>
    </row>
    <row r="582" spans="1:3" x14ac:dyDescent="0.25">
      <c r="A582" t="s">
        <v>63</v>
      </c>
      <c r="B582" t="s">
        <v>89</v>
      </c>
      <c r="C582" s="9">
        <v>0.32703961325778003</v>
      </c>
    </row>
    <row r="583" spans="1:3" x14ac:dyDescent="0.25">
      <c r="A583" t="s">
        <v>64</v>
      </c>
      <c r="B583" t="s">
        <v>89</v>
      </c>
      <c r="C583" s="9">
        <v>0.33321278089012102</v>
      </c>
    </row>
    <row r="584" spans="1:3" x14ac:dyDescent="0.25">
      <c r="A584" t="s">
        <v>67</v>
      </c>
      <c r="B584" t="s">
        <v>89</v>
      </c>
      <c r="C584" s="9">
        <v>0.29637378157011801</v>
      </c>
    </row>
    <row r="585" spans="1:3" x14ac:dyDescent="0.25">
      <c r="A585" t="s">
        <v>68</v>
      </c>
      <c r="B585" t="s">
        <v>89</v>
      </c>
      <c r="C585" s="9">
        <v>0.31815460820736302</v>
      </c>
    </row>
    <row r="586" spans="1:3" x14ac:dyDescent="0.25">
      <c r="A586" t="s">
        <v>70</v>
      </c>
      <c r="B586" t="s">
        <v>89</v>
      </c>
      <c r="C586" s="9">
        <v>0.33185427460719102</v>
      </c>
    </row>
    <row r="587" spans="1:3" x14ac:dyDescent="0.25">
      <c r="A587" t="s">
        <v>71</v>
      </c>
      <c r="B587" t="s">
        <v>89</v>
      </c>
      <c r="C587" s="9">
        <v>0.29047713636360001</v>
      </c>
    </row>
    <row r="588" spans="1:3" x14ac:dyDescent="0.25">
      <c r="A588" t="s">
        <v>86</v>
      </c>
      <c r="B588" t="s">
        <v>89</v>
      </c>
      <c r="C588" s="9">
        <v>0.29700454468336102</v>
      </c>
    </row>
    <row r="589" spans="1:3" x14ac:dyDescent="0.25">
      <c r="A589" t="s">
        <v>87</v>
      </c>
      <c r="B589" t="s">
        <v>89</v>
      </c>
      <c r="C589" s="9">
        <v>0.30847214199577699</v>
      </c>
    </row>
    <row r="590" spans="1:3" x14ac:dyDescent="0.25">
      <c r="A590" t="s">
        <v>4</v>
      </c>
      <c r="B590" t="s">
        <v>90</v>
      </c>
      <c r="C590" s="9">
        <v>0.31863513454312598</v>
      </c>
    </row>
    <row r="591" spans="1:3" x14ac:dyDescent="0.25">
      <c r="A591" t="s">
        <v>5</v>
      </c>
      <c r="B591" t="s">
        <v>90</v>
      </c>
      <c r="C591" s="9">
        <v>0.31275385910682502</v>
      </c>
    </row>
    <row r="592" spans="1:3" x14ac:dyDescent="0.25">
      <c r="A592" t="s">
        <v>8</v>
      </c>
      <c r="B592" t="s">
        <v>90</v>
      </c>
      <c r="C592" s="9">
        <v>0.30673464871905498</v>
      </c>
    </row>
    <row r="593" spans="1:3" x14ac:dyDescent="0.25">
      <c r="A593" t="s">
        <v>11</v>
      </c>
      <c r="B593" t="s">
        <v>90</v>
      </c>
      <c r="C593" s="9">
        <v>0.29885239113073098</v>
      </c>
    </row>
    <row r="594" spans="1:3" x14ac:dyDescent="0.25">
      <c r="A594" t="s">
        <v>12</v>
      </c>
      <c r="B594" t="s">
        <v>90</v>
      </c>
      <c r="C594" s="9">
        <v>0.32439757862816099</v>
      </c>
    </row>
    <row r="595" spans="1:3" x14ac:dyDescent="0.25">
      <c r="A595" t="s">
        <v>13</v>
      </c>
      <c r="B595" t="s">
        <v>90</v>
      </c>
      <c r="C595" s="9">
        <v>0.30345077106565199</v>
      </c>
    </row>
    <row r="596" spans="1:3" x14ac:dyDescent="0.25">
      <c r="A596" t="s">
        <v>15</v>
      </c>
      <c r="B596" t="s">
        <v>90</v>
      </c>
      <c r="C596" s="9">
        <v>0.32470372015812399</v>
      </c>
    </row>
    <row r="597" spans="1:3" x14ac:dyDescent="0.25">
      <c r="A597" t="s">
        <v>21</v>
      </c>
      <c r="B597" t="s">
        <v>90</v>
      </c>
      <c r="C597" s="9">
        <v>0.29075238263517</v>
      </c>
    </row>
    <row r="598" spans="1:3" x14ac:dyDescent="0.25">
      <c r="A598" t="s">
        <v>22</v>
      </c>
      <c r="B598" t="s">
        <v>90</v>
      </c>
      <c r="C598" s="9">
        <v>0.30367551271200599</v>
      </c>
    </row>
    <row r="599" spans="1:3" x14ac:dyDescent="0.25">
      <c r="A599" t="s">
        <v>23</v>
      </c>
      <c r="B599" t="s">
        <v>90</v>
      </c>
      <c r="C599" s="9">
        <v>0.32080917175726997</v>
      </c>
    </row>
    <row r="600" spans="1:3" x14ac:dyDescent="0.25">
      <c r="A600" t="s">
        <v>24</v>
      </c>
      <c r="B600" t="s">
        <v>90</v>
      </c>
      <c r="C600" s="9">
        <v>0.31237828291561598</v>
      </c>
    </row>
    <row r="601" spans="1:3" x14ac:dyDescent="0.25">
      <c r="A601" t="s">
        <v>25</v>
      </c>
      <c r="B601" t="s">
        <v>90</v>
      </c>
      <c r="C601" s="9">
        <v>0.32292453417061201</v>
      </c>
    </row>
    <row r="602" spans="1:3" x14ac:dyDescent="0.25">
      <c r="A602" t="s">
        <v>26</v>
      </c>
      <c r="B602" t="s">
        <v>90</v>
      </c>
      <c r="C602" s="9">
        <v>0.30941047457207299</v>
      </c>
    </row>
    <row r="603" spans="1:3" x14ac:dyDescent="0.25">
      <c r="A603" t="s">
        <v>29</v>
      </c>
      <c r="B603" t="s">
        <v>90</v>
      </c>
      <c r="C603" s="9">
        <v>0.30847452315746499</v>
      </c>
    </row>
    <row r="604" spans="1:3" x14ac:dyDescent="0.25">
      <c r="A604" t="s">
        <v>30</v>
      </c>
      <c r="B604" t="s">
        <v>90</v>
      </c>
      <c r="C604" s="9">
        <v>0.31684251727722901</v>
      </c>
    </row>
    <row r="605" spans="1:3" x14ac:dyDescent="0.25">
      <c r="A605" t="s">
        <v>32</v>
      </c>
      <c r="B605" t="s">
        <v>90</v>
      </c>
      <c r="C605" s="9">
        <v>0.33072773953541401</v>
      </c>
    </row>
    <row r="606" spans="1:3" x14ac:dyDescent="0.25">
      <c r="A606" t="s">
        <v>38</v>
      </c>
      <c r="B606" t="s">
        <v>90</v>
      </c>
      <c r="C606" s="9">
        <v>0.29473757585808402</v>
      </c>
    </row>
    <row r="607" spans="1:3" x14ac:dyDescent="0.25">
      <c r="A607" t="s">
        <v>40</v>
      </c>
      <c r="B607" t="s">
        <v>90</v>
      </c>
      <c r="C607" s="9">
        <v>0.32701281228405199</v>
      </c>
    </row>
    <row r="608" spans="1:3" x14ac:dyDescent="0.25">
      <c r="A608" t="s">
        <v>41</v>
      </c>
      <c r="B608" t="s">
        <v>90</v>
      </c>
      <c r="C608" s="9">
        <v>0.33150943846383701</v>
      </c>
    </row>
    <row r="609" spans="1:3" x14ac:dyDescent="0.25">
      <c r="A609" t="s">
        <v>48</v>
      </c>
      <c r="B609" t="s">
        <v>90</v>
      </c>
      <c r="C609" s="9">
        <v>0.317347955196497</v>
      </c>
    </row>
    <row r="610" spans="1:3" x14ac:dyDescent="0.25">
      <c r="A610" t="s">
        <v>49</v>
      </c>
      <c r="B610" t="s">
        <v>90</v>
      </c>
      <c r="C610" s="9">
        <v>0.31410849129382901</v>
      </c>
    </row>
    <row r="611" spans="1:3" x14ac:dyDescent="0.25">
      <c r="A611" t="s">
        <v>51</v>
      </c>
      <c r="B611" t="s">
        <v>90</v>
      </c>
      <c r="C611" s="9">
        <v>0.317641874356827</v>
      </c>
    </row>
    <row r="612" spans="1:3" x14ac:dyDescent="0.25">
      <c r="A612" t="s">
        <v>52</v>
      </c>
      <c r="B612" t="s">
        <v>90</v>
      </c>
      <c r="C612" s="9">
        <v>0.30600791988095799</v>
      </c>
    </row>
    <row r="613" spans="1:3" x14ac:dyDescent="0.25">
      <c r="A613" t="s">
        <v>55</v>
      </c>
      <c r="B613" t="s">
        <v>90</v>
      </c>
      <c r="C613" s="9">
        <v>0.30870231643410301</v>
      </c>
    </row>
    <row r="614" spans="1:3" x14ac:dyDescent="0.25">
      <c r="A614" t="s">
        <v>56</v>
      </c>
      <c r="B614" t="s">
        <v>90</v>
      </c>
      <c r="C614" s="9">
        <v>0.30682095532612902</v>
      </c>
    </row>
    <row r="615" spans="1:3" x14ac:dyDescent="0.25">
      <c r="A615" t="s">
        <v>57</v>
      </c>
      <c r="B615" t="s">
        <v>90</v>
      </c>
      <c r="C615" s="9">
        <v>0.32173607646871599</v>
      </c>
    </row>
    <row r="616" spans="1:3" x14ac:dyDescent="0.25">
      <c r="A616" t="s">
        <v>59</v>
      </c>
      <c r="B616" t="s">
        <v>90</v>
      </c>
      <c r="C616" s="9">
        <v>0.32848188769213699</v>
      </c>
    </row>
    <row r="617" spans="1:3" x14ac:dyDescent="0.25">
      <c r="A617" t="s">
        <v>61</v>
      </c>
      <c r="B617" t="s">
        <v>90</v>
      </c>
      <c r="C617" s="9">
        <v>0.33333593939045397</v>
      </c>
    </row>
    <row r="618" spans="1:3" x14ac:dyDescent="0.25">
      <c r="A618" t="s">
        <v>63</v>
      </c>
      <c r="B618" t="s">
        <v>90</v>
      </c>
      <c r="C618" s="9">
        <v>0.33480078176613498</v>
      </c>
    </row>
    <row r="619" spans="1:3" x14ac:dyDescent="0.25">
      <c r="A619" t="s">
        <v>64</v>
      </c>
      <c r="B619" t="s">
        <v>90</v>
      </c>
      <c r="C619" s="9">
        <v>0.31451725026120297</v>
      </c>
    </row>
    <row r="620" spans="1:3" x14ac:dyDescent="0.25">
      <c r="A620" t="s">
        <v>67</v>
      </c>
      <c r="B620" t="s">
        <v>90</v>
      </c>
      <c r="C620" s="9">
        <v>0.31301911548699601</v>
      </c>
    </row>
    <row r="621" spans="1:3" x14ac:dyDescent="0.25">
      <c r="A621" t="s">
        <v>68</v>
      </c>
      <c r="B621" t="s">
        <v>90</v>
      </c>
      <c r="C621" s="9">
        <v>0.33635888754535598</v>
      </c>
    </row>
    <row r="622" spans="1:3" x14ac:dyDescent="0.25">
      <c r="A622" t="s">
        <v>70</v>
      </c>
      <c r="B622" t="s">
        <v>90</v>
      </c>
      <c r="C622" s="9">
        <v>0.32307715126321102</v>
      </c>
    </row>
    <row r="623" spans="1:3" x14ac:dyDescent="0.25">
      <c r="A623" t="s">
        <v>71</v>
      </c>
      <c r="B623" t="s">
        <v>90</v>
      </c>
      <c r="C623" s="9">
        <v>0.31655634033246499</v>
      </c>
    </row>
    <row r="624" spans="1:3" x14ac:dyDescent="0.25">
      <c r="A624" t="s">
        <v>74</v>
      </c>
      <c r="B624" t="s">
        <v>90</v>
      </c>
      <c r="C624" s="9">
        <v>0.29978284390229099</v>
      </c>
    </row>
    <row r="625" spans="1:3" x14ac:dyDescent="0.25">
      <c r="A625" t="s">
        <v>77</v>
      </c>
      <c r="B625" t="s">
        <v>90</v>
      </c>
      <c r="C625" s="9">
        <v>0.31236040558711797</v>
      </c>
    </row>
    <row r="626" spans="1:3" x14ac:dyDescent="0.25">
      <c r="A626" t="s">
        <v>81</v>
      </c>
      <c r="B626" t="s">
        <v>90</v>
      </c>
      <c r="C626" s="9">
        <v>0.33118601623768801</v>
      </c>
    </row>
    <row r="627" spans="1:3" x14ac:dyDescent="0.25">
      <c r="A627" t="s">
        <v>83</v>
      </c>
      <c r="B627" t="s">
        <v>90</v>
      </c>
      <c r="C627" s="9">
        <v>0.31601918084901698</v>
      </c>
    </row>
    <row r="628" spans="1:3" x14ac:dyDescent="0.25">
      <c r="A628" t="s">
        <v>86</v>
      </c>
      <c r="B628" t="s">
        <v>90</v>
      </c>
      <c r="C628" s="9">
        <v>0.32242558488793499</v>
      </c>
    </row>
    <row r="629" spans="1:3" x14ac:dyDescent="0.25">
      <c r="A629" t="s">
        <v>87</v>
      </c>
      <c r="B629" t="s">
        <v>90</v>
      </c>
      <c r="C629" s="9">
        <v>0.30222676599438097</v>
      </c>
    </row>
    <row r="630" spans="1:3" x14ac:dyDescent="0.25">
      <c r="A630" t="s">
        <v>89</v>
      </c>
      <c r="B630" t="s">
        <v>90</v>
      </c>
      <c r="C630" s="9">
        <v>0.30728038349182502</v>
      </c>
    </row>
    <row r="631" spans="1:3" x14ac:dyDescent="0.25">
      <c r="A631" t="s">
        <v>8</v>
      </c>
      <c r="B631" t="s">
        <v>92</v>
      </c>
      <c r="C631" s="9">
        <v>0.324708502891558</v>
      </c>
    </row>
    <row r="632" spans="1:3" x14ac:dyDescent="0.25">
      <c r="A632" t="s">
        <v>12</v>
      </c>
      <c r="B632" t="s">
        <v>92</v>
      </c>
      <c r="C632" s="9">
        <v>0.34276787155906902</v>
      </c>
    </row>
    <row r="633" spans="1:3" x14ac:dyDescent="0.25">
      <c r="A633" t="s">
        <v>15</v>
      </c>
      <c r="B633" t="s">
        <v>92</v>
      </c>
      <c r="C633" s="9">
        <v>0.33111987935157799</v>
      </c>
    </row>
    <row r="634" spans="1:3" x14ac:dyDescent="0.25">
      <c r="A634" t="s">
        <v>22</v>
      </c>
      <c r="B634" t="s">
        <v>92</v>
      </c>
      <c r="C634" s="9">
        <v>0.29172255941344699</v>
      </c>
    </row>
    <row r="635" spans="1:3" x14ac:dyDescent="0.25">
      <c r="A635" t="s">
        <v>25</v>
      </c>
      <c r="B635" t="s">
        <v>92</v>
      </c>
      <c r="C635" s="9">
        <v>0.323755089204531</v>
      </c>
    </row>
    <row r="636" spans="1:3" x14ac:dyDescent="0.25">
      <c r="A636" t="s">
        <v>26</v>
      </c>
      <c r="B636" t="s">
        <v>92</v>
      </c>
      <c r="C636" s="9">
        <v>0.31173455679364298</v>
      </c>
    </row>
    <row r="637" spans="1:3" x14ac:dyDescent="0.25">
      <c r="A637" t="s">
        <v>30</v>
      </c>
      <c r="B637" t="s">
        <v>92</v>
      </c>
      <c r="C637" s="9">
        <v>0.31474390332673302</v>
      </c>
    </row>
    <row r="638" spans="1:3" x14ac:dyDescent="0.25">
      <c r="A638" t="s">
        <v>32</v>
      </c>
      <c r="B638" t="s">
        <v>92</v>
      </c>
      <c r="C638" s="9">
        <v>0.31084553749430799</v>
      </c>
    </row>
    <row r="639" spans="1:3" x14ac:dyDescent="0.25">
      <c r="A639" t="s">
        <v>40</v>
      </c>
      <c r="B639" t="s">
        <v>92</v>
      </c>
      <c r="C639" s="9">
        <v>0.33526689423893702</v>
      </c>
    </row>
    <row r="640" spans="1:3" x14ac:dyDescent="0.25">
      <c r="A640" t="s">
        <v>41</v>
      </c>
      <c r="B640" t="s">
        <v>92</v>
      </c>
      <c r="C640" s="9">
        <v>0.33116007359549998</v>
      </c>
    </row>
    <row r="641" spans="1:3" x14ac:dyDescent="0.25">
      <c r="A641" t="s">
        <v>48</v>
      </c>
      <c r="B641" t="s">
        <v>92</v>
      </c>
      <c r="C641" s="9">
        <v>0.31840508191399403</v>
      </c>
    </row>
    <row r="642" spans="1:3" x14ac:dyDescent="0.25">
      <c r="A642" t="s">
        <v>49</v>
      </c>
      <c r="B642" t="s">
        <v>92</v>
      </c>
      <c r="C642" s="9">
        <v>0.29343973057952699</v>
      </c>
    </row>
    <row r="643" spans="1:3" x14ac:dyDescent="0.25">
      <c r="A643" t="s">
        <v>51</v>
      </c>
      <c r="B643" t="s">
        <v>92</v>
      </c>
      <c r="C643" s="9">
        <v>0.29632988995572901</v>
      </c>
    </row>
    <row r="644" spans="1:3" x14ac:dyDescent="0.25">
      <c r="A644" t="s">
        <v>55</v>
      </c>
      <c r="B644" t="s">
        <v>92</v>
      </c>
      <c r="C644" s="9">
        <v>0.33113031293755002</v>
      </c>
    </row>
    <row r="645" spans="1:3" x14ac:dyDescent="0.25">
      <c r="A645" t="s">
        <v>56</v>
      </c>
      <c r="B645" t="s">
        <v>92</v>
      </c>
      <c r="C645" s="9">
        <v>0.30069878751100698</v>
      </c>
    </row>
    <row r="646" spans="1:3" x14ac:dyDescent="0.25">
      <c r="A646" t="s">
        <v>57</v>
      </c>
      <c r="B646" t="s">
        <v>92</v>
      </c>
      <c r="C646" s="9">
        <v>0.29738331923156303</v>
      </c>
    </row>
    <row r="647" spans="1:3" x14ac:dyDescent="0.25">
      <c r="A647" t="s">
        <v>59</v>
      </c>
      <c r="B647" t="s">
        <v>92</v>
      </c>
      <c r="C647" s="9">
        <v>0.33991622610051297</v>
      </c>
    </row>
    <row r="648" spans="1:3" x14ac:dyDescent="0.25">
      <c r="A648" t="s">
        <v>61</v>
      </c>
      <c r="B648" t="s">
        <v>92</v>
      </c>
      <c r="C648" s="9">
        <v>0.34327695559822502</v>
      </c>
    </row>
    <row r="649" spans="1:3" x14ac:dyDescent="0.25">
      <c r="A649" t="s">
        <v>63</v>
      </c>
      <c r="B649" t="s">
        <v>92</v>
      </c>
      <c r="C649" s="9">
        <v>0.34206811866755699</v>
      </c>
    </row>
    <row r="650" spans="1:3" x14ac:dyDescent="0.25">
      <c r="A650" t="s">
        <v>64</v>
      </c>
      <c r="B650" t="s">
        <v>92</v>
      </c>
      <c r="C650" s="9">
        <v>0.32541112544971001</v>
      </c>
    </row>
    <row r="651" spans="1:3" x14ac:dyDescent="0.25">
      <c r="A651" t="s">
        <v>68</v>
      </c>
      <c r="B651" t="s">
        <v>92</v>
      </c>
      <c r="C651" s="9">
        <v>0.34153047577996698</v>
      </c>
    </row>
    <row r="652" spans="1:3" x14ac:dyDescent="0.25">
      <c r="A652" t="s">
        <v>70</v>
      </c>
      <c r="B652" t="s">
        <v>92</v>
      </c>
      <c r="C652" s="9">
        <v>0.33966174856770598</v>
      </c>
    </row>
    <row r="653" spans="1:3" x14ac:dyDescent="0.25">
      <c r="A653" t="s">
        <v>71</v>
      </c>
      <c r="B653" t="s">
        <v>92</v>
      </c>
      <c r="C653" s="9">
        <v>0.31996074064214097</v>
      </c>
    </row>
    <row r="654" spans="1:3" x14ac:dyDescent="0.25">
      <c r="A654" t="s">
        <v>81</v>
      </c>
      <c r="B654" t="s">
        <v>92</v>
      </c>
      <c r="C654" s="9">
        <v>0.33482318749610401</v>
      </c>
    </row>
    <row r="655" spans="1:3" x14ac:dyDescent="0.25">
      <c r="A655" t="s">
        <v>83</v>
      </c>
      <c r="B655" t="s">
        <v>92</v>
      </c>
      <c r="C655" s="9">
        <v>0.29393811310344897</v>
      </c>
    </row>
    <row r="656" spans="1:3" x14ac:dyDescent="0.25">
      <c r="A656" t="s">
        <v>86</v>
      </c>
      <c r="B656" t="s">
        <v>92</v>
      </c>
      <c r="C656" s="9">
        <v>0.33182724154577797</v>
      </c>
    </row>
    <row r="657" spans="1:3" x14ac:dyDescent="0.25">
      <c r="A657" t="s">
        <v>89</v>
      </c>
      <c r="B657" t="s">
        <v>92</v>
      </c>
      <c r="C657" s="9">
        <v>0.29960534392854998</v>
      </c>
    </row>
    <row r="658" spans="1:3" x14ac:dyDescent="0.25">
      <c r="A658" t="s">
        <v>90</v>
      </c>
      <c r="B658" t="s">
        <v>92</v>
      </c>
      <c r="C658" s="9">
        <v>0.33329031033454198</v>
      </c>
    </row>
    <row r="659" spans="1:3" x14ac:dyDescent="0.25">
      <c r="A659" t="s">
        <v>11</v>
      </c>
      <c r="B659" t="s">
        <v>93</v>
      </c>
      <c r="C659" s="9">
        <v>0.28905037380424398</v>
      </c>
    </row>
    <row r="660" spans="1:3" x14ac:dyDescent="0.25">
      <c r="A660" t="s">
        <v>15</v>
      </c>
      <c r="B660" t="s">
        <v>93</v>
      </c>
      <c r="C660" s="9">
        <v>0.29170927777725603</v>
      </c>
    </row>
    <row r="661" spans="1:3" x14ac:dyDescent="0.25">
      <c r="A661" t="s">
        <v>22</v>
      </c>
      <c r="B661" t="s">
        <v>93</v>
      </c>
      <c r="C661" s="9">
        <v>0.29693514942014299</v>
      </c>
    </row>
    <row r="662" spans="1:3" x14ac:dyDescent="0.25">
      <c r="A662" t="s">
        <v>26</v>
      </c>
      <c r="B662" t="s">
        <v>93</v>
      </c>
      <c r="C662" s="9">
        <v>0.29066196739244998</v>
      </c>
    </row>
    <row r="663" spans="1:3" x14ac:dyDescent="0.25">
      <c r="A663" t="s">
        <v>38</v>
      </c>
      <c r="B663" t="s">
        <v>93</v>
      </c>
      <c r="C663" s="9">
        <v>0.302683017636036</v>
      </c>
    </row>
    <row r="664" spans="1:3" x14ac:dyDescent="0.25">
      <c r="A664" t="s">
        <v>56</v>
      </c>
      <c r="B664" t="s">
        <v>93</v>
      </c>
      <c r="C664" s="9">
        <v>0.30784367293575798</v>
      </c>
    </row>
    <row r="665" spans="1:3" x14ac:dyDescent="0.25">
      <c r="A665" t="s">
        <v>89</v>
      </c>
      <c r="B665" t="s">
        <v>93</v>
      </c>
      <c r="C665" s="9">
        <v>0.30444448824641901</v>
      </c>
    </row>
    <row r="666" spans="1:3" x14ac:dyDescent="0.25">
      <c r="A666" t="s">
        <v>8</v>
      </c>
      <c r="B666" t="s">
        <v>94</v>
      </c>
      <c r="C666" s="9">
        <v>0.32559133753504799</v>
      </c>
    </row>
    <row r="667" spans="1:3" x14ac:dyDescent="0.25">
      <c r="A667" t="s">
        <v>12</v>
      </c>
      <c r="B667" t="s">
        <v>94</v>
      </c>
      <c r="C667" s="9">
        <v>0.32501106191603402</v>
      </c>
    </row>
    <row r="668" spans="1:3" x14ac:dyDescent="0.25">
      <c r="A668" t="s">
        <v>15</v>
      </c>
      <c r="B668" t="s">
        <v>94</v>
      </c>
      <c r="C668" s="9">
        <v>0.33269161104786599</v>
      </c>
    </row>
    <row r="669" spans="1:3" x14ac:dyDescent="0.25">
      <c r="A669" t="s">
        <v>21</v>
      </c>
      <c r="B669" t="s">
        <v>94</v>
      </c>
      <c r="C669" s="9">
        <v>0.30282471281662099</v>
      </c>
    </row>
    <row r="670" spans="1:3" x14ac:dyDescent="0.25">
      <c r="A670" t="s">
        <v>24</v>
      </c>
      <c r="B670" t="s">
        <v>94</v>
      </c>
      <c r="C670" s="9">
        <v>0.29520872865326298</v>
      </c>
    </row>
    <row r="671" spans="1:3" x14ac:dyDescent="0.25">
      <c r="A671" t="s">
        <v>38</v>
      </c>
      <c r="B671" t="s">
        <v>94</v>
      </c>
      <c r="C671" s="9">
        <v>0.30779109517042802</v>
      </c>
    </row>
    <row r="672" spans="1:3" x14ac:dyDescent="0.25">
      <c r="A672" t="s">
        <v>40</v>
      </c>
      <c r="B672" t="s">
        <v>94</v>
      </c>
      <c r="C672" s="9">
        <v>0.332440571747117</v>
      </c>
    </row>
    <row r="673" spans="1:3" x14ac:dyDescent="0.25">
      <c r="A673" t="s">
        <v>55</v>
      </c>
      <c r="B673" t="s">
        <v>94</v>
      </c>
      <c r="C673" s="9">
        <v>0.33263293877532901</v>
      </c>
    </row>
    <row r="674" spans="1:3" x14ac:dyDescent="0.25">
      <c r="A674" t="s">
        <v>56</v>
      </c>
      <c r="B674" t="s">
        <v>94</v>
      </c>
      <c r="C674" s="9">
        <v>0.31198640322591398</v>
      </c>
    </row>
    <row r="675" spans="1:3" x14ac:dyDescent="0.25">
      <c r="A675" t="s">
        <v>59</v>
      </c>
      <c r="B675" t="s">
        <v>94</v>
      </c>
      <c r="C675" s="9">
        <v>0.29874593073573802</v>
      </c>
    </row>
    <row r="676" spans="1:3" x14ac:dyDescent="0.25">
      <c r="A676" t="s">
        <v>61</v>
      </c>
      <c r="B676" t="s">
        <v>94</v>
      </c>
      <c r="C676" s="9">
        <v>0.300490543620062</v>
      </c>
    </row>
    <row r="677" spans="1:3" x14ac:dyDescent="0.25">
      <c r="A677" t="s">
        <v>63</v>
      </c>
      <c r="B677" t="s">
        <v>94</v>
      </c>
      <c r="C677" s="9">
        <v>0.31934440717944301</v>
      </c>
    </row>
    <row r="678" spans="1:3" x14ac:dyDescent="0.25">
      <c r="A678" t="s">
        <v>64</v>
      </c>
      <c r="B678" t="s">
        <v>94</v>
      </c>
      <c r="C678" s="9">
        <v>0.33710201805329798</v>
      </c>
    </row>
    <row r="679" spans="1:3" x14ac:dyDescent="0.25">
      <c r="A679" t="s">
        <v>68</v>
      </c>
      <c r="B679" t="s">
        <v>94</v>
      </c>
      <c r="C679" s="9">
        <v>0.30713256495900199</v>
      </c>
    </row>
    <row r="680" spans="1:3" x14ac:dyDescent="0.25">
      <c r="A680" t="s">
        <v>70</v>
      </c>
      <c r="B680" t="s">
        <v>94</v>
      </c>
      <c r="C680" s="9">
        <v>0.334708900850411</v>
      </c>
    </row>
    <row r="681" spans="1:3" x14ac:dyDescent="0.25">
      <c r="A681" t="s">
        <v>89</v>
      </c>
      <c r="B681" t="s">
        <v>94</v>
      </c>
      <c r="C681" s="9">
        <v>0.317371453662604</v>
      </c>
    </row>
    <row r="682" spans="1:3" x14ac:dyDescent="0.25">
      <c r="A682" t="s">
        <v>11</v>
      </c>
      <c r="B682" t="s">
        <v>95</v>
      </c>
      <c r="C682" s="9">
        <v>0.29171222029510901</v>
      </c>
    </row>
    <row r="683" spans="1:3" x14ac:dyDescent="0.25">
      <c r="A683" t="s">
        <v>22</v>
      </c>
      <c r="B683" t="s">
        <v>95</v>
      </c>
      <c r="C683" s="9">
        <v>0.29276964308852899</v>
      </c>
    </row>
    <row r="684" spans="1:3" x14ac:dyDescent="0.25">
      <c r="A684" t="s">
        <v>4</v>
      </c>
      <c r="B684" t="s">
        <v>98</v>
      </c>
      <c r="C684" s="9">
        <v>0.29639816268056002</v>
      </c>
    </row>
    <row r="685" spans="1:3" x14ac:dyDescent="0.25">
      <c r="A685" t="s">
        <v>11</v>
      </c>
      <c r="B685" t="s">
        <v>98</v>
      </c>
      <c r="C685" s="9">
        <v>0.28952295887323198</v>
      </c>
    </row>
    <row r="686" spans="1:3" x14ac:dyDescent="0.25">
      <c r="A686" t="s">
        <v>13</v>
      </c>
      <c r="B686" t="s">
        <v>98</v>
      </c>
      <c r="C686" s="9">
        <v>0.28938762594984102</v>
      </c>
    </row>
    <row r="687" spans="1:3" x14ac:dyDescent="0.25">
      <c r="A687" t="s">
        <v>15</v>
      </c>
      <c r="B687" t="s">
        <v>98</v>
      </c>
      <c r="C687" s="9">
        <v>0.28991828101855499</v>
      </c>
    </row>
    <row r="688" spans="1:3" x14ac:dyDescent="0.25">
      <c r="A688" t="s">
        <v>22</v>
      </c>
      <c r="B688" t="s">
        <v>98</v>
      </c>
      <c r="C688" s="9">
        <v>0.29671261714762498</v>
      </c>
    </row>
    <row r="689" spans="1:3" x14ac:dyDescent="0.25">
      <c r="A689" t="s">
        <v>23</v>
      </c>
      <c r="B689" t="s">
        <v>98</v>
      </c>
      <c r="C689" s="9">
        <v>0.30066831327347399</v>
      </c>
    </row>
    <row r="690" spans="1:3" x14ac:dyDescent="0.25">
      <c r="A690" t="s">
        <v>25</v>
      </c>
      <c r="B690" t="s">
        <v>98</v>
      </c>
      <c r="C690" s="9">
        <v>0.30574715419272402</v>
      </c>
    </row>
    <row r="691" spans="1:3" x14ac:dyDescent="0.25">
      <c r="A691" t="s">
        <v>26</v>
      </c>
      <c r="B691" t="s">
        <v>98</v>
      </c>
      <c r="C691" s="9">
        <v>0.31085749803011098</v>
      </c>
    </row>
    <row r="692" spans="1:3" x14ac:dyDescent="0.25">
      <c r="A692" t="s">
        <v>29</v>
      </c>
      <c r="B692" t="s">
        <v>98</v>
      </c>
      <c r="C692" s="9">
        <v>0.30683028820292801</v>
      </c>
    </row>
    <row r="693" spans="1:3" x14ac:dyDescent="0.25">
      <c r="A693" t="s">
        <v>30</v>
      </c>
      <c r="B693" t="s">
        <v>98</v>
      </c>
      <c r="C693" s="9">
        <v>0.30875875280862097</v>
      </c>
    </row>
    <row r="694" spans="1:3" x14ac:dyDescent="0.25">
      <c r="A694" t="s">
        <v>32</v>
      </c>
      <c r="B694" t="s">
        <v>98</v>
      </c>
      <c r="C694" s="9">
        <v>0.291389512665094</v>
      </c>
    </row>
    <row r="695" spans="1:3" x14ac:dyDescent="0.25">
      <c r="A695" t="s">
        <v>40</v>
      </c>
      <c r="B695" t="s">
        <v>98</v>
      </c>
      <c r="C695" s="9">
        <v>0.29245940865995201</v>
      </c>
    </row>
    <row r="696" spans="1:3" x14ac:dyDescent="0.25">
      <c r="A696" t="s">
        <v>41</v>
      </c>
      <c r="B696" t="s">
        <v>98</v>
      </c>
      <c r="C696" s="9">
        <v>0.29390860756430998</v>
      </c>
    </row>
    <row r="697" spans="1:3" x14ac:dyDescent="0.25">
      <c r="A697" t="s">
        <v>48</v>
      </c>
      <c r="B697" t="s">
        <v>98</v>
      </c>
      <c r="C697" s="9">
        <v>0.29556621190933902</v>
      </c>
    </row>
    <row r="698" spans="1:3" x14ac:dyDescent="0.25">
      <c r="A698" t="s">
        <v>52</v>
      </c>
      <c r="B698" t="s">
        <v>98</v>
      </c>
      <c r="C698" s="9">
        <v>0.29416517607863402</v>
      </c>
    </row>
    <row r="699" spans="1:3" x14ac:dyDescent="0.25">
      <c r="A699" t="s">
        <v>59</v>
      </c>
      <c r="B699" t="s">
        <v>98</v>
      </c>
      <c r="C699" s="9">
        <v>0.30074894620687798</v>
      </c>
    </row>
    <row r="700" spans="1:3" x14ac:dyDescent="0.25">
      <c r="A700" t="s">
        <v>61</v>
      </c>
      <c r="B700" t="s">
        <v>98</v>
      </c>
      <c r="C700" s="9">
        <v>0.31113096160373799</v>
      </c>
    </row>
    <row r="701" spans="1:3" x14ac:dyDescent="0.25">
      <c r="A701" t="s">
        <v>63</v>
      </c>
      <c r="B701" t="s">
        <v>98</v>
      </c>
      <c r="C701" s="9">
        <v>0.29940366165892701</v>
      </c>
    </row>
    <row r="702" spans="1:3" x14ac:dyDescent="0.25">
      <c r="A702" t="s">
        <v>67</v>
      </c>
      <c r="B702" t="s">
        <v>98</v>
      </c>
      <c r="C702" s="9">
        <v>0.29286767673805397</v>
      </c>
    </row>
    <row r="703" spans="1:3" x14ac:dyDescent="0.25">
      <c r="A703" t="s">
        <v>68</v>
      </c>
      <c r="B703" t="s">
        <v>98</v>
      </c>
      <c r="C703" s="9">
        <v>0.30928007773224497</v>
      </c>
    </row>
    <row r="704" spans="1:3" x14ac:dyDescent="0.25">
      <c r="A704" t="s">
        <v>71</v>
      </c>
      <c r="B704" t="s">
        <v>98</v>
      </c>
      <c r="C704" s="9">
        <v>0.31644053689106</v>
      </c>
    </row>
    <row r="705" spans="1:3" x14ac:dyDescent="0.25">
      <c r="A705" t="s">
        <v>77</v>
      </c>
      <c r="B705" t="s">
        <v>98</v>
      </c>
      <c r="C705" s="9">
        <v>0.29828649696759901</v>
      </c>
    </row>
    <row r="706" spans="1:3" x14ac:dyDescent="0.25">
      <c r="A706" t="s">
        <v>81</v>
      </c>
      <c r="B706" t="s">
        <v>98</v>
      </c>
      <c r="C706" s="9">
        <v>0.299413212066519</v>
      </c>
    </row>
    <row r="707" spans="1:3" x14ac:dyDescent="0.25">
      <c r="A707" t="s">
        <v>83</v>
      </c>
      <c r="B707" t="s">
        <v>98</v>
      </c>
      <c r="C707" s="9">
        <v>0.29138634915599299</v>
      </c>
    </row>
    <row r="708" spans="1:3" x14ac:dyDescent="0.25">
      <c r="A708" t="s">
        <v>90</v>
      </c>
      <c r="B708" t="s">
        <v>98</v>
      </c>
      <c r="C708" s="9">
        <v>0.316517955985338</v>
      </c>
    </row>
    <row r="709" spans="1:3" x14ac:dyDescent="0.25">
      <c r="A709" t="s">
        <v>11</v>
      </c>
      <c r="B709" t="s">
        <v>99</v>
      </c>
      <c r="C709" s="9">
        <v>0.29178138349884603</v>
      </c>
    </row>
    <row r="710" spans="1:3" x14ac:dyDescent="0.25">
      <c r="A710" t="s">
        <v>22</v>
      </c>
      <c r="B710" t="s">
        <v>99</v>
      </c>
      <c r="C710" s="9">
        <v>0.29239021417609701</v>
      </c>
    </row>
    <row r="711" spans="1:3" x14ac:dyDescent="0.25">
      <c r="A711" t="s">
        <v>26</v>
      </c>
      <c r="B711" t="s">
        <v>99</v>
      </c>
      <c r="C711" s="9">
        <v>0.289530224126892</v>
      </c>
    </row>
    <row r="712" spans="1:3" x14ac:dyDescent="0.25">
      <c r="A712" t="s">
        <v>56</v>
      </c>
      <c r="B712" t="s">
        <v>99</v>
      </c>
      <c r="C712" s="9">
        <v>0.29251553981669398</v>
      </c>
    </row>
    <row r="713" spans="1:3" x14ac:dyDescent="0.25">
      <c r="A713" t="s">
        <v>8</v>
      </c>
      <c r="B713" t="s">
        <v>100</v>
      </c>
      <c r="C713" s="9">
        <v>0.34114183142969601</v>
      </c>
    </row>
    <row r="714" spans="1:3" x14ac:dyDescent="0.25">
      <c r="A714" t="s">
        <v>12</v>
      </c>
      <c r="B714" t="s">
        <v>100</v>
      </c>
      <c r="C714" s="9">
        <v>0.35574045806642701</v>
      </c>
    </row>
    <row r="715" spans="1:3" x14ac:dyDescent="0.25">
      <c r="A715" t="s">
        <v>15</v>
      </c>
      <c r="B715" t="s">
        <v>100</v>
      </c>
      <c r="C715" s="9">
        <v>0.33828037203204497</v>
      </c>
    </row>
    <row r="716" spans="1:3" x14ac:dyDescent="0.25">
      <c r="A716" t="s">
        <v>24</v>
      </c>
      <c r="B716" t="s">
        <v>100</v>
      </c>
      <c r="C716" s="9">
        <v>0.30913130401419697</v>
      </c>
    </row>
    <row r="717" spans="1:3" x14ac:dyDescent="0.25">
      <c r="A717" t="s">
        <v>25</v>
      </c>
      <c r="B717" t="s">
        <v>100</v>
      </c>
      <c r="C717" s="9">
        <v>0.32476490012725201</v>
      </c>
    </row>
    <row r="718" spans="1:3" x14ac:dyDescent="0.25">
      <c r="A718" t="s">
        <v>26</v>
      </c>
      <c r="B718" t="s">
        <v>100</v>
      </c>
      <c r="C718" s="9">
        <v>0.29854243107654899</v>
      </c>
    </row>
    <row r="719" spans="1:3" x14ac:dyDescent="0.25">
      <c r="A719" t="s">
        <v>30</v>
      </c>
      <c r="B719" t="s">
        <v>100</v>
      </c>
      <c r="C719" s="9">
        <v>0.31261686177168901</v>
      </c>
    </row>
    <row r="720" spans="1:3" x14ac:dyDescent="0.25">
      <c r="A720" t="s">
        <v>32</v>
      </c>
      <c r="B720" t="s">
        <v>100</v>
      </c>
      <c r="C720" s="9">
        <v>0.32809740150664002</v>
      </c>
    </row>
    <row r="721" spans="1:3" x14ac:dyDescent="0.25">
      <c r="A721" t="s">
        <v>40</v>
      </c>
      <c r="B721" t="s">
        <v>100</v>
      </c>
      <c r="C721" s="9">
        <v>0.348484228938857</v>
      </c>
    </row>
    <row r="722" spans="1:3" x14ac:dyDescent="0.25">
      <c r="A722" t="s">
        <v>41</v>
      </c>
      <c r="B722" t="s">
        <v>100</v>
      </c>
      <c r="C722" s="9">
        <v>0.34057398343343098</v>
      </c>
    </row>
    <row r="723" spans="1:3" x14ac:dyDescent="0.25">
      <c r="A723" t="s">
        <v>48</v>
      </c>
      <c r="B723" t="s">
        <v>100</v>
      </c>
      <c r="C723" s="9">
        <v>0.30878495212997198</v>
      </c>
    </row>
    <row r="724" spans="1:3" x14ac:dyDescent="0.25">
      <c r="A724" t="s">
        <v>49</v>
      </c>
      <c r="B724" t="s">
        <v>100</v>
      </c>
      <c r="C724" s="9">
        <v>0.30021013560334397</v>
      </c>
    </row>
    <row r="725" spans="1:3" x14ac:dyDescent="0.25">
      <c r="A725" t="s">
        <v>51</v>
      </c>
      <c r="B725" t="s">
        <v>100</v>
      </c>
      <c r="C725" s="9">
        <v>0.30198237012846002</v>
      </c>
    </row>
    <row r="726" spans="1:3" x14ac:dyDescent="0.25">
      <c r="A726" t="s">
        <v>55</v>
      </c>
      <c r="B726" t="s">
        <v>100</v>
      </c>
      <c r="C726" s="9">
        <v>0.34314560600389199</v>
      </c>
    </row>
    <row r="727" spans="1:3" x14ac:dyDescent="0.25">
      <c r="A727" t="s">
        <v>57</v>
      </c>
      <c r="B727" t="s">
        <v>100</v>
      </c>
      <c r="C727" s="9">
        <v>0.32549923071188802</v>
      </c>
    </row>
    <row r="728" spans="1:3" x14ac:dyDescent="0.25">
      <c r="A728" t="s">
        <v>59</v>
      </c>
      <c r="B728" t="s">
        <v>100</v>
      </c>
      <c r="C728" s="9">
        <v>0.347194561602994</v>
      </c>
    </row>
    <row r="729" spans="1:3" x14ac:dyDescent="0.25">
      <c r="A729" t="s">
        <v>61</v>
      </c>
      <c r="B729" t="s">
        <v>100</v>
      </c>
      <c r="C729" s="9">
        <v>0.35530417332400699</v>
      </c>
    </row>
    <row r="730" spans="1:3" x14ac:dyDescent="0.25">
      <c r="A730" t="s">
        <v>63</v>
      </c>
      <c r="B730" t="s">
        <v>100</v>
      </c>
      <c r="C730" s="9">
        <v>0.35855785877426399</v>
      </c>
    </row>
    <row r="731" spans="1:3" x14ac:dyDescent="0.25">
      <c r="A731" t="s">
        <v>64</v>
      </c>
      <c r="B731" t="s">
        <v>100</v>
      </c>
      <c r="C731" s="9">
        <v>0.33028757618183602</v>
      </c>
    </row>
    <row r="732" spans="1:3" x14ac:dyDescent="0.25">
      <c r="A732" t="s">
        <v>68</v>
      </c>
      <c r="B732" t="s">
        <v>100</v>
      </c>
      <c r="C732" s="9">
        <v>0.36032930402373398</v>
      </c>
    </row>
    <row r="733" spans="1:3" x14ac:dyDescent="0.25">
      <c r="A733" t="s">
        <v>70</v>
      </c>
      <c r="B733" t="s">
        <v>100</v>
      </c>
      <c r="C733" s="9">
        <v>0.34984962640411599</v>
      </c>
    </row>
    <row r="734" spans="1:3" x14ac:dyDescent="0.25">
      <c r="A734" t="s">
        <v>71</v>
      </c>
      <c r="B734" t="s">
        <v>100</v>
      </c>
      <c r="C734" s="9">
        <v>0.31902958565366002</v>
      </c>
    </row>
    <row r="735" spans="1:3" x14ac:dyDescent="0.25">
      <c r="A735" t="s">
        <v>81</v>
      </c>
      <c r="B735" t="s">
        <v>100</v>
      </c>
      <c r="C735" s="9">
        <v>0.35001358374973002</v>
      </c>
    </row>
    <row r="736" spans="1:3" x14ac:dyDescent="0.25">
      <c r="A736" t="s">
        <v>83</v>
      </c>
      <c r="B736" t="s">
        <v>100</v>
      </c>
      <c r="C736" s="9">
        <v>0.30510151044334599</v>
      </c>
    </row>
    <row r="737" spans="1:3" x14ac:dyDescent="0.25">
      <c r="A737" t="s">
        <v>86</v>
      </c>
      <c r="B737" t="s">
        <v>100</v>
      </c>
      <c r="C737" s="9">
        <v>0.35626171132699902</v>
      </c>
    </row>
    <row r="738" spans="1:3" x14ac:dyDescent="0.25">
      <c r="A738" t="s">
        <v>89</v>
      </c>
      <c r="B738" t="s">
        <v>100</v>
      </c>
      <c r="C738" s="9">
        <v>0.29007848914531997</v>
      </c>
    </row>
    <row r="739" spans="1:3" x14ac:dyDescent="0.25">
      <c r="A739" t="s">
        <v>90</v>
      </c>
      <c r="B739" t="s">
        <v>100</v>
      </c>
      <c r="C739" s="9">
        <v>0.32727527547323298</v>
      </c>
    </row>
    <row r="740" spans="1:3" x14ac:dyDescent="0.25">
      <c r="A740" t="s">
        <v>92</v>
      </c>
      <c r="B740" t="s">
        <v>100</v>
      </c>
      <c r="C740" s="9">
        <v>0.32322329421325202</v>
      </c>
    </row>
    <row r="741" spans="1:3" x14ac:dyDescent="0.25">
      <c r="A741" t="s">
        <v>4</v>
      </c>
      <c r="B741" t="s">
        <v>101</v>
      </c>
      <c r="C741" s="9">
        <v>0.29023610149923801</v>
      </c>
    </row>
    <row r="742" spans="1:3" x14ac:dyDescent="0.25">
      <c r="A742" t="s">
        <v>5</v>
      </c>
      <c r="B742" t="s">
        <v>101</v>
      </c>
      <c r="C742" s="9">
        <v>0.29391250948869702</v>
      </c>
    </row>
    <row r="743" spans="1:3" x14ac:dyDescent="0.25">
      <c r="A743" t="s">
        <v>8</v>
      </c>
      <c r="B743" t="s">
        <v>101</v>
      </c>
      <c r="C743" s="9">
        <v>0.314439444677862</v>
      </c>
    </row>
    <row r="744" spans="1:3" x14ac:dyDescent="0.25">
      <c r="A744" t="s">
        <v>12</v>
      </c>
      <c r="B744" t="s">
        <v>101</v>
      </c>
      <c r="C744" s="9">
        <v>0.33906875830174599</v>
      </c>
    </row>
    <row r="745" spans="1:3" x14ac:dyDescent="0.25">
      <c r="A745" t="s">
        <v>15</v>
      </c>
      <c r="B745" t="s">
        <v>101</v>
      </c>
      <c r="C745" s="9">
        <v>0.32286659317740901</v>
      </c>
    </row>
    <row r="746" spans="1:3" x14ac:dyDescent="0.25">
      <c r="A746" t="s">
        <v>23</v>
      </c>
      <c r="B746" t="s">
        <v>101</v>
      </c>
      <c r="C746" s="9">
        <v>0.30184752857931801</v>
      </c>
    </row>
    <row r="747" spans="1:3" x14ac:dyDescent="0.25">
      <c r="A747" t="s">
        <v>24</v>
      </c>
      <c r="B747" t="s">
        <v>101</v>
      </c>
      <c r="C747" s="9">
        <v>0.29929889750234001</v>
      </c>
    </row>
    <row r="748" spans="1:3" x14ac:dyDescent="0.25">
      <c r="A748" t="s">
        <v>25</v>
      </c>
      <c r="B748" t="s">
        <v>101</v>
      </c>
      <c r="C748" s="9">
        <v>0.32929025165335801</v>
      </c>
    </row>
    <row r="749" spans="1:3" x14ac:dyDescent="0.25">
      <c r="A749" t="s">
        <v>26</v>
      </c>
      <c r="B749" t="s">
        <v>101</v>
      </c>
      <c r="C749" s="9">
        <v>0.30451751976124802</v>
      </c>
    </row>
    <row r="750" spans="1:3" x14ac:dyDescent="0.25">
      <c r="A750" t="s">
        <v>30</v>
      </c>
      <c r="B750" t="s">
        <v>101</v>
      </c>
      <c r="C750" s="9">
        <v>0.31956567741491099</v>
      </c>
    </row>
    <row r="751" spans="1:3" x14ac:dyDescent="0.25">
      <c r="A751" t="s">
        <v>32</v>
      </c>
      <c r="B751" t="s">
        <v>101</v>
      </c>
      <c r="C751" s="9">
        <v>0.32431159931800801</v>
      </c>
    </row>
    <row r="752" spans="1:3" x14ac:dyDescent="0.25">
      <c r="A752" t="s">
        <v>40</v>
      </c>
      <c r="B752" t="s">
        <v>101</v>
      </c>
      <c r="C752" s="9">
        <v>0.32960642089419201</v>
      </c>
    </row>
    <row r="753" spans="1:3" x14ac:dyDescent="0.25">
      <c r="A753" t="s">
        <v>41</v>
      </c>
      <c r="B753" t="s">
        <v>101</v>
      </c>
      <c r="C753" s="9">
        <v>0.32704073531753602</v>
      </c>
    </row>
    <row r="754" spans="1:3" x14ac:dyDescent="0.25">
      <c r="A754" t="s">
        <v>48</v>
      </c>
      <c r="B754" t="s">
        <v>101</v>
      </c>
      <c r="C754" s="9">
        <v>0.31467918467356398</v>
      </c>
    </row>
    <row r="755" spans="1:3" x14ac:dyDescent="0.25">
      <c r="A755" t="s">
        <v>49</v>
      </c>
      <c r="B755" t="s">
        <v>101</v>
      </c>
      <c r="C755" s="9">
        <v>0.323633985379641</v>
      </c>
    </row>
    <row r="756" spans="1:3" x14ac:dyDescent="0.25">
      <c r="A756" t="s">
        <v>51</v>
      </c>
      <c r="B756" t="s">
        <v>101</v>
      </c>
      <c r="C756" s="9">
        <v>0.31912772703147502</v>
      </c>
    </row>
    <row r="757" spans="1:3" x14ac:dyDescent="0.25">
      <c r="A757" t="s">
        <v>55</v>
      </c>
      <c r="B757" t="s">
        <v>101</v>
      </c>
      <c r="C757" s="9">
        <v>0.32063788684705202</v>
      </c>
    </row>
    <row r="758" spans="1:3" x14ac:dyDescent="0.25">
      <c r="A758" t="s">
        <v>57</v>
      </c>
      <c r="B758" t="s">
        <v>101</v>
      </c>
      <c r="C758" s="9">
        <v>0.32834050954049299</v>
      </c>
    </row>
    <row r="759" spans="1:3" x14ac:dyDescent="0.25">
      <c r="A759" t="s">
        <v>59</v>
      </c>
      <c r="B759" t="s">
        <v>101</v>
      </c>
      <c r="C759" s="9">
        <v>0.33242880665850699</v>
      </c>
    </row>
    <row r="760" spans="1:3" x14ac:dyDescent="0.25">
      <c r="A760" t="s">
        <v>61</v>
      </c>
      <c r="B760" t="s">
        <v>101</v>
      </c>
      <c r="C760" s="9">
        <v>0.33635781003438697</v>
      </c>
    </row>
    <row r="761" spans="1:3" x14ac:dyDescent="0.25">
      <c r="A761" t="s">
        <v>63</v>
      </c>
      <c r="B761" t="s">
        <v>101</v>
      </c>
      <c r="C761" s="9">
        <v>0.34205466744171198</v>
      </c>
    </row>
    <row r="762" spans="1:3" x14ac:dyDescent="0.25">
      <c r="A762" t="s">
        <v>64</v>
      </c>
      <c r="B762" t="s">
        <v>101</v>
      </c>
      <c r="C762" s="9">
        <v>0.31440901469488702</v>
      </c>
    </row>
    <row r="763" spans="1:3" x14ac:dyDescent="0.25">
      <c r="A763" t="s">
        <v>68</v>
      </c>
      <c r="B763" t="s">
        <v>101</v>
      </c>
      <c r="C763" s="9">
        <v>0.343694507924378</v>
      </c>
    </row>
    <row r="764" spans="1:3" x14ac:dyDescent="0.25">
      <c r="A764" t="s">
        <v>70</v>
      </c>
      <c r="B764" t="s">
        <v>101</v>
      </c>
      <c r="C764" s="9">
        <v>0.33232911077493998</v>
      </c>
    </row>
    <row r="765" spans="1:3" x14ac:dyDescent="0.25">
      <c r="A765" t="s">
        <v>71</v>
      </c>
      <c r="B765" t="s">
        <v>101</v>
      </c>
      <c r="C765" s="9">
        <v>0.32560286695588297</v>
      </c>
    </row>
    <row r="766" spans="1:3" x14ac:dyDescent="0.25">
      <c r="A766" t="s">
        <v>74</v>
      </c>
      <c r="B766" t="s">
        <v>101</v>
      </c>
      <c r="C766" s="9">
        <v>0.29218601581461101</v>
      </c>
    </row>
    <row r="767" spans="1:3" x14ac:dyDescent="0.25">
      <c r="A767" t="s">
        <v>77</v>
      </c>
      <c r="B767" t="s">
        <v>101</v>
      </c>
      <c r="C767" s="9">
        <v>0.28978712626367198</v>
      </c>
    </row>
    <row r="768" spans="1:3" x14ac:dyDescent="0.25">
      <c r="A768" t="s">
        <v>81</v>
      </c>
      <c r="B768" t="s">
        <v>101</v>
      </c>
      <c r="C768" s="9">
        <v>0.33748674894080699</v>
      </c>
    </row>
    <row r="769" spans="1:3" x14ac:dyDescent="0.25">
      <c r="A769" t="s">
        <v>83</v>
      </c>
      <c r="B769" t="s">
        <v>101</v>
      </c>
      <c r="C769" s="9">
        <v>0.328713443300513</v>
      </c>
    </row>
    <row r="770" spans="1:3" x14ac:dyDescent="0.25">
      <c r="A770" t="s">
        <v>86</v>
      </c>
      <c r="B770" t="s">
        <v>101</v>
      </c>
      <c r="C770" s="9">
        <v>0.34145110932300898</v>
      </c>
    </row>
    <row r="771" spans="1:3" x14ac:dyDescent="0.25">
      <c r="A771" t="s">
        <v>90</v>
      </c>
      <c r="B771" t="s">
        <v>101</v>
      </c>
      <c r="C771" s="9">
        <v>0.331110295526023</v>
      </c>
    </row>
    <row r="772" spans="1:3" x14ac:dyDescent="0.25">
      <c r="A772" t="s">
        <v>92</v>
      </c>
      <c r="B772" t="s">
        <v>101</v>
      </c>
      <c r="C772" s="9">
        <v>0.32737695093272901</v>
      </c>
    </row>
    <row r="773" spans="1:3" x14ac:dyDescent="0.25">
      <c r="A773" t="s">
        <v>98</v>
      </c>
      <c r="B773" t="s">
        <v>101</v>
      </c>
      <c r="C773" s="9">
        <v>0.295900615654135</v>
      </c>
    </row>
    <row r="774" spans="1:3" x14ac:dyDescent="0.25">
      <c r="A774" t="s">
        <v>100</v>
      </c>
      <c r="B774" t="s">
        <v>101</v>
      </c>
      <c r="C774" s="9">
        <v>0.34153594000556498</v>
      </c>
    </row>
    <row r="775" spans="1:3" x14ac:dyDescent="0.25">
      <c r="A775" t="s">
        <v>4</v>
      </c>
      <c r="B775" t="s">
        <v>102</v>
      </c>
      <c r="C775" s="9">
        <v>0.31298542239820099</v>
      </c>
    </row>
    <row r="776" spans="1:3" x14ac:dyDescent="0.25">
      <c r="A776" t="s">
        <v>5</v>
      </c>
      <c r="B776" t="s">
        <v>102</v>
      </c>
      <c r="C776" s="9">
        <v>0.30324448707146001</v>
      </c>
    </row>
    <row r="777" spans="1:3" x14ac:dyDescent="0.25">
      <c r="A777" t="s">
        <v>8</v>
      </c>
      <c r="B777" t="s">
        <v>102</v>
      </c>
      <c r="C777" s="9">
        <v>0.30339765966129001</v>
      </c>
    </row>
    <row r="778" spans="1:3" x14ac:dyDescent="0.25">
      <c r="A778" t="s">
        <v>11</v>
      </c>
      <c r="B778" t="s">
        <v>102</v>
      </c>
      <c r="C778" s="9">
        <v>0.29735790804487</v>
      </c>
    </row>
    <row r="779" spans="1:3" x14ac:dyDescent="0.25">
      <c r="A779" t="s">
        <v>12</v>
      </c>
      <c r="B779" t="s">
        <v>102</v>
      </c>
      <c r="C779" s="9">
        <v>0.32489680455514103</v>
      </c>
    </row>
    <row r="780" spans="1:3" x14ac:dyDescent="0.25">
      <c r="A780" t="s">
        <v>13</v>
      </c>
      <c r="B780" t="s">
        <v>102</v>
      </c>
      <c r="C780" s="9">
        <v>0.29810544637376601</v>
      </c>
    </row>
    <row r="781" spans="1:3" x14ac:dyDescent="0.25">
      <c r="A781" t="s">
        <v>15</v>
      </c>
      <c r="B781" t="s">
        <v>102</v>
      </c>
      <c r="C781" s="9">
        <v>0.32790575734262101</v>
      </c>
    </row>
    <row r="782" spans="1:3" x14ac:dyDescent="0.25">
      <c r="A782" t="s">
        <v>21</v>
      </c>
      <c r="B782" t="s">
        <v>102</v>
      </c>
      <c r="C782" s="9">
        <v>0.29245635981940699</v>
      </c>
    </row>
    <row r="783" spans="1:3" x14ac:dyDescent="0.25">
      <c r="A783" t="s">
        <v>22</v>
      </c>
      <c r="B783" t="s">
        <v>102</v>
      </c>
      <c r="C783" s="9">
        <v>0.30302964393364501</v>
      </c>
    </row>
    <row r="784" spans="1:3" x14ac:dyDescent="0.25">
      <c r="A784" t="s">
        <v>23</v>
      </c>
      <c r="B784" t="s">
        <v>102</v>
      </c>
      <c r="C784" s="9">
        <v>0.30701270722428098</v>
      </c>
    </row>
    <row r="785" spans="1:3" x14ac:dyDescent="0.25">
      <c r="A785" t="s">
        <v>24</v>
      </c>
      <c r="B785" t="s">
        <v>102</v>
      </c>
      <c r="C785" s="9">
        <v>0.30865638566237602</v>
      </c>
    </row>
    <row r="786" spans="1:3" x14ac:dyDescent="0.25">
      <c r="A786" t="s">
        <v>25</v>
      </c>
      <c r="B786" t="s">
        <v>102</v>
      </c>
      <c r="C786" s="9">
        <v>0.30899469121951301</v>
      </c>
    </row>
    <row r="787" spans="1:3" x14ac:dyDescent="0.25">
      <c r="A787" t="s">
        <v>26</v>
      </c>
      <c r="B787" t="s">
        <v>102</v>
      </c>
      <c r="C787" s="9">
        <v>0.30763534059507602</v>
      </c>
    </row>
    <row r="788" spans="1:3" x14ac:dyDescent="0.25">
      <c r="A788" t="s">
        <v>29</v>
      </c>
      <c r="B788" t="s">
        <v>102</v>
      </c>
      <c r="C788" s="9">
        <v>0.29808161938132499</v>
      </c>
    </row>
    <row r="789" spans="1:3" x14ac:dyDescent="0.25">
      <c r="A789" t="s">
        <v>30</v>
      </c>
      <c r="B789" t="s">
        <v>102</v>
      </c>
      <c r="C789" s="9">
        <v>0.30305274510145003</v>
      </c>
    </row>
    <row r="790" spans="1:3" x14ac:dyDescent="0.25">
      <c r="A790" t="s">
        <v>32</v>
      </c>
      <c r="B790" t="s">
        <v>102</v>
      </c>
      <c r="C790" s="9">
        <v>0.314407099588637</v>
      </c>
    </row>
    <row r="791" spans="1:3" x14ac:dyDescent="0.25">
      <c r="A791" t="s">
        <v>38</v>
      </c>
      <c r="B791" t="s">
        <v>102</v>
      </c>
      <c r="C791" s="9">
        <v>0.29679171594972598</v>
      </c>
    </row>
    <row r="792" spans="1:3" x14ac:dyDescent="0.25">
      <c r="A792" t="s">
        <v>40</v>
      </c>
      <c r="B792" t="s">
        <v>102</v>
      </c>
      <c r="C792" s="9">
        <v>0.32689063566193599</v>
      </c>
    </row>
    <row r="793" spans="1:3" x14ac:dyDescent="0.25">
      <c r="A793" t="s">
        <v>41</v>
      </c>
      <c r="B793" t="s">
        <v>102</v>
      </c>
      <c r="C793" s="9">
        <v>0.31961656645610298</v>
      </c>
    </row>
    <row r="794" spans="1:3" x14ac:dyDescent="0.25">
      <c r="A794" t="s">
        <v>48</v>
      </c>
      <c r="B794" t="s">
        <v>102</v>
      </c>
      <c r="C794" s="9">
        <v>0.31084152590460501</v>
      </c>
    </row>
    <row r="795" spans="1:3" x14ac:dyDescent="0.25">
      <c r="A795" t="s">
        <v>49</v>
      </c>
      <c r="B795" t="s">
        <v>102</v>
      </c>
      <c r="C795" s="9">
        <v>0.30137840268993799</v>
      </c>
    </row>
    <row r="796" spans="1:3" x14ac:dyDescent="0.25">
      <c r="A796" t="s">
        <v>51</v>
      </c>
      <c r="B796" t="s">
        <v>102</v>
      </c>
      <c r="C796" s="9">
        <v>0.30978617158421701</v>
      </c>
    </row>
    <row r="797" spans="1:3" x14ac:dyDescent="0.25">
      <c r="A797" t="s">
        <v>52</v>
      </c>
      <c r="B797" t="s">
        <v>102</v>
      </c>
      <c r="C797" s="9">
        <v>0.29513401445229498</v>
      </c>
    </row>
    <row r="798" spans="1:3" x14ac:dyDescent="0.25">
      <c r="A798" t="s">
        <v>55</v>
      </c>
      <c r="B798" t="s">
        <v>102</v>
      </c>
      <c r="C798" s="9">
        <v>0.31237537432484302</v>
      </c>
    </row>
    <row r="799" spans="1:3" x14ac:dyDescent="0.25">
      <c r="A799" t="s">
        <v>56</v>
      </c>
      <c r="B799" t="s">
        <v>102</v>
      </c>
      <c r="C799" s="9">
        <v>0.30602676521271199</v>
      </c>
    </row>
    <row r="800" spans="1:3" x14ac:dyDescent="0.25">
      <c r="A800" t="s">
        <v>57</v>
      </c>
      <c r="B800" t="s">
        <v>102</v>
      </c>
      <c r="C800" s="9">
        <v>0.30694722629846399</v>
      </c>
    </row>
    <row r="801" spans="1:3" x14ac:dyDescent="0.25">
      <c r="A801" t="s">
        <v>59</v>
      </c>
      <c r="B801" t="s">
        <v>102</v>
      </c>
      <c r="C801" s="9">
        <v>0.32725189248240399</v>
      </c>
    </row>
    <row r="802" spans="1:3" x14ac:dyDescent="0.25">
      <c r="A802" t="s">
        <v>61</v>
      </c>
      <c r="B802" t="s">
        <v>102</v>
      </c>
      <c r="C802" s="9">
        <v>0.32833080805364201</v>
      </c>
    </row>
    <row r="803" spans="1:3" x14ac:dyDescent="0.25">
      <c r="A803" t="s">
        <v>63</v>
      </c>
      <c r="B803" t="s">
        <v>102</v>
      </c>
      <c r="C803" s="9">
        <v>0.33392083232084502</v>
      </c>
    </row>
    <row r="804" spans="1:3" x14ac:dyDescent="0.25">
      <c r="A804" t="s">
        <v>64</v>
      </c>
      <c r="B804" t="s">
        <v>102</v>
      </c>
      <c r="C804" s="9">
        <v>0.32004741624840799</v>
      </c>
    </row>
    <row r="805" spans="1:3" x14ac:dyDescent="0.25">
      <c r="A805" t="s">
        <v>67</v>
      </c>
      <c r="B805" t="s">
        <v>102</v>
      </c>
      <c r="C805" s="9">
        <v>0.30727687322221903</v>
      </c>
    </row>
    <row r="806" spans="1:3" x14ac:dyDescent="0.25">
      <c r="A806" t="s">
        <v>68</v>
      </c>
      <c r="B806" t="s">
        <v>102</v>
      </c>
      <c r="C806" s="9">
        <v>0.33126219073924201</v>
      </c>
    </row>
    <row r="807" spans="1:3" x14ac:dyDescent="0.25">
      <c r="A807" t="s">
        <v>70</v>
      </c>
      <c r="B807" t="s">
        <v>102</v>
      </c>
      <c r="C807" s="9">
        <v>0.32537201913657599</v>
      </c>
    </row>
    <row r="808" spans="1:3" x14ac:dyDescent="0.25">
      <c r="A808" t="s">
        <v>71</v>
      </c>
      <c r="B808" t="s">
        <v>102</v>
      </c>
      <c r="C808" s="9">
        <v>0.30719620932390002</v>
      </c>
    </row>
    <row r="809" spans="1:3" x14ac:dyDescent="0.25">
      <c r="A809" t="s">
        <v>74</v>
      </c>
      <c r="B809" t="s">
        <v>102</v>
      </c>
      <c r="C809" s="9">
        <v>0.29140286284186101</v>
      </c>
    </row>
    <row r="810" spans="1:3" x14ac:dyDescent="0.25">
      <c r="A810" t="s">
        <v>77</v>
      </c>
      <c r="B810" t="s">
        <v>102</v>
      </c>
      <c r="C810" s="9">
        <v>0.29906077693056399</v>
      </c>
    </row>
    <row r="811" spans="1:3" x14ac:dyDescent="0.25">
      <c r="A811" t="s">
        <v>81</v>
      </c>
      <c r="B811" t="s">
        <v>102</v>
      </c>
      <c r="C811" s="9">
        <v>0.31826607865404499</v>
      </c>
    </row>
    <row r="812" spans="1:3" x14ac:dyDescent="0.25">
      <c r="A812" t="s">
        <v>83</v>
      </c>
      <c r="B812" t="s">
        <v>102</v>
      </c>
      <c r="C812" s="9">
        <v>0.30273535639022098</v>
      </c>
    </row>
    <row r="813" spans="1:3" x14ac:dyDescent="0.25">
      <c r="A813" t="s">
        <v>86</v>
      </c>
      <c r="B813" t="s">
        <v>102</v>
      </c>
      <c r="C813" s="9">
        <v>0.31514719845279998</v>
      </c>
    </row>
    <row r="814" spans="1:3" x14ac:dyDescent="0.25">
      <c r="A814" t="s">
        <v>87</v>
      </c>
      <c r="B814" t="s">
        <v>102</v>
      </c>
      <c r="C814" s="9">
        <v>0.29930127636030102</v>
      </c>
    </row>
    <row r="815" spans="1:3" x14ac:dyDescent="0.25">
      <c r="A815" t="s">
        <v>89</v>
      </c>
      <c r="B815" t="s">
        <v>102</v>
      </c>
      <c r="C815" s="9">
        <v>0.30810262949383399</v>
      </c>
    </row>
    <row r="816" spans="1:3" x14ac:dyDescent="0.25">
      <c r="A816" t="s">
        <v>90</v>
      </c>
      <c r="B816" t="s">
        <v>102</v>
      </c>
      <c r="C816" s="9">
        <v>0.31872397564851501</v>
      </c>
    </row>
    <row r="817" spans="1:3" x14ac:dyDescent="0.25">
      <c r="A817" t="s">
        <v>92</v>
      </c>
      <c r="B817" t="s">
        <v>102</v>
      </c>
      <c r="C817" s="9">
        <v>0.32599204365984702</v>
      </c>
    </row>
    <row r="818" spans="1:3" x14ac:dyDescent="0.25">
      <c r="A818" t="s">
        <v>98</v>
      </c>
      <c r="B818" t="s">
        <v>102</v>
      </c>
      <c r="C818" s="9">
        <v>0.304215445442375</v>
      </c>
    </row>
    <row r="819" spans="1:3" x14ac:dyDescent="0.25">
      <c r="A819" t="s">
        <v>100</v>
      </c>
      <c r="B819" t="s">
        <v>102</v>
      </c>
      <c r="C819" s="9">
        <v>0.314333172704856</v>
      </c>
    </row>
    <row r="820" spans="1:3" x14ac:dyDescent="0.25">
      <c r="A820" t="s">
        <v>101</v>
      </c>
      <c r="B820" t="s">
        <v>102</v>
      </c>
      <c r="C820" s="9">
        <v>0.31616593563619699</v>
      </c>
    </row>
  </sheetData>
  <sortState ref="A2:E969">
    <sortCondition ref="B2:B969"/>
  </sortState>
  <pageMargins left="0.7" right="0.7" top="0.75" bottom="0.75" header="0.3" footer="0.3"/>
  <pageSetup orientation="portrait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" sqref="E1:E1048576"/>
    </sheetView>
  </sheetViews>
  <sheetFormatPr defaultRowHeight="15" x14ac:dyDescent="0.25"/>
  <cols>
    <col min="1" max="2" width="22.5703125" customWidth="1"/>
    <col min="5" max="5" width="17.42578125" customWidth="1"/>
    <col min="6" max="6" width="13.28515625" customWidth="1"/>
  </cols>
  <sheetData>
    <row r="1" spans="1:8" ht="15" customHeight="1" x14ac:dyDescent="0.25">
      <c r="A1" t="s">
        <v>497</v>
      </c>
      <c r="B1" t="s">
        <v>504</v>
      </c>
      <c r="C1" s="13" t="s">
        <v>104</v>
      </c>
      <c r="D1" t="s">
        <v>505</v>
      </c>
      <c r="E1" s="18" t="s">
        <v>682</v>
      </c>
    </row>
    <row r="2" spans="1:8" ht="15" customHeight="1" x14ac:dyDescent="0.25">
      <c r="A2" t="s">
        <v>17</v>
      </c>
      <c r="B2" t="s">
        <v>117</v>
      </c>
      <c r="C2">
        <v>81</v>
      </c>
      <c r="D2">
        <f>COUNTIF(Anti_Hardy_Edges!A:B,A2)</f>
        <v>3</v>
      </c>
      <c r="F2" t="s">
        <v>672</v>
      </c>
      <c r="G2" t="s">
        <v>673</v>
      </c>
      <c r="H2" s="1"/>
    </row>
    <row r="3" spans="1:8" x14ac:dyDescent="0.25">
      <c r="A3" t="s">
        <v>20</v>
      </c>
      <c r="B3" t="s">
        <v>533</v>
      </c>
      <c r="C3">
        <v>144</v>
      </c>
      <c r="D3">
        <f>COUNTIF(Anti_Hardy_Edges!A:B,A3)</f>
        <v>9</v>
      </c>
      <c r="E3" t="s">
        <v>674</v>
      </c>
      <c r="F3" s="16">
        <f>SUM(C2:C99)/15</f>
        <v>106.73333333333333</v>
      </c>
      <c r="G3" s="16">
        <f>SUM(D2:D63)/15</f>
        <v>5.7333333333333334</v>
      </c>
      <c r="H3" s="1"/>
    </row>
    <row r="4" spans="1:8" x14ac:dyDescent="0.25">
      <c r="A4" t="s">
        <v>27</v>
      </c>
      <c r="B4" t="s">
        <v>112</v>
      </c>
      <c r="C4">
        <v>242</v>
      </c>
      <c r="D4">
        <f>COUNTIF(Anti_Hardy_Edges!A:B,A4)</f>
        <v>7</v>
      </c>
      <c r="E4" t="s">
        <v>675</v>
      </c>
      <c r="F4" s="9">
        <f>F3/12900</f>
        <v>8.27390180878553E-3</v>
      </c>
      <c r="G4" s="9">
        <f>G3/15</f>
        <v>0.38222222222222224</v>
      </c>
      <c r="H4" s="1"/>
    </row>
    <row r="5" spans="1:8" x14ac:dyDescent="0.25">
      <c r="A5" t="s">
        <v>31</v>
      </c>
      <c r="B5" t="s">
        <v>31</v>
      </c>
      <c r="C5">
        <v>21</v>
      </c>
      <c r="D5">
        <f>COUNTIF(Anti_Hardy_Edges!A:B,A5)</f>
        <v>2</v>
      </c>
      <c r="H5" s="1"/>
    </row>
    <row r="6" spans="1:8" x14ac:dyDescent="0.25">
      <c r="A6" t="s">
        <v>33</v>
      </c>
      <c r="B6" t="s">
        <v>127</v>
      </c>
      <c r="C6">
        <v>19</v>
      </c>
      <c r="D6">
        <f>COUNTIF(Anti_Hardy_Edges!A:B,A6)</f>
        <v>4</v>
      </c>
      <c r="H6" s="1"/>
    </row>
    <row r="7" spans="1:8" x14ac:dyDescent="0.25">
      <c r="A7" t="s">
        <v>34</v>
      </c>
      <c r="B7" t="s">
        <v>121</v>
      </c>
      <c r="C7">
        <v>89</v>
      </c>
      <c r="D7">
        <f>COUNTIF(Anti_Hardy_Edges!A:B,A7)</f>
        <v>9</v>
      </c>
      <c r="H7" s="1"/>
    </row>
    <row r="8" spans="1:8" x14ac:dyDescent="0.25">
      <c r="A8" t="s">
        <v>35</v>
      </c>
      <c r="B8" t="s">
        <v>122</v>
      </c>
      <c r="C8">
        <v>123</v>
      </c>
      <c r="D8">
        <f>COUNTIF(Anti_Hardy_Edges!A:B,A8)</f>
        <v>9</v>
      </c>
      <c r="H8" s="1"/>
    </row>
    <row r="9" spans="1:8" x14ac:dyDescent="0.25">
      <c r="A9" t="s">
        <v>36</v>
      </c>
      <c r="B9" t="s">
        <v>546</v>
      </c>
      <c r="C9">
        <v>14</v>
      </c>
      <c r="D9">
        <f>COUNTIF(Anti_Hardy_Edges!A:B,A9)</f>
        <v>4</v>
      </c>
      <c r="H9" s="1"/>
    </row>
    <row r="10" spans="1:8" x14ac:dyDescent="0.25">
      <c r="A10" t="s">
        <v>42</v>
      </c>
      <c r="B10" t="s">
        <v>553</v>
      </c>
      <c r="C10">
        <v>31</v>
      </c>
      <c r="D10">
        <f>COUNTIF(Anti_Hardy_Edges!A:B,A10)</f>
        <v>4</v>
      </c>
      <c r="H10" s="1"/>
    </row>
    <row r="11" spans="1:8" x14ac:dyDescent="0.25">
      <c r="A11" t="s">
        <v>44</v>
      </c>
      <c r="B11" t="s">
        <v>554</v>
      </c>
      <c r="C11">
        <v>75</v>
      </c>
      <c r="D11">
        <f>COUNTIF(Anti_Hardy_Edges!A:B,A11)</f>
        <v>4</v>
      </c>
      <c r="H11" s="1"/>
    </row>
    <row r="12" spans="1:8" x14ac:dyDescent="0.25">
      <c r="A12" t="s">
        <v>72</v>
      </c>
      <c r="B12" t="s">
        <v>140</v>
      </c>
      <c r="C12">
        <v>46</v>
      </c>
      <c r="D12">
        <f>COUNTIF(Anti_Hardy_Edges!A:B,A12)</f>
        <v>4</v>
      </c>
      <c r="H12" s="1"/>
    </row>
    <row r="13" spans="1:8" x14ac:dyDescent="0.25">
      <c r="A13" t="s">
        <v>82</v>
      </c>
      <c r="B13" t="s">
        <v>142</v>
      </c>
      <c r="C13">
        <v>38</v>
      </c>
      <c r="D13">
        <f>COUNTIF(Anti_Hardy_Edges!A:B,A13)</f>
        <v>3</v>
      </c>
      <c r="H13" s="1"/>
    </row>
    <row r="14" spans="1:8" x14ac:dyDescent="0.25">
      <c r="A14" t="s">
        <v>85</v>
      </c>
      <c r="B14" t="s">
        <v>85</v>
      </c>
      <c r="C14">
        <v>274</v>
      </c>
      <c r="D14">
        <f>COUNTIF(Anti_Hardy_Edges!A:B,A14)</f>
        <v>11</v>
      </c>
      <c r="H14" s="1"/>
    </row>
    <row r="15" spans="1:8" x14ac:dyDescent="0.25">
      <c r="A15" t="s">
        <v>361</v>
      </c>
      <c r="B15" t="s">
        <v>361</v>
      </c>
      <c r="C15">
        <v>404</v>
      </c>
      <c r="D15">
        <f>COUNTIF(Anti_Hardy_Edges!A:B,A15)</f>
        <v>13</v>
      </c>
      <c r="H15" s="1"/>
    </row>
  </sheetData>
  <sortState ref="A2:Q28">
    <sortCondition descending="1" ref="E2:E28"/>
    <sortCondition ref="A2:A28"/>
  </sortState>
  <pageMargins left="0.7" right="0.7" top="0.75" bottom="0.75" header="0.3" footer="0.3"/>
  <pageSetup orientation="portrait" horizontalDpi="3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9" sqref="B2:B9"/>
    </sheetView>
  </sheetViews>
  <sheetFormatPr defaultRowHeight="15" x14ac:dyDescent="0.25"/>
  <cols>
    <col min="1" max="2" width="22.7109375" customWidth="1"/>
    <col min="3" max="3" width="7.7109375" style="9" customWidth="1"/>
  </cols>
  <sheetData>
    <row r="1" spans="1:3" x14ac:dyDescent="0.25">
      <c r="A1" t="s">
        <v>498</v>
      </c>
      <c r="B1" t="s">
        <v>499</v>
      </c>
      <c r="C1" s="9" t="s">
        <v>500</v>
      </c>
    </row>
    <row r="2" spans="1:3" x14ac:dyDescent="0.25">
      <c r="A2" t="s">
        <v>17</v>
      </c>
      <c r="B2" t="s">
        <v>361</v>
      </c>
      <c r="C2" s="9">
        <v>0.339346040042528</v>
      </c>
    </row>
    <row r="3" spans="1:3" x14ac:dyDescent="0.25">
      <c r="A3" t="s">
        <v>20</v>
      </c>
      <c r="B3" t="s">
        <v>361</v>
      </c>
      <c r="C3" s="9">
        <v>0.36581478091008002</v>
      </c>
    </row>
    <row r="4" spans="1:3" x14ac:dyDescent="0.25">
      <c r="A4" t="s">
        <v>27</v>
      </c>
      <c r="B4" t="s">
        <v>361</v>
      </c>
      <c r="C4" s="9">
        <v>0.36018784429378398</v>
      </c>
    </row>
    <row r="5" spans="1:3" x14ac:dyDescent="0.25">
      <c r="A5" t="s">
        <v>31</v>
      </c>
      <c r="B5" t="s">
        <v>361</v>
      </c>
      <c r="C5" s="9">
        <v>0.31244069861722701</v>
      </c>
    </row>
    <row r="6" spans="1:3" x14ac:dyDescent="0.25">
      <c r="A6" t="s">
        <v>33</v>
      </c>
      <c r="B6" t="s">
        <v>361</v>
      </c>
      <c r="C6" s="9">
        <v>0.30956951720419401</v>
      </c>
    </row>
    <row r="7" spans="1:3" x14ac:dyDescent="0.25">
      <c r="A7" t="s">
        <v>34</v>
      </c>
      <c r="B7" t="s">
        <v>361</v>
      </c>
      <c r="C7" s="9">
        <v>0.34230159571329499</v>
      </c>
    </row>
    <row r="8" spans="1:3" x14ac:dyDescent="0.25">
      <c r="A8" t="s">
        <v>35</v>
      </c>
      <c r="B8" t="s">
        <v>361</v>
      </c>
      <c r="C8" s="9">
        <v>0.34128652711044399</v>
      </c>
    </row>
    <row r="9" spans="1:3" x14ac:dyDescent="0.25">
      <c r="A9" t="s">
        <v>36</v>
      </c>
      <c r="B9" t="s">
        <v>361</v>
      </c>
      <c r="C9" s="9">
        <v>0.30508225508020398</v>
      </c>
    </row>
    <row r="10" spans="1:3" x14ac:dyDescent="0.25">
      <c r="A10" t="s">
        <v>42</v>
      </c>
      <c r="B10" t="s">
        <v>361</v>
      </c>
      <c r="C10" s="9">
        <v>0.32350511234103602</v>
      </c>
    </row>
    <row r="11" spans="1:3" x14ac:dyDescent="0.25">
      <c r="A11" t="s">
        <v>44</v>
      </c>
      <c r="B11" t="s">
        <v>361</v>
      </c>
      <c r="C11" s="9">
        <v>0.34575158611487899</v>
      </c>
    </row>
    <row r="12" spans="1:3" x14ac:dyDescent="0.25">
      <c r="A12" t="s">
        <v>72</v>
      </c>
      <c r="B12" t="s">
        <v>361</v>
      </c>
      <c r="C12" s="9">
        <v>0.312428973305445</v>
      </c>
    </row>
    <row r="13" spans="1:3" x14ac:dyDescent="0.25">
      <c r="A13" t="s">
        <v>82</v>
      </c>
      <c r="B13" t="s">
        <v>361</v>
      </c>
      <c r="C13" s="9">
        <v>0.32689508430389902</v>
      </c>
    </row>
    <row r="14" spans="1:3" x14ac:dyDescent="0.25">
      <c r="A14" t="s">
        <v>85</v>
      </c>
      <c r="B14" t="s">
        <v>361</v>
      </c>
      <c r="C14" s="9">
        <v>0.34981024720659998</v>
      </c>
    </row>
    <row r="15" spans="1:3" x14ac:dyDescent="0.25">
      <c r="A15" t="s">
        <v>20</v>
      </c>
      <c r="B15" t="s">
        <v>27</v>
      </c>
      <c r="C15" s="9">
        <v>0.299522800941322</v>
      </c>
    </row>
    <row r="16" spans="1:3" x14ac:dyDescent="0.25">
      <c r="A16" t="s">
        <v>20</v>
      </c>
      <c r="B16" t="s">
        <v>31</v>
      </c>
      <c r="C16" s="9">
        <v>0.30892225721281902</v>
      </c>
    </row>
    <row r="17" spans="1:3" x14ac:dyDescent="0.25">
      <c r="A17" t="s">
        <v>20</v>
      </c>
      <c r="B17" t="s">
        <v>33</v>
      </c>
      <c r="C17" s="9">
        <v>0.30212692197361601</v>
      </c>
    </row>
    <row r="18" spans="1:3" x14ac:dyDescent="0.25">
      <c r="A18" t="s">
        <v>20</v>
      </c>
      <c r="B18" t="s">
        <v>34</v>
      </c>
      <c r="C18" s="9">
        <v>0.31440134468295899</v>
      </c>
    </row>
    <row r="19" spans="1:3" x14ac:dyDescent="0.25">
      <c r="A19" t="s">
        <v>27</v>
      </c>
      <c r="B19" t="s">
        <v>34</v>
      </c>
      <c r="C19" s="9">
        <v>0.29172686694236699</v>
      </c>
    </row>
    <row r="20" spans="1:3" x14ac:dyDescent="0.25">
      <c r="A20" t="s">
        <v>17</v>
      </c>
      <c r="B20" t="s">
        <v>35</v>
      </c>
      <c r="C20" s="9">
        <v>0.30530836740365402</v>
      </c>
    </row>
    <row r="21" spans="1:3" x14ac:dyDescent="0.25">
      <c r="A21" t="s">
        <v>20</v>
      </c>
      <c r="B21" t="s">
        <v>35</v>
      </c>
      <c r="C21" s="9">
        <v>0.31444018011936198</v>
      </c>
    </row>
    <row r="22" spans="1:3" x14ac:dyDescent="0.25">
      <c r="A22" t="s">
        <v>27</v>
      </c>
      <c r="B22" t="s">
        <v>35</v>
      </c>
      <c r="C22" s="9">
        <v>0.32179376110357399</v>
      </c>
    </row>
    <row r="23" spans="1:3" x14ac:dyDescent="0.25">
      <c r="A23" t="s">
        <v>33</v>
      </c>
      <c r="B23" t="s">
        <v>35</v>
      </c>
      <c r="C23" s="9">
        <v>0.32176154938026302</v>
      </c>
    </row>
    <row r="24" spans="1:3" x14ac:dyDescent="0.25">
      <c r="A24" t="s">
        <v>34</v>
      </c>
      <c r="B24" t="s">
        <v>35</v>
      </c>
      <c r="C24" s="9">
        <v>0.29726920197078999</v>
      </c>
    </row>
    <row r="25" spans="1:3" x14ac:dyDescent="0.25">
      <c r="A25" t="s">
        <v>34</v>
      </c>
      <c r="B25" t="s">
        <v>36</v>
      </c>
      <c r="C25" s="9">
        <v>0.29249144037132002</v>
      </c>
    </row>
    <row r="26" spans="1:3" x14ac:dyDescent="0.25">
      <c r="A26" t="s">
        <v>35</v>
      </c>
      <c r="B26" t="s">
        <v>36</v>
      </c>
      <c r="C26" s="9">
        <v>0.28930397638848199</v>
      </c>
    </row>
    <row r="27" spans="1:3" x14ac:dyDescent="0.25">
      <c r="A27" t="s">
        <v>20</v>
      </c>
      <c r="B27" t="s">
        <v>42</v>
      </c>
      <c r="C27" s="9">
        <v>0.301236952742782</v>
      </c>
    </row>
    <row r="28" spans="1:3" x14ac:dyDescent="0.25">
      <c r="A28" t="s">
        <v>34</v>
      </c>
      <c r="B28" t="s">
        <v>42</v>
      </c>
      <c r="C28" s="9">
        <v>0.30967498359162399</v>
      </c>
    </row>
    <row r="29" spans="1:3" x14ac:dyDescent="0.25">
      <c r="A29" t="s">
        <v>20</v>
      </c>
      <c r="B29" t="s">
        <v>44</v>
      </c>
      <c r="C29" s="9">
        <v>0.31101555479930698</v>
      </c>
    </row>
    <row r="30" spans="1:3" x14ac:dyDescent="0.25">
      <c r="A30" t="s">
        <v>27</v>
      </c>
      <c r="B30" t="s">
        <v>44</v>
      </c>
      <c r="C30" s="9">
        <v>0.30206822448140802</v>
      </c>
    </row>
    <row r="31" spans="1:3" x14ac:dyDescent="0.25">
      <c r="A31" t="s">
        <v>34</v>
      </c>
      <c r="B31" t="s">
        <v>44</v>
      </c>
      <c r="C31" s="9">
        <v>0.29692373013623802</v>
      </c>
    </row>
    <row r="32" spans="1:3" x14ac:dyDescent="0.25">
      <c r="A32" t="s">
        <v>27</v>
      </c>
      <c r="B32" t="s">
        <v>72</v>
      </c>
      <c r="C32" s="9">
        <v>0.29647714609152998</v>
      </c>
    </row>
    <row r="33" spans="1:3" x14ac:dyDescent="0.25">
      <c r="A33" t="s">
        <v>35</v>
      </c>
      <c r="B33" t="s">
        <v>72</v>
      </c>
      <c r="C33" s="9">
        <v>0.31464685564087402</v>
      </c>
    </row>
    <row r="34" spans="1:3" x14ac:dyDescent="0.25">
      <c r="A34" t="s">
        <v>34</v>
      </c>
      <c r="B34" t="s">
        <v>82</v>
      </c>
      <c r="C34" s="9">
        <v>0.31053062510433799</v>
      </c>
    </row>
    <row r="35" spans="1:3" x14ac:dyDescent="0.25">
      <c r="A35" t="s">
        <v>17</v>
      </c>
      <c r="B35" t="s">
        <v>85</v>
      </c>
      <c r="C35" s="9">
        <v>0.32324363238501402</v>
      </c>
    </row>
    <row r="36" spans="1:3" x14ac:dyDescent="0.25">
      <c r="A36" t="s">
        <v>20</v>
      </c>
      <c r="B36" t="s">
        <v>85</v>
      </c>
      <c r="C36" s="9">
        <v>0.31419994668539097</v>
      </c>
    </row>
    <row r="37" spans="1:3" x14ac:dyDescent="0.25">
      <c r="A37" t="s">
        <v>27</v>
      </c>
      <c r="B37" t="s">
        <v>85</v>
      </c>
      <c r="C37" s="9">
        <v>0.33582046530225801</v>
      </c>
    </row>
    <row r="38" spans="1:3" x14ac:dyDescent="0.25">
      <c r="A38" t="s">
        <v>33</v>
      </c>
      <c r="B38" t="s">
        <v>85</v>
      </c>
      <c r="C38" s="9">
        <v>0.31052519278616603</v>
      </c>
    </row>
    <row r="39" spans="1:3" x14ac:dyDescent="0.25">
      <c r="A39" t="s">
        <v>34</v>
      </c>
      <c r="B39" t="s">
        <v>85</v>
      </c>
      <c r="C39" s="9">
        <v>0.31499063324641702</v>
      </c>
    </row>
    <row r="40" spans="1:3" x14ac:dyDescent="0.25">
      <c r="A40" t="s">
        <v>35</v>
      </c>
      <c r="B40" t="s">
        <v>85</v>
      </c>
      <c r="C40" s="9">
        <v>0.34614815422364498</v>
      </c>
    </row>
    <row r="41" spans="1:3" x14ac:dyDescent="0.25">
      <c r="A41" t="s">
        <v>36</v>
      </c>
      <c r="B41" t="s">
        <v>85</v>
      </c>
      <c r="C41" s="9">
        <v>0.29878706545065697</v>
      </c>
    </row>
    <row r="42" spans="1:3" x14ac:dyDescent="0.25">
      <c r="A42" t="s">
        <v>42</v>
      </c>
      <c r="B42" t="s">
        <v>85</v>
      </c>
      <c r="C42" s="9">
        <v>0.29144437607983997</v>
      </c>
    </row>
    <row r="43" spans="1:3" x14ac:dyDescent="0.25">
      <c r="A43" t="s">
        <v>72</v>
      </c>
      <c r="B43" t="s">
        <v>85</v>
      </c>
      <c r="C43" s="9">
        <v>0.32653890431707899</v>
      </c>
    </row>
    <row r="44" spans="1:3" x14ac:dyDescent="0.25">
      <c r="A44" t="s">
        <v>82</v>
      </c>
      <c r="B44" t="s">
        <v>85</v>
      </c>
      <c r="C44" s="9">
        <v>0.29551436377893497</v>
      </c>
    </row>
  </sheetData>
  <sortState ref="A2:E52">
    <sortCondition ref="B2:B52"/>
  </sortState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Lists</vt:lpstr>
      <vt:lpstr>geneTraitCor_R</vt:lpstr>
      <vt:lpstr>GO_Hardy</vt:lpstr>
      <vt:lpstr>GO_AntiHardy</vt:lpstr>
      <vt:lpstr>ColdHardy_nodes</vt:lpstr>
      <vt:lpstr>ColdHardy_Edges</vt:lpstr>
      <vt:lpstr>AntiHardy_nodes</vt:lpstr>
      <vt:lpstr>Anti_Hardy_Edges</vt:lpstr>
    </vt:vector>
  </TitlesOfParts>
  <Company>NRC-CNRC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2022-06-13T18:27:40Z</dcterms:created>
  <dcterms:modified xsi:type="dcterms:W3CDTF">2022-08-09T17:05:21Z</dcterms:modified>
</cp:coreProperties>
</file>