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clac-my.sharepoint.com/personal/ucapikc_ucl_ac_uk/Documents/PhD/Project/2_Automated_BS_and_MP_Identification_at_Saturn/3-Experiment3_CNN_method/Analysis/cross_validation/"/>
    </mc:Choice>
  </mc:AlternateContent>
  <xr:revisionPtr revIDLastSave="115" documentId="8_{EA85A099-2A3E-4B89-BA84-808B9E88C0E8}" xr6:coauthVersionLast="47" xr6:coauthVersionMax="47" xr10:uidLastSave="{608FA2BB-40D0-4DDC-BF4D-40BBB1FD1727}"/>
  <bookViews>
    <workbookView xWindow="-108" yWindow="-108" windowWidth="23256" windowHeight="12720" xr2:uid="{19DD8D5E-92C3-41EB-A08D-95B316625B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H5" i="1" l="1"/>
  <c r="C13" i="1"/>
  <c r="D13" i="1"/>
  <c r="E13" i="1"/>
  <c r="F13" i="1"/>
  <c r="G13" i="1"/>
  <c r="B12" i="1"/>
  <c r="C12" i="1"/>
  <c r="D12" i="1"/>
  <c r="E12" i="1"/>
  <c r="F12" i="1"/>
  <c r="G12" i="1"/>
  <c r="H11" i="1"/>
  <c r="H2" i="1"/>
  <c r="H3" i="1"/>
  <c r="H4" i="1"/>
  <c r="H6" i="1"/>
  <c r="H7" i="1"/>
  <c r="H8" i="1"/>
  <c r="H9" i="1"/>
  <c r="H10" i="1"/>
  <c r="H13" i="1" l="1"/>
  <c r="H12" i="1"/>
</calcChain>
</file>

<file path=xl/sharedStrings.xml><?xml version="1.0" encoding="utf-8"?>
<sst xmlns="http://schemas.openxmlformats.org/spreadsheetml/2006/main" count="10" uniqueCount="10">
  <si>
    <t>CV (10-fold)</t>
  </si>
  <si>
    <t>Accuracy_train</t>
  </si>
  <si>
    <t>AUC_train</t>
  </si>
  <si>
    <t>Error_train</t>
  </si>
  <si>
    <t>Accuracy_val</t>
  </si>
  <si>
    <t>AUC_val</t>
  </si>
  <si>
    <t>Error_val</t>
  </si>
  <si>
    <t>Variance</t>
  </si>
  <si>
    <t>Mean</t>
  </si>
  <si>
    <t>Stddev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</si>
</sst>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 applyFont="1"/>
  </cellXfs>
  <cellStyles count="1">
    <cellStyle name="Normal" xfId="0" builtinId="0"/>
  </cellStyles>
  <dxfs count="8">
    <dxf>
      <font>
        <b val="0"/>
      </font>
      <numFmt numFmtId="2" formatCode="0.00"/>
    </dxf>
    <dxf>
      <font>
        <b val="0"/>
      </font>
      <numFmt numFmtId="2" formatCode="0.00"/>
    </dxf>
    <dxf>
      <font>
        <b val="0"/>
      </font>
      <numFmt numFmtId="2" formatCode="0.00"/>
    </dxf>
    <dxf>
      <font>
        <b val="0"/>
      </font>
      <numFmt numFmtId="2" formatCode="0.00"/>
    </dxf>
    <dxf>
      <font>
        <b val="0"/>
      </font>
      <numFmt numFmtId="2" formatCode="0.00"/>
    </dxf>
    <dxf>
      <font>
        <b val="0"/>
      </font>
      <numFmt numFmtId="2" formatCode="0.00"/>
    </dxf>
    <dxf>
      <font>
        <b val="0"/>
      </font>
      <numFmt numFmtId="2" formatCode="0.0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FA11C1-0D14-46EA-9177-B9C4F35C7B58}" name="Table1" displayName="Table1" ref="A1:H12" totalsRowCount="1">
  <autoFilter ref="A1:H11" xr:uid="{37FA11C1-0D14-46EA-9177-B9C4F35C7B58}"/>
  <tableColumns count="8">
    <tableColumn id="1" xr3:uid="{7E184933-1D65-47DA-B484-6F1EB72BC68C}" name="CV (10-fold)"/>
    <tableColumn id="2" xr3:uid="{1CB8330E-D1EA-4763-AD2C-A2F01D8B189B}" name="Accuracy_train" totalsRowFunction="custom" totalsRowDxfId="6">
      <totalsRowFormula>AVERAGE(Table1[Accuracy_train])</totalsRowFormula>
    </tableColumn>
    <tableColumn id="3" xr3:uid="{AD79E867-A071-489C-9AD2-16D19DF3BA66}" name="Accuracy_val" totalsRowFunction="custom" totalsRowDxfId="5">
      <totalsRowFormula>AVERAGE(Table1[Accuracy_val])</totalsRowFormula>
    </tableColumn>
    <tableColumn id="4" xr3:uid="{20E67CD6-EC5A-46C3-BAEE-78036E6E15F6}" name="AUC_train" totalsRowFunction="custom" totalsRowDxfId="4">
      <totalsRowFormula>AVERAGE(Table1[AUC_train])</totalsRowFormula>
    </tableColumn>
    <tableColumn id="5" xr3:uid="{217BC8BA-5BC2-4722-83A9-058011D2860E}" name="AUC_val" totalsRowFunction="custom" totalsRowDxfId="3">
      <totalsRowFormula>AVERAGE(Table1[AUC_val])</totalsRowFormula>
    </tableColumn>
    <tableColumn id="6" xr3:uid="{946CD5E2-D284-4CD1-A8AC-1FA993BB1F1C}" name="Error_train" totalsRowFunction="custom" totalsRowDxfId="2">
      <totalsRowFormula>AVERAGE(Table1[Error_train])</totalsRowFormula>
    </tableColumn>
    <tableColumn id="7" xr3:uid="{410B7C68-0653-4678-B08F-57F44B360FC2}" name="Error_val" totalsRowFunction="custom" totalsRowDxfId="1">
      <totalsRowFormula>AVERAGE(Table1[Error_val])</totalsRowFormula>
    </tableColumn>
    <tableColumn id="8" xr3:uid="{D822626A-709B-4A30-9C82-30DB3D957F94}" name="Variance" totalsRowFunction="custom" dataDxfId="7" totalsRowDxfId="0">
      <calculatedColumnFormula>Table1[[#This Row],[Error_val]]-Table1[[#This Row],[Error_train]]</calculatedColumnFormula>
      <totalsRowFormula>AVERAGE(Table1[Variance])</totalsRow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E48F-496F-4B14-BB72-C19C452DF9C8}">
  <dimension ref="A1:I13"/>
  <sheetViews>
    <sheetView tabSelected="1" workbookViewId="0">
      <selection activeCell="C10" sqref="C10"/>
    </sheetView>
  </sheetViews>
  <sheetFormatPr defaultRowHeight="14.4" x14ac:dyDescent="0.3"/>
  <cols>
    <col min="1" max="1" width="13.33203125" bestFit="1" customWidth="1"/>
    <col min="2" max="2" width="15.88671875" bestFit="1" customWidth="1"/>
    <col min="3" max="3" width="14.33203125" bestFit="1" customWidth="1"/>
    <col min="4" max="4" width="11.77734375" bestFit="1" customWidth="1"/>
    <col min="5" max="5" width="10.33203125" bestFit="1" customWidth="1"/>
    <col min="6" max="6" width="12.21875" bestFit="1" customWidth="1"/>
    <col min="7" max="7" width="10.77734375" bestFit="1" customWidth="1"/>
  </cols>
  <sheetData>
    <row r="1" spans="1:9" x14ac:dyDescent="0.3">
      <c r="A1" t="s">
        <v>0</v>
      </c>
      <c r="B1" t="s">
        <v>1</v>
      </c>
      <c r="C1" t="s">
        <v>4</v>
      </c>
      <c r="D1" t="s">
        <v>2</v>
      </c>
      <c r="E1" t="s">
        <v>5</v>
      </c>
      <c r="F1" t="s">
        <v>3</v>
      </c>
      <c r="G1" t="s">
        <v>6</v>
      </c>
      <c r="H1" t="s">
        <v>7</v>
      </c>
    </row>
    <row r="2" spans="1:9" x14ac:dyDescent="0.3">
      <c r="A2">
        <v>1</v>
      </c>
      <c r="B2">
        <v>0.89</v>
      </c>
      <c r="C2">
        <v>0.9</v>
      </c>
      <c r="D2">
        <v>0.91</v>
      </c>
      <c r="E2">
        <v>0.92</v>
      </c>
      <c r="F2">
        <v>0.45</v>
      </c>
      <c r="G2">
        <v>0.55000000000000004</v>
      </c>
      <c r="H2">
        <f>Table1[[#This Row],[Error_val]]-Table1[[#This Row],[Error_train]]</f>
        <v>0.10000000000000003</v>
      </c>
    </row>
    <row r="3" spans="1:9" x14ac:dyDescent="0.3">
      <c r="A3">
        <v>2</v>
      </c>
      <c r="B3">
        <v>0.96</v>
      </c>
      <c r="C3">
        <v>0.92</v>
      </c>
      <c r="D3">
        <v>0.99</v>
      </c>
      <c r="E3">
        <v>0.96</v>
      </c>
      <c r="F3">
        <v>0.12</v>
      </c>
      <c r="G3">
        <v>0.28999999999999998</v>
      </c>
      <c r="H3">
        <f>Table1[[#This Row],[Error_val]]-Table1[[#This Row],[Error_train]]</f>
        <v>0.16999999999999998</v>
      </c>
    </row>
    <row r="4" spans="1:9" x14ac:dyDescent="0.3">
      <c r="A4">
        <v>3</v>
      </c>
      <c r="B4">
        <v>0.96</v>
      </c>
      <c r="C4">
        <v>0.95</v>
      </c>
      <c r="D4">
        <v>0.99</v>
      </c>
      <c r="E4">
        <v>0.97</v>
      </c>
      <c r="F4">
        <v>0.11</v>
      </c>
      <c r="G4">
        <v>0.23</v>
      </c>
      <c r="H4">
        <f>Table1[[#This Row],[Error_val]]-Table1[[#This Row],[Error_train]]</f>
        <v>0.12000000000000001</v>
      </c>
    </row>
    <row r="5" spans="1:9" x14ac:dyDescent="0.3">
      <c r="A5">
        <v>4</v>
      </c>
      <c r="B5">
        <v>0.96</v>
      </c>
      <c r="C5">
        <v>0.94</v>
      </c>
      <c r="D5">
        <v>0.99</v>
      </c>
      <c r="E5">
        <v>0.96</v>
      </c>
      <c r="F5">
        <v>0.12</v>
      </c>
      <c r="G5">
        <v>0.21</v>
      </c>
      <c r="H5">
        <f>Table1[[#This Row],[Error_val]]-Table1[[#This Row],[Error_train]]</f>
        <v>0.09</v>
      </c>
    </row>
    <row r="6" spans="1:9" x14ac:dyDescent="0.3">
      <c r="A6">
        <v>5</v>
      </c>
      <c r="B6">
        <v>0.95</v>
      </c>
      <c r="C6">
        <v>0.96</v>
      </c>
      <c r="D6">
        <v>0.98</v>
      </c>
      <c r="E6">
        <v>0.97</v>
      </c>
      <c r="F6">
        <v>0.15</v>
      </c>
      <c r="G6">
        <v>0.18</v>
      </c>
      <c r="H6">
        <f>Table1[[#This Row],[Error_val]]-Table1[[#This Row],[Error_train]]</f>
        <v>0.03</v>
      </c>
    </row>
    <row r="7" spans="1:9" x14ac:dyDescent="0.3">
      <c r="A7">
        <v>6</v>
      </c>
      <c r="B7">
        <v>0.95</v>
      </c>
      <c r="C7">
        <v>0.91</v>
      </c>
      <c r="D7">
        <v>0.98</v>
      </c>
      <c r="E7">
        <v>0.95</v>
      </c>
      <c r="F7">
        <v>0.14000000000000001</v>
      </c>
      <c r="G7">
        <v>0.27</v>
      </c>
      <c r="H7">
        <f>Table1[[#This Row],[Error_val]]-Table1[[#This Row],[Error_train]]</f>
        <v>0.13</v>
      </c>
    </row>
    <row r="8" spans="1:9" x14ac:dyDescent="0.3">
      <c r="A8">
        <v>7</v>
      </c>
      <c r="B8">
        <v>0.95</v>
      </c>
      <c r="C8">
        <v>0.9</v>
      </c>
      <c r="D8">
        <v>0.97</v>
      </c>
      <c r="E8">
        <v>0.96</v>
      </c>
      <c r="F8">
        <v>0.15</v>
      </c>
      <c r="G8">
        <v>0.28999999999999998</v>
      </c>
      <c r="H8">
        <f>Table1[[#This Row],[Error_val]]-Table1[[#This Row],[Error_train]]</f>
        <v>0.13999999999999999</v>
      </c>
    </row>
    <row r="9" spans="1:9" x14ac:dyDescent="0.3">
      <c r="A9">
        <v>8</v>
      </c>
      <c r="B9">
        <v>0.96</v>
      </c>
      <c r="C9">
        <v>0.96</v>
      </c>
      <c r="D9">
        <v>0.99</v>
      </c>
      <c r="E9">
        <v>0.98</v>
      </c>
      <c r="F9">
        <v>0.11</v>
      </c>
      <c r="G9">
        <v>0.2</v>
      </c>
      <c r="H9">
        <f>Table1[[#This Row],[Error_val]]-Table1[[#This Row],[Error_train]]</f>
        <v>9.0000000000000011E-2</v>
      </c>
    </row>
    <row r="10" spans="1:9" x14ac:dyDescent="0.3">
      <c r="A10">
        <v>9</v>
      </c>
      <c r="B10">
        <v>0.93</v>
      </c>
      <c r="C10">
        <v>0.95</v>
      </c>
      <c r="D10">
        <v>0.97</v>
      </c>
      <c r="E10">
        <v>0.98</v>
      </c>
      <c r="F10">
        <v>0.21</v>
      </c>
      <c r="G10">
        <v>0.26</v>
      </c>
      <c r="H10">
        <f>Table1[[#This Row],[Error_val]]-Table1[[#This Row],[Error_train]]</f>
        <v>5.0000000000000017E-2</v>
      </c>
    </row>
    <row r="11" spans="1:9" x14ac:dyDescent="0.3">
      <c r="A11">
        <v>10</v>
      </c>
      <c r="B11">
        <v>0.93</v>
      </c>
      <c r="C11">
        <v>0.92</v>
      </c>
      <c r="D11">
        <v>0.98</v>
      </c>
      <c r="E11">
        <v>0.97</v>
      </c>
      <c r="F11">
        <v>0.21</v>
      </c>
      <c r="G11">
        <v>0.28999999999999998</v>
      </c>
      <c r="H11">
        <f>Table1[[#This Row],[Error_val]]-Table1[[#This Row],[Error_train]]</f>
        <v>7.9999999999999988E-2</v>
      </c>
    </row>
    <row r="12" spans="1:9" x14ac:dyDescent="0.3">
      <c r="B12" s="4">
        <f>AVERAGE(Table1[Accuracy_train])</f>
        <v>0.94399999999999995</v>
      </c>
      <c r="C12" s="4">
        <f>AVERAGE(Table1[Accuracy_val])</f>
        <v>0.93100000000000005</v>
      </c>
      <c r="D12" s="4">
        <f>AVERAGE(Table1[AUC_train])</f>
        <v>0.97499999999999998</v>
      </c>
      <c r="E12" s="4">
        <f>AVERAGE(Table1[AUC_val])</f>
        <v>0.96200000000000008</v>
      </c>
      <c r="F12" s="4">
        <f>AVERAGE(Table1[Error_train])</f>
        <v>0.17699999999999999</v>
      </c>
      <c r="G12" s="4">
        <f>AVERAGE(Table1[Error_val])</f>
        <v>0.27700000000000002</v>
      </c>
      <c r="H12" s="4">
        <f>AVERAGE(Table1[Variance])</f>
        <v>0.1</v>
      </c>
      <c r="I12" t="s">
        <v>8</v>
      </c>
    </row>
    <row r="13" spans="1:9" x14ac:dyDescent="0.3">
      <c r="A13" s="1"/>
      <c r="B13" s="2">
        <f>_xlfn.STDEV.P(Table1[Accuracy_train])</f>
        <v>2.1071307505705454E-2</v>
      </c>
      <c r="C13" s="2">
        <f>_xlfn.STDEV.P(Table1[Accuracy_val])</f>
        <v>2.2561028345356924E-2</v>
      </c>
      <c r="D13" s="2">
        <f>_xlfn.STDEV.P(Table1[AUC_train])</f>
        <v>2.2912878474779186E-2</v>
      </c>
      <c r="E13" s="2">
        <f>_xlfn.STDEV.P(Table1[AUC_val])</f>
        <v>1.6613247725836139E-2</v>
      </c>
      <c r="F13" s="2">
        <f>_xlfn.STDEV.P(Table1[Error_train])</f>
        <v>9.7473073204860011E-2</v>
      </c>
      <c r="G13" s="2">
        <f>_xlfn.STDEV.P(Table1[Error_val])</f>
        <v>9.8696504497372925E-2</v>
      </c>
      <c r="H13" s="3">
        <f>_xlfn.STDEV.P(Table1[Variance])</f>
        <v>3.974921382870357E-2</v>
      </c>
      <c r="I13" t="s">
        <v>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Cheng</dc:creator>
  <cp:lastModifiedBy>Cheng, I</cp:lastModifiedBy>
  <dcterms:created xsi:type="dcterms:W3CDTF">2022-09-07T14:43:39Z</dcterms:created>
  <dcterms:modified xsi:type="dcterms:W3CDTF">2022-09-07T21:26:24Z</dcterms:modified>
</cp:coreProperties>
</file>