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ate\1\Figture\20220802投稿\Supplementary material\"/>
    </mc:Choice>
  </mc:AlternateContent>
  <xr:revisionPtr revIDLastSave="0" documentId="13_ncr:1_{AEF448E7-6097-4122-822D-2516A2D4BE0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Primer information" sheetId="2" r:id="rId1"/>
    <sheet name="Sample loading order" sheetId="3" r:id="rId2"/>
    <sheet name="raw resul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<sst xmlns="http://schemas.openxmlformats.org/spreadsheetml/2006/main" count="211" uniqueCount="70">
  <si>
    <t>Ctmean</t>
  </si>
  <si>
    <r>
      <rPr>
        <b/>
        <sz val="9"/>
        <color rgb="FF000000"/>
        <rFont val="宋体"/>
        <family val="3"/>
        <charset val="134"/>
      </rPr>
      <t>Δ</t>
    </r>
    <r>
      <rPr>
        <b/>
        <sz val="9"/>
        <color rgb="FF000000"/>
        <rFont val="Times New Roman"/>
        <family val="1"/>
      </rPr>
      <t>CT</t>
    </r>
  </si>
  <si>
    <r>
      <rPr>
        <b/>
        <sz val="9"/>
        <color rgb="FF000000"/>
        <rFont val="宋体"/>
        <family val="3"/>
        <charset val="134"/>
      </rPr>
      <t>ΔΔ</t>
    </r>
    <r>
      <rPr>
        <b/>
        <sz val="9"/>
        <color rgb="FF000000"/>
        <rFont val="Times New Roman"/>
        <family val="1"/>
      </rPr>
      <t>CT</t>
    </r>
  </si>
  <si>
    <r>
      <rPr>
        <b/>
        <sz val="9"/>
        <color rgb="FF000000"/>
        <rFont val="宋体"/>
        <family val="3"/>
        <charset val="134"/>
      </rPr>
      <t>RQ</t>
    </r>
    <r>
      <rPr>
        <b/>
        <sz val="9"/>
        <color rgb="FF000000"/>
        <rFont val="宋体"/>
        <family val="3"/>
        <charset val="134"/>
      </rPr>
      <t>（</t>
    </r>
    <r>
      <rPr>
        <b/>
        <sz val="9"/>
        <color rgb="FF000000"/>
        <rFont val="宋体"/>
        <family val="3"/>
        <charset val="134"/>
      </rPr>
      <t>2-</t>
    </r>
    <r>
      <rPr>
        <b/>
        <sz val="9"/>
        <color rgb="FF000000"/>
        <rFont val="Calibri"/>
        <family val="2"/>
      </rPr>
      <t>ΔΔ</t>
    </r>
    <r>
      <rPr>
        <b/>
        <sz val="9"/>
        <color rgb="FF000000"/>
        <rFont val="宋体"/>
        <family val="3"/>
        <charset val="134"/>
      </rPr>
      <t>CT</t>
    </r>
    <r>
      <rPr>
        <b/>
        <sz val="9"/>
        <color rgb="FF000000"/>
        <rFont val="宋体"/>
        <family val="3"/>
        <charset val="134"/>
      </rPr>
      <t>）</t>
    </r>
  </si>
  <si>
    <t>K22395</t>
  </si>
  <si>
    <t>TR4908</t>
  </si>
  <si>
    <t>TR8423</t>
  </si>
  <si>
    <t>TR389</t>
  </si>
  <si>
    <t>Camellia oleifera-TR12121-F1</t>
  </si>
  <si>
    <t>AAAGGCTGACAATTACGCGG</t>
  </si>
  <si>
    <t>Camellia oleifera-TR12121-R1</t>
  </si>
  <si>
    <t>TGTGAATTTGGGCAGCCGAT</t>
  </si>
  <si>
    <t>Camellia oleifera-TR60905-F1</t>
  </si>
  <si>
    <t>TGCTTTGACATCAGGCGAGT</t>
  </si>
  <si>
    <t>Camellia oleifera-TR60905-R1</t>
  </si>
  <si>
    <t>GGGTGGTCCGAATGGTTCAT</t>
  </si>
  <si>
    <t>Camellia oleifera-TR30606-F2</t>
  </si>
  <si>
    <t>GGTCAATGCTTGGTGGTTGG</t>
  </si>
  <si>
    <t>Camellia oleifera-TR30606-R2</t>
  </si>
  <si>
    <t>GTATGATCCCCGGACAGCTC</t>
  </si>
  <si>
    <t>Camellia oleifera-TR61738-F3</t>
  </si>
  <si>
    <t>TTCAGAAGGCTGGTGTGGAG</t>
  </si>
  <si>
    <t>Camellia oleifera-TR61738-R3</t>
  </si>
  <si>
    <t>AGTTGGGCTTATCGGCATCC</t>
  </si>
  <si>
    <t>GAGTGGAGGCCATGACTACG</t>
  </si>
  <si>
    <t>Camellia oleifera-K22395-R1</t>
  </si>
  <si>
    <t>AGCGCTTCTGCCCTTTATGT</t>
  </si>
  <si>
    <t>Camellia oleifera-TR4908-F1</t>
  </si>
  <si>
    <t>TCACTGTGCTACAAGGGCTG</t>
  </si>
  <si>
    <t>Camellia oleifera-TR4908-R1</t>
  </si>
  <si>
    <t>GCCAGTTAAGACTCCAGCGA</t>
  </si>
  <si>
    <t>Camellia oleifera-TR8423-F1</t>
  </si>
  <si>
    <t>CGGGCCTACTGGAGAAATCC</t>
  </si>
  <si>
    <t>Camellia oleifera-TR8423-R1</t>
  </si>
  <si>
    <t>CACGGCGAGTATGTTAGCCT</t>
  </si>
  <si>
    <t>Camellia oleifera-TR389-F1</t>
  </si>
  <si>
    <t>GTTCCTCGAGCAGCAGAACT</t>
  </si>
  <si>
    <t>Camellia oleifera-TR389-R1</t>
  </si>
  <si>
    <t>ACACCAATAGGCTCACGCAA</t>
  </si>
  <si>
    <t>20211117-3</t>
  </si>
  <si>
    <t>gene</t>
  </si>
  <si>
    <t>TR12121-1</t>
  </si>
  <si>
    <t>TR60905-1</t>
  </si>
  <si>
    <t>A</t>
  </si>
  <si>
    <t>B</t>
  </si>
  <si>
    <t>C</t>
  </si>
  <si>
    <t>D</t>
  </si>
  <si>
    <t>E</t>
  </si>
  <si>
    <t>F</t>
  </si>
  <si>
    <r>
      <rPr>
        <sz val="11"/>
        <color theme="1"/>
        <rFont val="等线"/>
        <family val="3"/>
        <charset val="134"/>
        <scheme val="minor"/>
      </rPr>
      <t>TR30606-</t>
    </r>
    <r>
      <rPr>
        <sz val="11"/>
        <color theme="1"/>
        <rFont val="等线"/>
        <family val="3"/>
        <charset val="134"/>
        <scheme val="minor"/>
      </rPr>
      <t>2</t>
    </r>
  </si>
  <si>
    <r>
      <rPr>
        <sz val="11"/>
        <color theme="1"/>
        <rFont val="等线"/>
        <family val="3"/>
        <charset val="134"/>
        <scheme val="minor"/>
      </rPr>
      <t>TR61738-</t>
    </r>
    <r>
      <rPr>
        <sz val="11"/>
        <color theme="1"/>
        <rFont val="等线"/>
        <family val="3"/>
        <charset val="134"/>
        <scheme val="minor"/>
      </rPr>
      <t>3</t>
    </r>
  </si>
  <si>
    <t>sample</t>
    <phoneticPr fontId="2" type="noConversion"/>
  </si>
  <si>
    <t>gene</t>
    <phoneticPr fontId="2" type="noConversion"/>
  </si>
  <si>
    <t>BG_1</t>
    <phoneticPr fontId="2" type="noConversion"/>
  </si>
  <si>
    <t>BG_2</t>
  </si>
  <si>
    <t>BG_3</t>
  </si>
  <si>
    <t>SG_1</t>
    <phoneticPr fontId="2" type="noConversion"/>
  </si>
  <si>
    <t>SG_2</t>
  </si>
  <si>
    <t>SG_3</t>
  </si>
  <si>
    <t>Camellia oleifera-K22395-F1</t>
    <phoneticPr fontId="2" type="noConversion"/>
  </si>
  <si>
    <t>CAD</t>
    <phoneticPr fontId="2" type="noConversion"/>
  </si>
  <si>
    <t>PAL1</t>
    <phoneticPr fontId="2" type="noConversion"/>
  </si>
  <si>
    <t>PAL2</t>
    <phoneticPr fontId="2" type="noConversion"/>
  </si>
  <si>
    <t>GAPDH</t>
    <phoneticPr fontId="2" type="noConversion"/>
  </si>
  <si>
    <t>bgIB</t>
    <phoneticPr fontId="2" type="noConversion"/>
  </si>
  <si>
    <t>CSE</t>
    <phoneticPr fontId="2" type="noConversion"/>
  </si>
  <si>
    <t>REF1</t>
    <phoneticPr fontId="2" type="noConversion"/>
  </si>
  <si>
    <t>C4H</t>
    <phoneticPr fontId="2" type="noConversion"/>
  </si>
  <si>
    <t>CCoAOMT</t>
    <phoneticPr fontId="2" type="noConversion"/>
  </si>
  <si>
    <t>FPKM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</si>
</sst>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b/>
      <sz val="9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rgb="FF000000"/>
      <name val="Times New Roman"/>
      <family val="1"/>
    </font>
    <font>
      <b/>
      <sz val="9"/>
      <color rgb="FF000000"/>
      <name val="Calibri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6" xfId="0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81C0-07D7-491E-B567-9DDB4FBF2CE7}">
  <dimension ref="A1:B16"/>
  <sheetViews>
    <sheetView workbookViewId="0">
      <selection activeCell="B15" sqref="B15"/>
    </sheetView>
  </sheetViews>
  <sheetFormatPr defaultRowHeight="14" x14ac:dyDescent="0.3"/>
  <cols>
    <col min="1" max="1" width="30.83203125" style="1" customWidth="1"/>
    <col min="2" max="2" width="35.1640625" style="1" customWidth="1"/>
    <col min="4" max="4" width="13.83203125" bestFit="1" customWidth="1"/>
  </cols>
  <sheetData>
    <row r="1" spans="1:2" x14ac:dyDescent="0.3">
      <c r="A1" s="7" t="s">
        <v>8</v>
      </c>
      <c r="B1" s="2" t="s">
        <v>9</v>
      </c>
    </row>
    <row r="2" spans="1:2" x14ac:dyDescent="0.3">
      <c r="A2" s="7" t="s">
        <v>10</v>
      </c>
      <c r="B2" s="2" t="s">
        <v>11</v>
      </c>
    </row>
    <row r="3" spans="1:2" x14ac:dyDescent="0.3">
      <c r="A3" s="7" t="s">
        <v>12</v>
      </c>
      <c r="B3" s="2" t="s">
        <v>13</v>
      </c>
    </row>
    <row r="4" spans="1:2" x14ac:dyDescent="0.3">
      <c r="A4" s="7" t="s">
        <v>14</v>
      </c>
      <c r="B4" s="2" t="s">
        <v>15</v>
      </c>
    </row>
    <row r="5" spans="1:2" x14ac:dyDescent="0.3">
      <c r="A5" s="7" t="s">
        <v>16</v>
      </c>
      <c r="B5" s="2" t="s">
        <v>17</v>
      </c>
    </row>
    <row r="6" spans="1:2" x14ac:dyDescent="0.3">
      <c r="A6" s="7" t="s">
        <v>18</v>
      </c>
      <c r="B6" s="2" t="s">
        <v>19</v>
      </c>
    </row>
    <row r="7" spans="1:2" x14ac:dyDescent="0.3">
      <c r="A7" s="7" t="s">
        <v>20</v>
      </c>
      <c r="B7" s="2" t="s">
        <v>21</v>
      </c>
    </row>
    <row r="8" spans="1:2" x14ac:dyDescent="0.3">
      <c r="A8" s="7" t="s">
        <v>22</v>
      </c>
      <c r="B8" s="2" t="s">
        <v>23</v>
      </c>
    </row>
    <row r="9" spans="1:2" x14ac:dyDescent="0.3">
      <c r="A9" s="7" t="s">
        <v>59</v>
      </c>
      <c r="B9" s="2" t="s">
        <v>24</v>
      </c>
    </row>
    <row r="10" spans="1:2" x14ac:dyDescent="0.3">
      <c r="A10" s="7" t="s">
        <v>25</v>
      </c>
      <c r="B10" s="2" t="s">
        <v>26</v>
      </c>
    </row>
    <row r="11" spans="1:2" x14ac:dyDescent="0.3">
      <c r="A11" s="7" t="s">
        <v>27</v>
      </c>
      <c r="B11" s="2" t="s">
        <v>28</v>
      </c>
    </row>
    <row r="12" spans="1:2" x14ac:dyDescent="0.3">
      <c r="A12" s="7" t="s">
        <v>29</v>
      </c>
      <c r="B12" s="2" t="s">
        <v>30</v>
      </c>
    </row>
    <row r="13" spans="1:2" x14ac:dyDescent="0.3">
      <c r="A13" s="7" t="s">
        <v>31</v>
      </c>
      <c r="B13" s="2" t="s">
        <v>32</v>
      </c>
    </row>
    <row r="14" spans="1:2" x14ac:dyDescent="0.3">
      <c r="A14" s="7" t="s">
        <v>33</v>
      </c>
      <c r="B14" s="2" t="s">
        <v>34</v>
      </c>
    </row>
    <row r="15" spans="1:2" x14ac:dyDescent="0.3">
      <c r="A15" s="7" t="s">
        <v>35</v>
      </c>
      <c r="B15" s="2" t="s">
        <v>36</v>
      </c>
    </row>
    <row r="16" spans="1:2" x14ac:dyDescent="0.3">
      <c r="A16" s="7" t="s">
        <v>37</v>
      </c>
      <c r="B16" s="2" t="s">
        <v>38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5118-5EC7-4E9C-891C-3F1E6D31A669}">
  <dimension ref="A1:Y9"/>
  <sheetViews>
    <sheetView workbookViewId="0">
      <selection activeCell="M17" sqref="M17"/>
    </sheetView>
  </sheetViews>
  <sheetFormatPr defaultRowHeight="14" x14ac:dyDescent="0.3"/>
  <cols>
    <col min="1" max="25" width="4.25" style="1" customWidth="1"/>
  </cols>
  <sheetData>
    <row r="1" spans="1:25" x14ac:dyDescent="0.3">
      <c r="A1" s="3"/>
      <c r="B1" s="14" t="s">
        <v>39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6"/>
    </row>
    <row r="2" spans="1:25" x14ac:dyDescent="0.3">
      <c r="A2" s="3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</row>
    <row r="3" spans="1:25" ht="14" customHeight="1" x14ac:dyDescent="0.3">
      <c r="A3" s="4" t="s">
        <v>40</v>
      </c>
      <c r="B3" s="11" t="s">
        <v>4</v>
      </c>
      <c r="C3" s="12"/>
      <c r="D3" s="13"/>
      <c r="E3" s="11" t="s">
        <v>5</v>
      </c>
      <c r="F3" s="12"/>
      <c r="G3" s="13"/>
      <c r="H3" s="17" t="s">
        <v>41</v>
      </c>
      <c r="I3" s="17"/>
      <c r="J3" s="17"/>
      <c r="K3" s="17" t="s">
        <v>42</v>
      </c>
      <c r="L3" s="17"/>
      <c r="M3" s="17"/>
      <c r="N3" s="17" t="s">
        <v>49</v>
      </c>
      <c r="O3" s="17"/>
      <c r="P3" s="17"/>
      <c r="Q3" s="11" t="s">
        <v>6</v>
      </c>
      <c r="R3" s="12"/>
      <c r="S3" s="13"/>
      <c r="T3" s="17" t="s">
        <v>50</v>
      </c>
      <c r="U3" s="17"/>
      <c r="V3" s="17"/>
      <c r="W3" s="11" t="s">
        <v>7</v>
      </c>
      <c r="X3" s="12"/>
      <c r="Y3" s="13"/>
    </row>
    <row r="4" spans="1:25" x14ac:dyDescent="0.3">
      <c r="A4" s="3" t="s">
        <v>43</v>
      </c>
      <c r="B4" s="8" t="s">
        <v>53</v>
      </c>
      <c r="C4" s="9"/>
      <c r="D4" s="10"/>
      <c r="E4" s="8" t="s">
        <v>53</v>
      </c>
      <c r="F4" s="9"/>
      <c r="G4" s="10"/>
      <c r="H4" s="8" t="s">
        <v>53</v>
      </c>
      <c r="I4" s="9"/>
      <c r="J4" s="10"/>
      <c r="K4" s="8" t="s">
        <v>53</v>
      </c>
      <c r="L4" s="9"/>
      <c r="M4" s="10"/>
      <c r="N4" s="8" t="s">
        <v>53</v>
      </c>
      <c r="O4" s="9"/>
      <c r="P4" s="10"/>
      <c r="Q4" s="8" t="s">
        <v>53</v>
      </c>
      <c r="R4" s="9"/>
      <c r="S4" s="10"/>
      <c r="T4" s="8" t="s">
        <v>53</v>
      </c>
      <c r="U4" s="9"/>
      <c r="V4" s="10"/>
      <c r="W4" s="8" t="s">
        <v>53</v>
      </c>
      <c r="X4" s="9"/>
      <c r="Y4" s="10"/>
    </row>
    <row r="5" spans="1:25" x14ac:dyDescent="0.3">
      <c r="A5" s="3" t="s">
        <v>44</v>
      </c>
      <c r="B5" s="8" t="s">
        <v>54</v>
      </c>
      <c r="C5" s="9"/>
      <c r="D5" s="10"/>
      <c r="E5" s="8" t="s">
        <v>54</v>
      </c>
      <c r="F5" s="9"/>
      <c r="G5" s="10"/>
      <c r="H5" s="8" t="s">
        <v>54</v>
      </c>
      <c r="I5" s="9"/>
      <c r="J5" s="10"/>
      <c r="K5" s="8" t="s">
        <v>54</v>
      </c>
      <c r="L5" s="9"/>
      <c r="M5" s="10"/>
      <c r="N5" s="8" t="s">
        <v>54</v>
      </c>
      <c r="O5" s="9"/>
      <c r="P5" s="10"/>
      <c r="Q5" s="8" t="s">
        <v>54</v>
      </c>
      <c r="R5" s="9"/>
      <c r="S5" s="10"/>
      <c r="T5" s="8" t="s">
        <v>54</v>
      </c>
      <c r="U5" s="9"/>
      <c r="V5" s="10"/>
      <c r="W5" s="8" t="s">
        <v>54</v>
      </c>
      <c r="X5" s="9"/>
      <c r="Y5" s="10"/>
    </row>
    <row r="6" spans="1:25" x14ac:dyDescent="0.3">
      <c r="A6" s="3" t="s">
        <v>45</v>
      </c>
      <c r="B6" s="8" t="s">
        <v>55</v>
      </c>
      <c r="C6" s="9"/>
      <c r="D6" s="10"/>
      <c r="E6" s="8" t="s">
        <v>55</v>
      </c>
      <c r="F6" s="9"/>
      <c r="G6" s="10"/>
      <c r="H6" s="8" t="s">
        <v>55</v>
      </c>
      <c r="I6" s="9"/>
      <c r="J6" s="10"/>
      <c r="K6" s="8" t="s">
        <v>55</v>
      </c>
      <c r="L6" s="9"/>
      <c r="M6" s="10"/>
      <c r="N6" s="8" t="s">
        <v>55</v>
      </c>
      <c r="O6" s="9"/>
      <c r="P6" s="10"/>
      <c r="Q6" s="8" t="s">
        <v>55</v>
      </c>
      <c r="R6" s="9"/>
      <c r="S6" s="10"/>
      <c r="T6" s="8" t="s">
        <v>55</v>
      </c>
      <c r="U6" s="9"/>
      <c r="V6" s="10"/>
      <c r="W6" s="8" t="s">
        <v>55</v>
      </c>
      <c r="X6" s="9"/>
      <c r="Y6" s="10"/>
    </row>
    <row r="7" spans="1:25" x14ac:dyDescent="0.3">
      <c r="A7" s="3" t="s">
        <v>46</v>
      </c>
      <c r="B7" s="8" t="s">
        <v>56</v>
      </c>
      <c r="C7" s="9"/>
      <c r="D7" s="10"/>
      <c r="E7" s="8" t="s">
        <v>56</v>
      </c>
      <c r="F7" s="9"/>
      <c r="G7" s="10"/>
      <c r="H7" s="8" t="s">
        <v>56</v>
      </c>
      <c r="I7" s="9"/>
      <c r="J7" s="10"/>
      <c r="K7" s="8" t="s">
        <v>56</v>
      </c>
      <c r="L7" s="9"/>
      <c r="M7" s="10"/>
      <c r="N7" s="8" t="s">
        <v>56</v>
      </c>
      <c r="O7" s="9"/>
      <c r="P7" s="10"/>
      <c r="Q7" s="8" t="s">
        <v>56</v>
      </c>
      <c r="R7" s="9"/>
      <c r="S7" s="10"/>
      <c r="T7" s="8" t="s">
        <v>56</v>
      </c>
      <c r="U7" s="9"/>
      <c r="V7" s="10"/>
      <c r="W7" s="8" t="s">
        <v>56</v>
      </c>
      <c r="X7" s="9"/>
      <c r="Y7" s="10"/>
    </row>
    <row r="8" spans="1:25" x14ac:dyDescent="0.3">
      <c r="A8" s="3" t="s">
        <v>47</v>
      </c>
      <c r="B8" s="8" t="s">
        <v>57</v>
      </c>
      <c r="C8" s="9"/>
      <c r="D8" s="10"/>
      <c r="E8" s="8" t="s">
        <v>57</v>
      </c>
      <c r="F8" s="9"/>
      <c r="G8" s="10"/>
      <c r="H8" s="8" t="s">
        <v>57</v>
      </c>
      <c r="I8" s="9"/>
      <c r="J8" s="10"/>
      <c r="K8" s="8" t="s">
        <v>57</v>
      </c>
      <c r="L8" s="9"/>
      <c r="M8" s="10"/>
      <c r="N8" s="8" t="s">
        <v>57</v>
      </c>
      <c r="O8" s="9"/>
      <c r="P8" s="10"/>
      <c r="Q8" s="8" t="s">
        <v>57</v>
      </c>
      <c r="R8" s="9"/>
      <c r="S8" s="10"/>
      <c r="T8" s="8" t="s">
        <v>57</v>
      </c>
      <c r="U8" s="9"/>
      <c r="V8" s="10"/>
      <c r="W8" s="8" t="s">
        <v>57</v>
      </c>
      <c r="X8" s="9"/>
      <c r="Y8" s="10"/>
    </row>
    <row r="9" spans="1:25" x14ac:dyDescent="0.3">
      <c r="A9" s="3" t="s">
        <v>48</v>
      </c>
      <c r="B9" s="8" t="s">
        <v>58</v>
      </c>
      <c r="C9" s="9"/>
      <c r="D9" s="10"/>
      <c r="E9" s="8" t="s">
        <v>58</v>
      </c>
      <c r="F9" s="9"/>
      <c r="G9" s="10"/>
      <c r="H9" s="8" t="s">
        <v>58</v>
      </c>
      <c r="I9" s="9"/>
      <c r="J9" s="10"/>
      <c r="K9" s="8" t="s">
        <v>58</v>
      </c>
      <c r="L9" s="9"/>
      <c r="M9" s="10"/>
      <c r="N9" s="8" t="s">
        <v>58</v>
      </c>
      <c r="O9" s="9"/>
      <c r="P9" s="10"/>
      <c r="Q9" s="8" t="s">
        <v>58</v>
      </c>
      <c r="R9" s="9"/>
      <c r="S9" s="10"/>
      <c r="T9" s="8" t="s">
        <v>58</v>
      </c>
      <c r="U9" s="9"/>
      <c r="V9" s="10"/>
      <c r="W9" s="8" t="s">
        <v>58</v>
      </c>
      <c r="X9" s="9"/>
      <c r="Y9" s="10"/>
    </row>
  </sheetData>
  <mergeCells count="57">
    <mergeCell ref="H7:J7"/>
    <mergeCell ref="K7:M7"/>
    <mergeCell ref="N7:P7"/>
    <mergeCell ref="Q7:S7"/>
    <mergeCell ref="B1:Y1"/>
    <mergeCell ref="H3:J3"/>
    <mergeCell ref="K3:M3"/>
    <mergeCell ref="N3:P3"/>
    <mergeCell ref="Q3:S3"/>
    <mergeCell ref="T3:V3"/>
    <mergeCell ref="W3:Y3"/>
    <mergeCell ref="B4:D4"/>
    <mergeCell ref="E4:G4"/>
    <mergeCell ref="W4:Y4"/>
    <mergeCell ref="B3:D3"/>
    <mergeCell ref="E3:G3"/>
    <mergeCell ref="H4:J4"/>
    <mergeCell ref="K4:M4"/>
    <mergeCell ref="N4:P4"/>
    <mergeCell ref="Q4:S4"/>
    <mergeCell ref="T4:V4"/>
    <mergeCell ref="W5:Y5"/>
    <mergeCell ref="B6:D6"/>
    <mergeCell ref="E6:G6"/>
    <mergeCell ref="W6:Y6"/>
    <mergeCell ref="B5:D5"/>
    <mergeCell ref="E5:G5"/>
    <mergeCell ref="H6:J6"/>
    <mergeCell ref="K6:M6"/>
    <mergeCell ref="N6:P6"/>
    <mergeCell ref="Q6:S6"/>
    <mergeCell ref="H5:J5"/>
    <mergeCell ref="K5:M5"/>
    <mergeCell ref="N5:P5"/>
    <mergeCell ref="Q5:S5"/>
    <mergeCell ref="T5:V5"/>
    <mergeCell ref="B9:D9"/>
    <mergeCell ref="E9:G9"/>
    <mergeCell ref="W7:Y7"/>
    <mergeCell ref="B8:D8"/>
    <mergeCell ref="E8:G8"/>
    <mergeCell ref="W8:Y8"/>
    <mergeCell ref="B7:D7"/>
    <mergeCell ref="E7:G7"/>
    <mergeCell ref="H9:J9"/>
    <mergeCell ref="K9:M9"/>
    <mergeCell ref="N9:P9"/>
    <mergeCell ref="Q9:S9"/>
    <mergeCell ref="H8:J8"/>
    <mergeCell ref="K8:M8"/>
    <mergeCell ref="N8:P8"/>
    <mergeCell ref="Q8:S8"/>
    <mergeCell ref="T7:V7"/>
    <mergeCell ref="T6:V6"/>
    <mergeCell ref="T9:V9"/>
    <mergeCell ref="T8:V8"/>
    <mergeCell ref="W9:Y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topLeftCell="B1" workbookViewId="0">
      <selection activeCell="M10" sqref="M10"/>
    </sheetView>
  </sheetViews>
  <sheetFormatPr defaultRowHeight="14" x14ac:dyDescent="0.3"/>
  <cols>
    <col min="1" max="1" width="10.58203125" style="1" customWidth="1"/>
    <col min="2" max="2" width="11.1640625" style="6" customWidth="1"/>
    <col min="3" max="3" width="6.58203125" style="1" customWidth="1"/>
    <col min="4" max="4" width="8.6640625" style="1"/>
    <col min="5" max="5" width="8.25" style="1"/>
    <col min="6" max="6" width="9.83203125" style="1" customWidth="1"/>
    <col min="7" max="7" width="9.6640625" bestFit="1" customWidth="1"/>
  </cols>
  <sheetData>
    <row r="1" spans="1:16" ht="24.5" x14ac:dyDescent="0.3">
      <c r="A1" s="6" t="s">
        <v>51</v>
      </c>
      <c r="B1" s="6" t="s">
        <v>52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69</v>
      </c>
      <c r="I1" s="6"/>
    </row>
    <row r="2" spans="1:16" x14ac:dyDescent="0.3">
      <c r="A2" t="s">
        <v>53</v>
      </c>
      <c r="B2" s="6" t="s">
        <v>63</v>
      </c>
      <c r="C2" s="6">
        <v>25.093186696370399</v>
      </c>
      <c r="D2" s="6"/>
      <c r="E2" s="6"/>
      <c r="F2" s="6"/>
      <c r="K2" s="6"/>
      <c r="L2" s="6"/>
      <c r="M2" s="6"/>
      <c r="N2" s="6"/>
      <c r="O2" s="6"/>
      <c r="P2" s="6"/>
    </row>
    <row r="3" spans="1:16" x14ac:dyDescent="0.3">
      <c r="A3" t="s">
        <v>54</v>
      </c>
      <c r="B3" s="6" t="s">
        <v>63</v>
      </c>
      <c r="C3" s="6">
        <v>22.405892054239899</v>
      </c>
      <c r="D3" s="6"/>
      <c r="E3" s="6"/>
      <c r="F3" s="6"/>
      <c r="K3" s="6"/>
      <c r="L3" s="6"/>
      <c r="M3" s="6"/>
      <c r="N3" s="6"/>
      <c r="O3" s="6"/>
      <c r="P3" s="6"/>
    </row>
    <row r="4" spans="1:16" x14ac:dyDescent="0.3">
      <c r="A4" t="s">
        <v>55</v>
      </c>
      <c r="B4" s="6" t="s">
        <v>63</v>
      </c>
      <c r="C4" s="6">
        <v>24.8756999969482</v>
      </c>
      <c r="D4" s="6"/>
      <c r="E4" s="6"/>
      <c r="F4" s="6"/>
      <c r="K4" s="6"/>
      <c r="L4" s="6"/>
      <c r="M4" s="6"/>
      <c r="N4" s="6"/>
      <c r="O4" s="6"/>
      <c r="P4" s="6"/>
    </row>
    <row r="5" spans="1:16" x14ac:dyDescent="0.3">
      <c r="A5" s="5" t="s">
        <v>56</v>
      </c>
      <c r="B5" s="6" t="s">
        <v>63</v>
      </c>
      <c r="C5" s="6">
        <v>23.342228571573902</v>
      </c>
      <c r="D5" s="6"/>
      <c r="E5" s="6"/>
      <c r="F5" s="6"/>
      <c r="K5" s="6"/>
      <c r="L5" s="6"/>
      <c r="M5" s="6"/>
      <c r="N5" s="6"/>
      <c r="O5" s="6"/>
      <c r="P5" s="6"/>
    </row>
    <row r="6" spans="1:16" x14ac:dyDescent="0.3">
      <c r="A6" s="5" t="s">
        <v>57</v>
      </c>
      <c r="B6" s="6" t="s">
        <v>63</v>
      </c>
      <c r="C6" s="6">
        <v>22.548668543497701</v>
      </c>
      <c r="D6" s="6"/>
      <c r="E6" s="6"/>
      <c r="F6" s="6"/>
      <c r="K6" s="6"/>
      <c r="L6" s="6"/>
      <c r="M6" s="6"/>
      <c r="N6" s="6"/>
      <c r="O6" s="6"/>
      <c r="P6" s="6"/>
    </row>
    <row r="7" spans="1:16" x14ac:dyDescent="0.3">
      <c r="A7" s="5" t="s">
        <v>58</v>
      </c>
      <c r="B7" s="6" t="s">
        <v>63</v>
      </c>
      <c r="C7" s="6">
        <v>24.9577433268229</v>
      </c>
      <c r="D7" s="6"/>
      <c r="E7" s="6"/>
      <c r="F7" s="6"/>
      <c r="K7" s="6"/>
      <c r="L7" s="6"/>
      <c r="M7" s="6"/>
      <c r="N7" s="6"/>
      <c r="O7" s="6"/>
      <c r="P7" s="6"/>
    </row>
    <row r="8" spans="1:16" x14ac:dyDescent="0.3">
      <c r="A8" t="s">
        <v>53</v>
      </c>
      <c r="B8" s="6" t="s">
        <v>64</v>
      </c>
      <c r="C8" s="6">
        <v>30.577838897705099</v>
      </c>
      <c r="D8" s="6">
        <f t="shared" ref="D8:D13" si="0">C8-C2</f>
        <v>5.4846522013347005</v>
      </c>
      <c r="E8" s="6">
        <f t="shared" ref="E8:E13" si="1">D8-5.48</f>
        <v>4.6522013347001234E-3</v>
      </c>
      <c r="F8" s="6">
        <v>0.99678053339421568</v>
      </c>
      <c r="G8">
        <v>1.75</v>
      </c>
      <c r="K8" s="6"/>
      <c r="L8" s="6"/>
      <c r="M8" s="6"/>
      <c r="N8" s="6"/>
      <c r="O8" s="6"/>
      <c r="P8" s="6"/>
    </row>
    <row r="9" spans="1:16" x14ac:dyDescent="0.3">
      <c r="A9" t="s">
        <v>54</v>
      </c>
      <c r="B9" s="6" t="s">
        <v>64</v>
      </c>
      <c r="C9" s="6">
        <v>27.643613179524699</v>
      </c>
      <c r="D9" s="6">
        <f t="shared" si="0"/>
        <v>5.2377211252847999</v>
      </c>
      <c r="E9" s="6">
        <f t="shared" si="1"/>
        <v>-0.24227887471520049</v>
      </c>
      <c r="F9" s="6">
        <v>1.1828596263584816</v>
      </c>
      <c r="G9">
        <v>2.97</v>
      </c>
      <c r="K9" s="6"/>
      <c r="L9" s="6"/>
      <c r="M9" s="6"/>
      <c r="N9" s="6"/>
      <c r="O9" s="6"/>
      <c r="P9" s="6"/>
    </row>
    <row r="10" spans="1:16" x14ac:dyDescent="0.3">
      <c r="A10" t="s">
        <v>55</v>
      </c>
      <c r="B10" s="6" t="s">
        <v>64</v>
      </c>
      <c r="C10" s="6">
        <v>30.667563756307</v>
      </c>
      <c r="D10" s="6">
        <f t="shared" si="0"/>
        <v>5.7918637593588009</v>
      </c>
      <c r="E10" s="6">
        <f t="shared" si="1"/>
        <v>0.31186375935880051</v>
      </c>
      <c r="F10" s="6">
        <v>0.80560036417914038</v>
      </c>
      <c r="G10">
        <v>0.4</v>
      </c>
      <c r="K10" s="6"/>
    </row>
    <row r="11" spans="1:16" x14ac:dyDescent="0.3">
      <c r="A11" s="5" t="s">
        <v>56</v>
      </c>
      <c r="B11" s="6" t="s">
        <v>64</v>
      </c>
      <c r="C11" s="6">
        <v>25.947982152303101</v>
      </c>
      <c r="D11" s="6">
        <f t="shared" si="0"/>
        <v>2.6057535807291998</v>
      </c>
      <c r="E11" s="6">
        <f t="shared" si="1"/>
        <v>-2.8742464192708006</v>
      </c>
      <c r="F11" s="6">
        <v>7.3322014258182291</v>
      </c>
      <c r="G11">
        <v>6.76</v>
      </c>
      <c r="K11" s="6"/>
    </row>
    <row r="12" spans="1:16" x14ac:dyDescent="0.3">
      <c r="A12" s="5" t="s">
        <v>57</v>
      </c>
      <c r="B12" s="6" t="s">
        <v>64</v>
      </c>
      <c r="C12" s="6">
        <v>25.167309443155901</v>
      </c>
      <c r="D12" s="6">
        <f t="shared" si="0"/>
        <v>2.6186408996581996</v>
      </c>
      <c r="E12" s="6">
        <f t="shared" si="1"/>
        <v>-2.8613591003418009</v>
      </c>
      <c r="F12" s="6">
        <v>7.2669959401968365</v>
      </c>
      <c r="G12">
        <v>11.91</v>
      </c>
      <c r="K12" s="6"/>
    </row>
    <row r="13" spans="1:16" x14ac:dyDescent="0.3">
      <c r="A13" s="5" t="s">
        <v>58</v>
      </c>
      <c r="B13" s="6" t="s">
        <v>64</v>
      </c>
      <c r="C13" s="6">
        <v>26.366746266682998</v>
      </c>
      <c r="D13" s="6">
        <f t="shared" si="0"/>
        <v>1.4090029398600983</v>
      </c>
      <c r="E13" s="6">
        <f t="shared" si="1"/>
        <v>-4.0709970601399021</v>
      </c>
      <c r="F13" s="6">
        <v>16.807078455416594</v>
      </c>
      <c r="G13">
        <v>11.02</v>
      </c>
    </row>
    <row r="14" spans="1:16" x14ac:dyDescent="0.3">
      <c r="A14" t="s">
        <v>53</v>
      </c>
      <c r="B14" s="6" t="s">
        <v>65</v>
      </c>
      <c r="C14" s="6">
        <v>25.954350153605201</v>
      </c>
      <c r="D14" s="6">
        <f t="shared" ref="D14:D19" si="2">C14-C2</f>
        <v>0.86116345723480237</v>
      </c>
      <c r="E14" s="6">
        <f t="shared" ref="E14:E19" si="3">D14-0.86</f>
        <v>1.1634572348023786E-3</v>
      </c>
      <c r="F14" s="6">
        <v>0.99919387798906345</v>
      </c>
      <c r="G14">
        <v>24.19</v>
      </c>
      <c r="K14" s="6"/>
      <c r="L14" s="6"/>
      <c r="M14" s="6"/>
      <c r="N14" s="6"/>
      <c r="O14" s="6"/>
      <c r="P14" s="6"/>
    </row>
    <row r="15" spans="1:16" x14ac:dyDescent="0.3">
      <c r="A15" t="s">
        <v>54</v>
      </c>
      <c r="B15" s="6" t="s">
        <v>65</v>
      </c>
      <c r="C15" s="6">
        <v>24.312070846557599</v>
      </c>
      <c r="D15" s="6">
        <f t="shared" si="2"/>
        <v>1.9061787923177</v>
      </c>
      <c r="E15" s="6">
        <f t="shared" si="3"/>
        <v>1.0461787923177002</v>
      </c>
      <c r="F15" s="6">
        <v>0.48424907820117707</v>
      </c>
      <c r="G15">
        <v>29.82</v>
      </c>
      <c r="K15" s="6"/>
      <c r="L15" s="6"/>
      <c r="M15" s="6"/>
      <c r="N15" s="6"/>
      <c r="O15" s="6"/>
      <c r="P15" s="6"/>
    </row>
    <row r="16" spans="1:16" x14ac:dyDescent="0.3">
      <c r="A16" t="s">
        <v>55</v>
      </c>
      <c r="B16" s="6" t="s">
        <v>65</v>
      </c>
      <c r="C16" s="6">
        <v>26.310410181681299</v>
      </c>
      <c r="D16" s="6">
        <f t="shared" si="2"/>
        <v>1.434710184733099</v>
      </c>
      <c r="E16" s="6">
        <f t="shared" si="3"/>
        <v>0.57471018473309898</v>
      </c>
      <c r="F16" s="6">
        <v>0.67142111602947718</v>
      </c>
      <c r="G16">
        <v>18.03</v>
      </c>
      <c r="K16" s="6"/>
      <c r="L16" s="6"/>
      <c r="M16" s="6"/>
      <c r="N16" s="6"/>
      <c r="O16" s="6"/>
      <c r="P16" s="6"/>
    </row>
    <row r="17" spans="1:16" x14ac:dyDescent="0.3">
      <c r="A17" s="5" t="s">
        <v>56</v>
      </c>
      <c r="B17" s="6" t="s">
        <v>65</v>
      </c>
      <c r="C17" s="6">
        <v>28.540088017781599</v>
      </c>
      <c r="D17" s="6">
        <f t="shared" si="2"/>
        <v>5.1978594462076977</v>
      </c>
      <c r="E17" s="6">
        <f t="shared" si="3"/>
        <v>4.3378594462076974</v>
      </c>
      <c r="F17" s="6">
        <v>4.9450898816769631E-2</v>
      </c>
      <c r="G17">
        <v>1.27</v>
      </c>
      <c r="K17" s="6"/>
      <c r="L17" s="6"/>
      <c r="M17" s="6"/>
      <c r="N17" s="6"/>
      <c r="O17" s="6"/>
      <c r="P17" s="6"/>
    </row>
    <row r="18" spans="1:16" x14ac:dyDescent="0.3">
      <c r="A18" s="5" t="s">
        <v>57</v>
      </c>
      <c r="B18" s="6" t="s">
        <v>65</v>
      </c>
      <c r="C18" s="6">
        <v>29.767306645711301</v>
      </c>
      <c r="D18" s="6">
        <f t="shared" si="2"/>
        <v>7.2186381022135997</v>
      </c>
      <c r="E18" s="6">
        <f t="shared" si="3"/>
        <v>6.3586381022135994</v>
      </c>
      <c r="F18" s="6">
        <v>1.2185944607510544E-2</v>
      </c>
      <c r="G18">
        <v>0.79</v>
      </c>
      <c r="K18" s="6"/>
      <c r="L18" s="6"/>
      <c r="M18" s="6"/>
      <c r="N18" s="6"/>
      <c r="O18" s="6"/>
      <c r="P18" s="6"/>
    </row>
    <row r="19" spans="1:16" x14ac:dyDescent="0.3">
      <c r="A19" s="5" t="s">
        <v>58</v>
      </c>
      <c r="B19" s="6" t="s">
        <v>65</v>
      </c>
      <c r="C19" s="6">
        <v>28.650104522705099</v>
      </c>
      <c r="D19" s="6">
        <f t="shared" si="2"/>
        <v>3.6923611958821994</v>
      </c>
      <c r="E19" s="6">
        <f t="shared" si="3"/>
        <v>2.8323611958821995</v>
      </c>
      <c r="F19" s="6">
        <v>0.14040233208264283</v>
      </c>
      <c r="G19">
        <v>2.02</v>
      </c>
      <c r="K19" s="6"/>
      <c r="L19" s="6"/>
      <c r="M19" s="6"/>
      <c r="N19" s="6"/>
      <c r="O19" s="6"/>
      <c r="P19" s="6"/>
    </row>
    <row r="20" spans="1:16" x14ac:dyDescent="0.3">
      <c r="A20" t="s">
        <v>53</v>
      </c>
      <c r="B20" s="6" t="s">
        <v>60</v>
      </c>
      <c r="C20" s="6">
        <v>27.772442499796501</v>
      </c>
      <c r="D20" s="6">
        <f t="shared" ref="D20:D25" si="4">C20-C2</f>
        <v>2.679255803426102</v>
      </c>
      <c r="E20" s="6">
        <f t="shared" ref="E20:E25" si="5">D20-2.68</f>
        <v>-7.4419657389812599E-4</v>
      </c>
      <c r="F20" s="6">
        <v>1.0005159708241549</v>
      </c>
      <c r="G20">
        <v>24.62</v>
      </c>
      <c r="K20" s="6"/>
      <c r="L20" s="6"/>
      <c r="M20" s="6"/>
      <c r="N20" s="6"/>
      <c r="O20" s="6"/>
      <c r="P20" s="6"/>
    </row>
    <row r="21" spans="1:16" x14ac:dyDescent="0.3">
      <c r="A21" t="s">
        <v>54</v>
      </c>
      <c r="B21" s="6" t="s">
        <v>60</v>
      </c>
      <c r="C21" s="6">
        <v>25.2591031392415</v>
      </c>
      <c r="D21" s="6">
        <f t="shared" si="4"/>
        <v>2.8532110850016004</v>
      </c>
      <c r="E21" s="6">
        <f t="shared" si="5"/>
        <v>0.17321108500160021</v>
      </c>
      <c r="F21" s="6">
        <v>0.88686653557878414</v>
      </c>
      <c r="G21">
        <v>13.41</v>
      </c>
      <c r="K21" s="6"/>
      <c r="L21" s="6"/>
      <c r="M21" s="6"/>
      <c r="N21" s="6"/>
      <c r="O21" s="6"/>
      <c r="P21" s="6"/>
    </row>
    <row r="22" spans="1:16" x14ac:dyDescent="0.3">
      <c r="A22" t="s">
        <v>55</v>
      </c>
      <c r="B22" s="6" t="s">
        <v>60</v>
      </c>
      <c r="C22" s="6">
        <v>28.0352382659912</v>
      </c>
      <c r="D22" s="6">
        <f t="shared" si="4"/>
        <v>3.1595382690430007</v>
      </c>
      <c r="E22" s="6">
        <f t="shared" si="5"/>
        <v>0.47953826904300056</v>
      </c>
      <c r="F22" s="6">
        <v>0.71720712763600891</v>
      </c>
      <c r="G22">
        <v>13.39</v>
      </c>
    </row>
    <row r="23" spans="1:16" x14ac:dyDescent="0.3">
      <c r="A23" s="5" t="s">
        <v>56</v>
      </c>
      <c r="B23" s="6" t="s">
        <v>60</v>
      </c>
      <c r="C23" s="6">
        <v>23.073144276936802</v>
      </c>
      <c r="D23" s="6">
        <f t="shared" si="4"/>
        <v>-0.26908429463709993</v>
      </c>
      <c r="E23" s="6">
        <f t="shared" si="5"/>
        <v>-2.9490842946371001</v>
      </c>
      <c r="F23" s="6">
        <v>7.7225874056858332</v>
      </c>
      <c r="G23">
        <v>51.49</v>
      </c>
    </row>
    <row r="24" spans="1:16" x14ac:dyDescent="0.3">
      <c r="A24" s="5" t="s">
        <v>57</v>
      </c>
      <c r="B24" s="6" t="s">
        <v>60</v>
      </c>
      <c r="C24" s="6">
        <v>22.4375909169515</v>
      </c>
      <c r="D24" s="6">
        <f t="shared" si="4"/>
        <v>-0.11107762654620146</v>
      </c>
      <c r="E24" s="6">
        <f t="shared" si="5"/>
        <v>-2.7910776265462016</v>
      </c>
      <c r="F24" s="6">
        <v>6.9214659353594881</v>
      </c>
      <c r="G24">
        <v>80.17</v>
      </c>
    </row>
    <row r="25" spans="1:16" x14ac:dyDescent="0.3">
      <c r="A25" s="5" t="s">
        <v>58</v>
      </c>
      <c r="B25" s="6" t="s">
        <v>60</v>
      </c>
      <c r="C25" s="6">
        <v>24.042207082112601</v>
      </c>
      <c r="D25" s="6">
        <f t="shared" si="4"/>
        <v>-0.91553624471029948</v>
      </c>
      <c r="E25" s="6">
        <f t="shared" si="5"/>
        <v>-3.5955362447102996</v>
      </c>
      <c r="F25" s="6">
        <v>12.088273018439667</v>
      </c>
      <c r="G25">
        <v>59.48</v>
      </c>
    </row>
    <row r="26" spans="1:16" x14ac:dyDescent="0.3">
      <c r="A26" t="s">
        <v>53</v>
      </c>
      <c r="B26" s="6" t="s">
        <v>61</v>
      </c>
      <c r="C26" s="6">
        <v>31.2287699381511</v>
      </c>
      <c r="D26" s="6">
        <f t="shared" ref="D26:D31" si="6">C26-C2</f>
        <v>6.1355832417807008</v>
      </c>
      <c r="E26" s="6">
        <f t="shared" ref="E26:E31" si="7">D26-6.14</f>
        <v>-4.4167582192988775E-3</v>
      </c>
      <c r="F26" s="6">
        <v>1.0030661545722777</v>
      </c>
      <c r="G26">
        <v>1.32</v>
      </c>
    </row>
    <row r="27" spans="1:16" x14ac:dyDescent="0.3">
      <c r="A27" t="s">
        <v>54</v>
      </c>
      <c r="B27" s="6" t="s">
        <v>61</v>
      </c>
      <c r="C27" s="6">
        <v>29.359677632649799</v>
      </c>
      <c r="D27" s="6">
        <f t="shared" si="6"/>
        <v>6.9537855784098994</v>
      </c>
      <c r="E27" s="6">
        <f t="shared" si="7"/>
        <v>0.81378557840989973</v>
      </c>
      <c r="F27" s="6">
        <v>0.56888715891726815</v>
      </c>
      <c r="G27">
        <v>1.04</v>
      </c>
    </row>
    <row r="28" spans="1:16" x14ac:dyDescent="0.3">
      <c r="A28" t="s">
        <v>55</v>
      </c>
      <c r="B28" s="6" t="s">
        <v>61</v>
      </c>
      <c r="C28" s="6">
        <v>31.409550348917598</v>
      </c>
      <c r="D28" s="6">
        <f t="shared" si="6"/>
        <v>6.5338503519693987</v>
      </c>
      <c r="E28" s="6">
        <f t="shared" si="7"/>
        <v>0.39385035196939899</v>
      </c>
      <c r="F28" s="6">
        <v>0.76109563333725472</v>
      </c>
      <c r="G28">
        <v>0.91</v>
      </c>
    </row>
    <row r="29" spans="1:16" x14ac:dyDescent="0.3">
      <c r="A29" s="5" t="s">
        <v>56</v>
      </c>
      <c r="B29" s="6" t="s">
        <v>61</v>
      </c>
      <c r="C29" s="6">
        <v>25.443493525187201</v>
      </c>
      <c r="D29" s="6">
        <f t="shared" si="6"/>
        <v>2.101264953613299</v>
      </c>
      <c r="E29" s="6">
        <f t="shared" si="7"/>
        <v>-4.0387350463867007</v>
      </c>
      <c r="F29" s="6">
        <v>16.435404360462865</v>
      </c>
      <c r="G29">
        <v>4.9400000000000004</v>
      </c>
    </row>
    <row r="30" spans="1:16" x14ac:dyDescent="0.3">
      <c r="A30" s="5" t="s">
        <v>57</v>
      </c>
      <c r="B30" s="6" t="s">
        <v>61</v>
      </c>
      <c r="C30" s="6">
        <v>22.806862513224299</v>
      </c>
      <c r="D30" s="6">
        <f t="shared" si="6"/>
        <v>0.25819396972659803</v>
      </c>
      <c r="E30" s="6">
        <f t="shared" si="7"/>
        <v>-5.8818060302734017</v>
      </c>
      <c r="F30" s="6">
        <v>58.965779460099803</v>
      </c>
      <c r="G30">
        <v>21.9</v>
      </c>
    </row>
    <row r="31" spans="1:16" x14ac:dyDescent="0.3">
      <c r="A31" s="5" t="s">
        <v>58</v>
      </c>
      <c r="B31" s="6" t="s">
        <v>61</v>
      </c>
      <c r="C31" s="6">
        <v>25.279116312662801</v>
      </c>
      <c r="D31" s="6">
        <f t="shared" si="6"/>
        <v>0.32137298583990059</v>
      </c>
      <c r="E31" s="6">
        <f t="shared" si="7"/>
        <v>-5.8186270141600991</v>
      </c>
      <c r="F31" s="6">
        <v>56.439254015460548</v>
      </c>
      <c r="G31">
        <v>10.86</v>
      </c>
    </row>
    <row r="32" spans="1:16" x14ac:dyDescent="0.3">
      <c r="A32" t="s">
        <v>53</v>
      </c>
      <c r="B32" s="6" t="s">
        <v>62</v>
      </c>
      <c r="C32" s="6">
        <v>27.822768529256201</v>
      </c>
      <c r="D32" s="6">
        <f t="shared" ref="D32:D37" si="8">C32-C2</f>
        <v>2.7295818328858026</v>
      </c>
      <c r="E32" s="6">
        <f t="shared" ref="E32:E37" si="9">D32-2.73</f>
        <v>-4.181671141973986E-4</v>
      </c>
      <c r="F32" s="6">
        <v>1.000289893367172</v>
      </c>
      <c r="G32">
        <v>7.27</v>
      </c>
    </row>
    <row r="33" spans="1:7" x14ac:dyDescent="0.3">
      <c r="A33" t="s">
        <v>54</v>
      </c>
      <c r="B33" s="6" t="s">
        <v>62</v>
      </c>
      <c r="C33" s="6">
        <v>24.945217132568299</v>
      </c>
      <c r="D33" s="6">
        <f t="shared" si="8"/>
        <v>2.5393250783283996</v>
      </c>
      <c r="E33" s="6">
        <f t="shared" si="9"/>
        <v>-0.19067492167160038</v>
      </c>
      <c r="F33" s="6">
        <v>1.1412975128620522</v>
      </c>
      <c r="G33">
        <v>7.31</v>
      </c>
    </row>
    <row r="34" spans="1:7" x14ac:dyDescent="0.3">
      <c r="A34" t="s">
        <v>55</v>
      </c>
      <c r="B34" s="6" t="s">
        <v>62</v>
      </c>
      <c r="C34" s="6">
        <v>30.025613149007199</v>
      </c>
      <c r="D34" s="6">
        <f t="shared" si="8"/>
        <v>5.1499131520589998</v>
      </c>
      <c r="E34" s="6">
        <f t="shared" si="9"/>
        <v>2.4199131520589998</v>
      </c>
      <c r="F34" s="6">
        <v>0.1868674048605862</v>
      </c>
      <c r="G34">
        <v>0.61</v>
      </c>
    </row>
    <row r="35" spans="1:7" x14ac:dyDescent="0.3">
      <c r="A35" s="5" t="s">
        <v>56</v>
      </c>
      <c r="B35" s="6" t="s">
        <v>62</v>
      </c>
      <c r="C35" s="6">
        <v>21.747993469238299</v>
      </c>
      <c r="D35" s="6">
        <f t="shared" si="8"/>
        <v>-1.5942351023356025</v>
      </c>
      <c r="E35" s="6">
        <f t="shared" si="9"/>
        <v>-4.3242351023356029</v>
      </c>
      <c r="F35" s="6">
        <v>20.032007498872062</v>
      </c>
      <c r="G35">
        <v>47.78</v>
      </c>
    </row>
    <row r="36" spans="1:7" x14ac:dyDescent="0.3">
      <c r="A36" s="5" t="s">
        <v>57</v>
      </c>
      <c r="B36" s="6" t="s">
        <v>62</v>
      </c>
      <c r="C36" s="6">
        <v>19.979485193888401</v>
      </c>
      <c r="D36" s="6">
        <f t="shared" si="8"/>
        <v>-2.5691833496093004</v>
      </c>
      <c r="E36" s="6">
        <f t="shared" si="9"/>
        <v>-5.2991833496093008</v>
      </c>
      <c r="F36" s="6">
        <v>39.374326728933738</v>
      </c>
      <c r="G36">
        <v>141.04</v>
      </c>
    </row>
    <row r="37" spans="1:7" x14ac:dyDescent="0.3">
      <c r="A37" s="5" t="s">
        <v>58</v>
      </c>
      <c r="B37" s="6" t="s">
        <v>62</v>
      </c>
      <c r="C37" s="6">
        <v>22.0292663574219</v>
      </c>
      <c r="D37" s="6">
        <f t="shared" si="8"/>
        <v>-2.9284769694010002</v>
      </c>
      <c r="E37" s="6">
        <f t="shared" si="9"/>
        <v>-5.6584769694010006</v>
      </c>
      <c r="F37" s="6">
        <v>50.50929393189444</v>
      </c>
      <c r="G37">
        <v>46.55</v>
      </c>
    </row>
    <row r="38" spans="1:7" x14ac:dyDescent="0.3">
      <c r="A38" t="s">
        <v>53</v>
      </c>
      <c r="B38" s="6" t="s">
        <v>66</v>
      </c>
      <c r="C38" s="6">
        <v>30.510262807210299</v>
      </c>
      <c r="D38" s="6">
        <f t="shared" ref="D38:D43" si="10">C38-C2</f>
        <v>5.4170761108399006</v>
      </c>
      <c r="E38" s="6">
        <f t="shared" ref="E38:E43" si="11">D38-5.42</f>
        <v>-2.9238891600993355E-3</v>
      </c>
      <c r="F38" s="6">
        <v>1.0020287406428294</v>
      </c>
      <c r="G38">
        <v>12.15</v>
      </c>
    </row>
    <row r="39" spans="1:7" x14ac:dyDescent="0.3">
      <c r="A39" t="s">
        <v>54</v>
      </c>
      <c r="B39" s="6" t="s">
        <v>66</v>
      </c>
      <c r="C39" s="6">
        <v>27.516721725463899</v>
      </c>
      <c r="D39" s="6">
        <f t="shared" si="10"/>
        <v>5.1108296712239998</v>
      </c>
      <c r="E39" s="6">
        <f t="shared" si="11"/>
        <v>-0.30917032877600015</v>
      </c>
      <c r="F39" s="6">
        <v>1.2389949685016788</v>
      </c>
      <c r="G39">
        <v>11.32</v>
      </c>
    </row>
    <row r="40" spans="1:7" x14ac:dyDescent="0.3">
      <c r="A40" t="s">
        <v>55</v>
      </c>
      <c r="B40" s="6" t="s">
        <v>66</v>
      </c>
      <c r="C40" s="6">
        <v>30.143946965535498</v>
      </c>
      <c r="D40" s="6">
        <f t="shared" si="10"/>
        <v>5.2682469685872988</v>
      </c>
      <c r="E40" s="6">
        <f t="shared" si="11"/>
        <v>-0.15175303141270113</v>
      </c>
      <c r="F40" s="6">
        <v>1.1109185391422811</v>
      </c>
      <c r="G40">
        <v>11.69</v>
      </c>
    </row>
    <row r="41" spans="1:7" x14ac:dyDescent="0.3">
      <c r="A41" s="5" t="s">
        <v>56</v>
      </c>
      <c r="B41" s="6" t="s">
        <v>66</v>
      </c>
      <c r="C41" s="6">
        <v>28.7660738627116</v>
      </c>
      <c r="D41" s="6">
        <f t="shared" si="10"/>
        <v>5.4238452911376989</v>
      </c>
      <c r="E41" s="6">
        <f t="shared" si="11"/>
        <v>3.8452911376989363E-3</v>
      </c>
      <c r="F41" s="6">
        <v>0.9973381961882849</v>
      </c>
      <c r="G41">
        <v>5.43</v>
      </c>
    </row>
    <row r="42" spans="1:7" x14ac:dyDescent="0.3">
      <c r="A42" s="5" t="s">
        <v>57</v>
      </c>
      <c r="B42" s="6" t="s">
        <v>66</v>
      </c>
      <c r="C42" s="6">
        <v>28.738237380981499</v>
      </c>
      <c r="D42" s="6">
        <f t="shared" si="10"/>
        <v>6.1895688374837974</v>
      </c>
      <c r="E42" s="6">
        <f t="shared" si="11"/>
        <v>0.76956883748379745</v>
      </c>
      <c r="F42" s="6">
        <v>0.5865927569954078</v>
      </c>
      <c r="G42">
        <v>4.91</v>
      </c>
    </row>
    <row r="43" spans="1:7" x14ac:dyDescent="0.3">
      <c r="A43" s="5" t="s">
        <v>58</v>
      </c>
      <c r="B43" s="6" t="s">
        <v>66</v>
      </c>
      <c r="C43" s="6">
        <v>29.515844345092798</v>
      </c>
      <c r="D43" s="6">
        <f t="shared" si="10"/>
        <v>4.5581010182698982</v>
      </c>
      <c r="E43" s="6">
        <f t="shared" si="11"/>
        <v>-0.86189898173010171</v>
      </c>
      <c r="F43" s="6">
        <v>1.8174289711037099</v>
      </c>
      <c r="G43">
        <v>6.27</v>
      </c>
    </row>
    <row r="44" spans="1:7" x14ac:dyDescent="0.3">
      <c r="A44" t="s">
        <v>53</v>
      </c>
      <c r="B44" s="6" t="s">
        <v>67</v>
      </c>
      <c r="C44" s="6">
        <v>31.443880716959701</v>
      </c>
      <c r="D44" s="6">
        <f t="shared" ref="D44:D49" si="12">C44-C2</f>
        <v>6.3506940205893017</v>
      </c>
      <c r="E44" s="6">
        <f t="shared" ref="E44:E49" si="13">D44-6.35</f>
        <v>6.9402058930201349E-4</v>
      </c>
      <c r="F44" s="6">
        <v>0.99951905727532198</v>
      </c>
      <c r="G44">
        <v>0</v>
      </c>
    </row>
    <row r="45" spans="1:7" x14ac:dyDescent="0.3">
      <c r="A45" t="s">
        <v>54</v>
      </c>
      <c r="B45" s="6" t="s">
        <v>67</v>
      </c>
      <c r="C45" s="6">
        <v>29.7241401672363</v>
      </c>
      <c r="D45" s="6">
        <f t="shared" si="12"/>
        <v>7.3182481129964003</v>
      </c>
      <c r="E45" s="6">
        <f t="shared" si="13"/>
        <v>0.96824811299640068</v>
      </c>
      <c r="F45" s="6">
        <v>0.51112635483643143</v>
      </c>
      <c r="G45">
        <v>0</v>
      </c>
    </row>
    <row r="46" spans="1:7" x14ac:dyDescent="0.3">
      <c r="A46" t="s">
        <v>55</v>
      </c>
      <c r="B46" s="6" t="s">
        <v>67</v>
      </c>
      <c r="C46" s="6">
        <v>31.560256322224902</v>
      </c>
      <c r="D46" s="6">
        <f t="shared" si="12"/>
        <v>6.6845563252767022</v>
      </c>
      <c r="E46" s="6">
        <f t="shared" si="13"/>
        <v>0.33455632527670254</v>
      </c>
      <c r="F46" s="6">
        <v>0.79302798050202017</v>
      </c>
      <c r="G46">
        <v>0</v>
      </c>
    </row>
    <row r="47" spans="1:7" x14ac:dyDescent="0.3">
      <c r="A47" s="5" t="s">
        <v>56</v>
      </c>
      <c r="B47" s="6" t="s">
        <v>67</v>
      </c>
      <c r="C47" s="6">
        <v>24.635643641154001</v>
      </c>
      <c r="D47" s="6">
        <f t="shared" si="12"/>
        <v>1.2934150695800994</v>
      </c>
      <c r="E47" s="6">
        <f t="shared" si="13"/>
        <v>-5.0565849304199002</v>
      </c>
      <c r="F47" s="6">
        <v>33.280032342499915</v>
      </c>
      <c r="G47">
        <v>15.78</v>
      </c>
    </row>
    <row r="48" spans="1:7" x14ac:dyDescent="0.3">
      <c r="A48" s="5" t="s">
        <v>57</v>
      </c>
      <c r="B48" s="6" t="s">
        <v>67</v>
      </c>
      <c r="C48" s="6">
        <v>21.8136170705159</v>
      </c>
      <c r="D48" s="6">
        <f t="shared" si="12"/>
        <v>-0.73505147298180162</v>
      </c>
      <c r="E48" s="6">
        <f t="shared" si="13"/>
        <v>-7.0850514729818013</v>
      </c>
      <c r="F48" s="6">
        <v>135.77287496117054</v>
      </c>
      <c r="G48">
        <v>62.3</v>
      </c>
    </row>
    <row r="49" spans="1:7" x14ac:dyDescent="0.3">
      <c r="A49" s="5" t="s">
        <v>58</v>
      </c>
      <c r="B49" s="6" t="s">
        <v>67</v>
      </c>
      <c r="C49" s="6">
        <v>26.936969757080099</v>
      </c>
      <c r="D49" s="6">
        <f t="shared" si="12"/>
        <v>1.9792264302571994</v>
      </c>
      <c r="E49" s="6">
        <f t="shared" si="13"/>
        <v>-4.3707735697428003</v>
      </c>
      <c r="F49" s="6">
        <v>20.688735568785447</v>
      </c>
      <c r="G49">
        <v>6.24</v>
      </c>
    </row>
    <row r="50" spans="1:7" x14ac:dyDescent="0.3">
      <c r="A50" t="s">
        <v>53</v>
      </c>
      <c r="B50" s="6" t="s">
        <v>68</v>
      </c>
      <c r="C50" s="6">
        <v>30.8191617329915</v>
      </c>
      <c r="D50" s="6">
        <f t="shared" ref="D50:D55" si="14">C50-C2</f>
        <v>5.7259750366211009</v>
      </c>
      <c r="E50" s="6">
        <f t="shared" ref="E50:E55" si="15">D50-5.73</f>
        <v>-4.0249633788995709E-3</v>
      </c>
      <c r="F50" s="6">
        <v>1.0027937873883892</v>
      </c>
      <c r="G50">
        <v>0.45</v>
      </c>
    </row>
    <row r="51" spans="1:7" x14ac:dyDescent="0.3">
      <c r="A51" t="s">
        <v>54</v>
      </c>
      <c r="B51" s="6" t="s">
        <v>68</v>
      </c>
      <c r="C51" s="6">
        <v>33.137985229492202</v>
      </c>
      <c r="D51" s="6">
        <f t="shared" si="14"/>
        <v>10.732093175252302</v>
      </c>
      <c r="E51" s="6">
        <f t="shared" si="15"/>
        <v>5.0020931752523019</v>
      </c>
      <c r="F51" s="6">
        <v>3.1204692921589127E-2</v>
      </c>
      <c r="G51">
        <v>0.09</v>
      </c>
    </row>
    <row r="52" spans="1:7" x14ac:dyDescent="0.3">
      <c r="A52" t="s">
        <v>55</v>
      </c>
      <c r="B52" s="6" t="s">
        <v>68</v>
      </c>
      <c r="C52" s="6">
        <v>32.595066070556697</v>
      </c>
      <c r="D52" s="6">
        <f t="shared" si="14"/>
        <v>7.7193660736084979</v>
      </c>
      <c r="E52" s="6">
        <f t="shared" si="15"/>
        <v>1.9893660736084975</v>
      </c>
      <c r="F52" s="6">
        <v>0.25184952696749818</v>
      </c>
      <c r="G52">
        <v>0</v>
      </c>
    </row>
    <row r="53" spans="1:7" x14ac:dyDescent="0.3">
      <c r="A53" s="5" t="s">
        <v>56</v>
      </c>
      <c r="B53" s="6" t="s">
        <v>68</v>
      </c>
      <c r="C53" s="6">
        <v>22.895612716674801</v>
      </c>
      <c r="D53" s="6">
        <f t="shared" si="14"/>
        <v>-0.44661585489910038</v>
      </c>
      <c r="E53" s="6">
        <f t="shared" si="15"/>
        <v>-6.1766158548991008</v>
      </c>
      <c r="F53" s="6">
        <v>72.334693238303842</v>
      </c>
      <c r="G53">
        <v>33.229999999999997</v>
      </c>
    </row>
    <row r="54" spans="1:7" x14ac:dyDescent="0.3">
      <c r="A54" s="5" t="s">
        <v>57</v>
      </c>
      <c r="B54" s="6" t="s">
        <v>68</v>
      </c>
      <c r="C54" s="6">
        <v>22.637875239054299</v>
      </c>
      <c r="D54" s="6">
        <f t="shared" si="14"/>
        <v>8.9206695556597992E-2</v>
      </c>
      <c r="E54" s="6">
        <f t="shared" si="15"/>
        <v>-5.6407933044434024</v>
      </c>
      <c r="F54" s="6">
        <v>49.893961085155787</v>
      </c>
      <c r="G54">
        <v>35.61</v>
      </c>
    </row>
    <row r="55" spans="1:7" x14ac:dyDescent="0.3">
      <c r="A55" s="5" t="s">
        <v>58</v>
      </c>
      <c r="B55" s="6" t="s">
        <v>68</v>
      </c>
      <c r="C55" s="6">
        <v>22.644748051961301</v>
      </c>
      <c r="D55" s="6">
        <f t="shared" si="14"/>
        <v>-2.3129952748615992</v>
      </c>
      <c r="E55" s="6">
        <f t="shared" si="15"/>
        <v>-8.0429952748615996</v>
      </c>
      <c r="F55" s="6">
        <v>263.74414830617496</v>
      </c>
      <c r="G55">
        <v>46.67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Primer information</vt:lpstr>
      <vt:lpstr>Sample loading order</vt:lpstr>
      <vt:lpstr>raw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li</cp:lastModifiedBy>
  <cp:lastPrinted>2022-05-06T12:07:53Z</cp:lastPrinted>
  <dcterms:created xsi:type="dcterms:W3CDTF">2015-06-05T18:19:34Z</dcterms:created>
  <dcterms:modified xsi:type="dcterms:W3CDTF">2022-08-08T13:28:37Z</dcterms:modified>
</cp:coreProperties>
</file>