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课题（LIU&amp;WANG LAB）\文章撰写\online data\finally online data\CTX 文章相关结果Final\"/>
    </mc:Choice>
  </mc:AlternateContent>
  <xr:revisionPtr revIDLastSave="0" documentId="13_ncr:1_{34B2A034-48FE-4A06-92C5-D568131BD64D}" xr6:coauthVersionLast="47" xr6:coauthVersionMax="47" xr10:uidLastSave="{00000000-0000-0000-0000-000000000000}"/>
  <bookViews>
    <workbookView xWindow="2544" yWindow="2544" windowWidth="25596" windowHeight="13728" xr2:uid="{162D50F3-A69B-4920-9E69-5796636181C8}"/>
  </bookViews>
  <sheets>
    <sheet name="Fig 4-C, D" sheetId="3" r:id="rId1"/>
    <sheet name="Fig 4-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3" i="2" l="1"/>
  <c r="AD13" i="2"/>
  <c r="AE13" i="2"/>
  <c r="AF13" i="2"/>
  <c r="AG13" i="2"/>
  <c r="AC14" i="2"/>
  <c r="AD14" i="2"/>
  <c r="AE14" i="2"/>
  <c r="AF14" i="2"/>
  <c r="AG14" i="2"/>
  <c r="AC15" i="2"/>
  <c r="AD15" i="2"/>
  <c r="AE15" i="2"/>
  <c r="AF15" i="2"/>
  <c r="AG15" i="2"/>
  <c r="AB15" i="2"/>
  <c r="AB14" i="2"/>
  <c r="AB13" i="2"/>
  <c r="AC12" i="2"/>
  <c r="AD12" i="2"/>
  <c r="AE12" i="2"/>
  <c r="AF12" i="2"/>
  <c r="AG12" i="2"/>
  <c r="AB12" i="2"/>
  <c r="AC9" i="2"/>
  <c r="AD9" i="2"/>
  <c r="AE9" i="2"/>
  <c r="AF9" i="2"/>
  <c r="AG9" i="2"/>
  <c r="AB9" i="2"/>
  <c r="AC8" i="2"/>
  <c r="AD8" i="2"/>
  <c r="AE8" i="2"/>
  <c r="AF8" i="2"/>
  <c r="AG8" i="2"/>
  <c r="AB8" i="2"/>
  <c r="AB7" i="2"/>
  <c r="AC7" i="2"/>
  <c r="AD7" i="2"/>
  <c r="AE7" i="2"/>
  <c r="AF7" i="2"/>
  <c r="AG7" i="2"/>
  <c r="AG6" i="2"/>
  <c r="AF6" i="2"/>
  <c r="AB6" i="2"/>
  <c r="AC6" i="2"/>
  <c r="AD6" i="2"/>
  <c r="AE6" i="2"/>
  <c r="L18" i="3"/>
  <c r="K18" i="3"/>
  <c r="J18" i="3"/>
  <c r="I18" i="3"/>
  <c r="L17" i="3"/>
  <c r="K17" i="3"/>
  <c r="J17" i="3"/>
  <c r="I17" i="3"/>
  <c r="E18" i="3"/>
  <c r="D18" i="3"/>
  <c r="C18" i="3"/>
  <c r="B18" i="3"/>
  <c r="E17" i="3"/>
  <c r="D17" i="3"/>
  <c r="C17" i="3"/>
  <c r="B17" i="3"/>
  <c r="H103" i="2" l="1"/>
  <c r="G103" i="2"/>
  <c r="F103" i="2"/>
  <c r="O103" i="2" s="1"/>
  <c r="E103" i="2"/>
  <c r="D103" i="2"/>
  <c r="C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H96" i="2"/>
  <c r="G96" i="2"/>
  <c r="F96" i="2"/>
  <c r="E96" i="2"/>
  <c r="D96" i="2"/>
  <c r="C96" i="2"/>
  <c r="I96" i="2" s="1"/>
  <c r="G97" i="2" s="1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H87" i="2"/>
  <c r="G87" i="2"/>
  <c r="F87" i="2"/>
  <c r="E87" i="2"/>
  <c r="D87" i="2"/>
  <c r="C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H78" i="2"/>
  <c r="G78" i="2"/>
  <c r="P78" i="2" s="1"/>
  <c r="F78" i="2"/>
  <c r="O78" i="2" s="1"/>
  <c r="E78" i="2"/>
  <c r="N78" i="2" s="1"/>
  <c r="D78" i="2"/>
  <c r="M78" i="2" s="1"/>
  <c r="C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M69" i="2"/>
  <c r="H69" i="2"/>
  <c r="G69" i="2"/>
  <c r="P69" i="2" s="1"/>
  <c r="F69" i="2"/>
  <c r="O69" i="2" s="1"/>
  <c r="E69" i="2"/>
  <c r="N69" i="2" s="1"/>
  <c r="C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L69" i="2" s="1"/>
  <c r="H60" i="2"/>
  <c r="G60" i="2"/>
  <c r="P60" i="2" s="1"/>
  <c r="F60" i="2"/>
  <c r="O60" i="2" s="1"/>
  <c r="E60" i="2"/>
  <c r="N60" i="2" s="1"/>
  <c r="D60" i="2"/>
  <c r="M60" i="2" s="1"/>
  <c r="C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H51" i="2"/>
  <c r="G51" i="2"/>
  <c r="P51" i="2" s="1"/>
  <c r="F51" i="2"/>
  <c r="O51" i="2" s="1"/>
  <c r="E51" i="2"/>
  <c r="N51" i="2" s="1"/>
  <c r="D51" i="2"/>
  <c r="M51" i="2" s="1"/>
  <c r="C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N44" i="2"/>
  <c r="H44" i="2"/>
  <c r="G44" i="2"/>
  <c r="P44" i="2" s="1"/>
  <c r="F44" i="2"/>
  <c r="O44" i="2" s="1"/>
  <c r="E44" i="2"/>
  <c r="D44" i="2"/>
  <c r="M44" i="2" s="1"/>
  <c r="C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H35" i="2"/>
  <c r="G35" i="2"/>
  <c r="P35" i="2" s="1"/>
  <c r="F35" i="2"/>
  <c r="O35" i="2" s="1"/>
  <c r="E35" i="2"/>
  <c r="N35" i="2" s="1"/>
  <c r="D35" i="2"/>
  <c r="M35" i="2" s="1"/>
  <c r="C35" i="2"/>
  <c r="L35" i="2" s="1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N27" i="2"/>
  <c r="H27" i="2"/>
  <c r="G27" i="2"/>
  <c r="P27" i="2" s="1"/>
  <c r="F27" i="2"/>
  <c r="O27" i="2" s="1"/>
  <c r="E27" i="2"/>
  <c r="D27" i="2"/>
  <c r="M27" i="2" s="1"/>
  <c r="C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M18" i="2"/>
  <c r="H18" i="2"/>
  <c r="G18" i="2"/>
  <c r="P18" i="2" s="1"/>
  <c r="F18" i="2"/>
  <c r="O18" i="2" s="1"/>
  <c r="E18" i="2"/>
  <c r="N18" i="2" s="1"/>
  <c r="C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Q14" i="2"/>
  <c r="P14" i="2"/>
  <c r="O14" i="2"/>
  <c r="N14" i="2"/>
  <c r="M14" i="2"/>
  <c r="L14" i="2"/>
  <c r="H9" i="2"/>
  <c r="G9" i="2"/>
  <c r="P9" i="2" s="1"/>
  <c r="F9" i="2"/>
  <c r="O9" i="2" s="1"/>
  <c r="E9" i="2"/>
  <c r="N9" i="2" s="1"/>
  <c r="D9" i="2"/>
  <c r="M9" i="2" s="1"/>
  <c r="C9" i="2"/>
  <c r="Q8" i="2"/>
  <c r="P8" i="2"/>
  <c r="O8" i="2"/>
  <c r="N8" i="2"/>
  <c r="M8" i="2"/>
  <c r="L8" i="2"/>
  <c r="Q7" i="2"/>
  <c r="P7" i="2"/>
  <c r="O7" i="2"/>
  <c r="N7" i="2"/>
  <c r="M7" i="2"/>
  <c r="L7" i="2"/>
  <c r="Q6" i="2"/>
  <c r="P6" i="2"/>
  <c r="O6" i="2"/>
  <c r="N6" i="2"/>
  <c r="M6" i="2"/>
  <c r="L6" i="2"/>
  <c r="Q5" i="2"/>
  <c r="P5" i="2"/>
  <c r="O5" i="2"/>
  <c r="N5" i="2"/>
  <c r="M5" i="2"/>
  <c r="L5" i="2"/>
  <c r="Q27" i="2" l="1"/>
  <c r="Q35" i="2"/>
  <c r="R35" i="2" s="1"/>
  <c r="N36" i="2" s="1"/>
  <c r="L51" i="2"/>
  <c r="L60" i="2"/>
  <c r="N103" i="2"/>
  <c r="M96" i="2"/>
  <c r="L87" i="2"/>
  <c r="N87" i="2"/>
  <c r="R87" i="2" s="1"/>
  <c r="P88" i="2" s="1"/>
  <c r="N96" i="2"/>
  <c r="Q9" i="2"/>
  <c r="M87" i="2"/>
  <c r="Q87" i="2"/>
  <c r="Q44" i="2"/>
  <c r="L44" i="2"/>
  <c r="E97" i="2"/>
  <c r="L9" i="2"/>
  <c r="Q51" i="2"/>
  <c r="F97" i="2"/>
  <c r="L18" i="2"/>
  <c r="Q69" i="2"/>
  <c r="O87" i="2"/>
  <c r="P96" i="2"/>
  <c r="P103" i="2"/>
  <c r="R103" i="2" s="1"/>
  <c r="Q78" i="2"/>
  <c r="P87" i="2"/>
  <c r="H97" i="2"/>
  <c r="Q103" i="2"/>
  <c r="M103" i="2"/>
  <c r="L27" i="2"/>
  <c r="Q60" i="2"/>
  <c r="R60" i="2" s="1"/>
  <c r="L96" i="2"/>
  <c r="Q18" i="2"/>
  <c r="Q96" i="2"/>
  <c r="O96" i="2"/>
  <c r="L78" i="2"/>
  <c r="L103" i="2"/>
  <c r="R44" i="2"/>
  <c r="P45" i="2" s="1"/>
  <c r="N45" i="2"/>
  <c r="R27" i="2"/>
  <c r="R69" i="2"/>
  <c r="M70" i="2" s="1"/>
  <c r="C97" i="2"/>
  <c r="I35" i="2"/>
  <c r="C36" i="2" s="1"/>
  <c r="I60" i="2"/>
  <c r="H61" i="2" s="1"/>
  <c r="I9" i="2"/>
  <c r="E10" i="2" s="1"/>
  <c r="I69" i="2"/>
  <c r="F70" i="2" s="1"/>
  <c r="D97" i="2"/>
  <c r="I18" i="2"/>
  <c r="G19" i="2" s="1"/>
  <c r="I44" i="2"/>
  <c r="C45" i="2" s="1"/>
  <c r="I78" i="2"/>
  <c r="F79" i="2" s="1"/>
  <c r="I103" i="2"/>
  <c r="F104" i="2" s="1"/>
  <c r="O104" i="2" s="1"/>
  <c r="I27" i="2"/>
  <c r="I87" i="2"/>
  <c r="D88" i="2" s="1"/>
  <c r="I51" i="2"/>
  <c r="R9" i="2" l="1"/>
  <c r="M10" i="2" s="1"/>
  <c r="M45" i="2"/>
  <c r="R51" i="2"/>
  <c r="L52" i="2" s="1"/>
  <c r="N104" i="2"/>
  <c r="L104" i="2"/>
  <c r="P28" i="2"/>
  <c r="Q45" i="2"/>
  <c r="Q52" i="2"/>
  <c r="O45" i="2"/>
  <c r="R96" i="2"/>
  <c r="N97" i="2" s="1"/>
  <c r="L45" i="2"/>
  <c r="G10" i="2"/>
  <c r="L28" i="2"/>
  <c r="D61" i="2"/>
  <c r="H10" i="2"/>
  <c r="C10" i="2"/>
  <c r="E79" i="2"/>
  <c r="F10" i="2"/>
  <c r="D36" i="2"/>
  <c r="R78" i="2"/>
  <c r="Q79" i="2" s="1"/>
  <c r="N61" i="2"/>
  <c r="P61" i="2"/>
  <c r="M61" i="2"/>
  <c r="O61" i="2"/>
  <c r="L70" i="2"/>
  <c r="N28" i="2"/>
  <c r="P70" i="2"/>
  <c r="O70" i="2"/>
  <c r="Q61" i="2"/>
  <c r="C19" i="2"/>
  <c r="M28" i="2"/>
  <c r="R18" i="2"/>
  <c r="M19" i="2" s="1"/>
  <c r="O28" i="2"/>
  <c r="F19" i="2"/>
  <c r="F36" i="2"/>
  <c r="E36" i="2"/>
  <c r="Q28" i="2"/>
  <c r="P104" i="2"/>
  <c r="G28" i="2"/>
  <c r="F28" i="2"/>
  <c r="H70" i="2"/>
  <c r="L10" i="2"/>
  <c r="G36" i="2"/>
  <c r="E70" i="2"/>
  <c r="D70" i="2"/>
  <c r="O36" i="2"/>
  <c r="E61" i="2"/>
  <c r="Q88" i="2"/>
  <c r="E88" i="2"/>
  <c r="F88" i="2"/>
  <c r="O88" i="2" s="1"/>
  <c r="C79" i="2"/>
  <c r="H79" i="2"/>
  <c r="G79" i="2"/>
  <c r="M36" i="2"/>
  <c r="L36" i="2"/>
  <c r="P36" i="2"/>
  <c r="Q70" i="2"/>
  <c r="D10" i="2"/>
  <c r="C70" i="2"/>
  <c r="D52" i="2"/>
  <c r="M52" i="2" s="1"/>
  <c r="H52" i="2"/>
  <c r="E52" i="2"/>
  <c r="N52" i="2" s="1"/>
  <c r="H88" i="2"/>
  <c r="E28" i="2"/>
  <c r="M104" i="2"/>
  <c r="C88" i="2"/>
  <c r="H36" i="2"/>
  <c r="N70" i="2"/>
  <c r="O10" i="2"/>
  <c r="H104" i="2"/>
  <c r="G104" i="2"/>
  <c r="G70" i="2"/>
  <c r="Q104" i="2"/>
  <c r="N10" i="2"/>
  <c r="G52" i="2"/>
  <c r="P52" i="2" s="1"/>
  <c r="D79" i="2"/>
  <c r="N88" i="2"/>
  <c r="F52" i="2"/>
  <c r="O52" i="2" s="1"/>
  <c r="H45" i="2"/>
  <c r="D45" i="2"/>
  <c r="H28" i="2"/>
  <c r="F45" i="2"/>
  <c r="C52" i="2"/>
  <c r="P10" i="2"/>
  <c r="G88" i="2"/>
  <c r="Q36" i="2"/>
  <c r="C104" i="2"/>
  <c r="G45" i="2"/>
  <c r="G61" i="2"/>
  <c r="F61" i="2"/>
  <c r="C61" i="2"/>
  <c r="E19" i="2"/>
  <c r="D19" i="2"/>
  <c r="H19" i="2"/>
  <c r="Q97" i="2"/>
  <c r="D28" i="2"/>
  <c r="E45" i="2"/>
  <c r="M88" i="2"/>
  <c r="L88" i="2"/>
  <c r="E104" i="2"/>
  <c r="C28" i="2"/>
  <c r="D104" i="2"/>
  <c r="Q10" i="2"/>
  <c r="L61" i="2"/>
  <c r="P79" i="2" l="1"/>
  <c r="M79" i="2"/>
  <c r="L97" i="2"/>
  <c r="P97" i="2"/>
  <c r="N79" i="2"/>
  <c r="O97" i="2"/>
  <c r="M97" i="2"/>
  <c r="O79" i="2"/>
  <c r="L79" i="2"/>
  <c r="O19" i="2"/>
  <c r="Q19" i="2"/>
  <c r="N19" i="2"/>
  <c r="L19" i="2"/>
  <c r="P19" i="2"/>
</calcChain>
</file>

<file path=xl/sharedStrings.xml><?xml version="1.0" encoding="utf-8"?>
<sst xmlns="http://schemas.openxmlformats.org/spreadsheetml/2006/main" count="185" uniqueCount="48">
  <si>
    <t>WT-1</t>
  </si>
  <si>
    <t>WT-2</t>
  </si>
  <si>
    <t>WT-3</t>
  </si>
  <si>
    <t>AVG</t>
    <phoneticPr fontId="2" type="noConversion"/>
  </si>
  <si>
    <t>SEM</t>
    <phoneticPr fontId="2" type="noConversion"/>
  </si>
  <si>
    <t>*5</t>
    <phoneticPr fontId="7" type="noConversion"/>
  </si>
  <si>
    <t>cko-1</t>
    <phoneticPr fontId="7" type="noConversion"/>
  </si>
  <si>
    <t>page-1</t>
    <phoneticPr fontId="7" type="noConversion"/>
  </si>
  <si>
    <t>page-2</t>
  </si>
  <si>
    <t>page-3</t>
  </si>
  <si>
    <t>cko-2</t>
  </si>
  <si>
    <t>page-4</t>
  </si>
  <si>
    <t>cko-3</t>
  </si>
  <si>
    <t>WT-1</t>
    <phoneticPr fontId="7" type="noConversion"/>
  </si>
  <si>
    <t>cko+ctx-1</t>
  </si>
  <si>
    <t>cko+ctx-2</t>
  </si>
  <si>
    <t>cko-2</t>
    <phoneticPr fontId="7" type="noConversion"/>
  </si>
  <si>
    <t>cko+ctx-3</t>
  </si>
  <si>
    <t>WT+ctx-1</t>
  </si>
  <si>
    <t>WT+ctx-2</t>
  </si>
  <si>
    <t>WT+ctx-3</t>
  </si>
  <si>
    <t>cko-1</t>
  </si>
  <si>
    <t>cko+ctx-1</t>
    <phoneticPr fontId="7" type="noConversion"/>
  </si>
  <si>
    <t>WT+ctx-1</t>
    <phoneticPr fontId="7" type="noConversion"/>
  </si>
  <si>
    <t>Primordial FC</t>
    <phoneticPr fontId="7" type="noConversion"/>
  </si>
  <si>
    <t>Primary FC</t>
    <phoneticPr fontId="7" type="noConversion"/>
  </si>
  <si>
    <t>Secondary FC</t>
    <phoneticPr fontId="7" type="noConversion"/>
  </si>
  <si>
    <t>Antral FC</t>
    <phoneticPr fontId="7" type="noConversion"/>
  </si>
  <si>
    <t>Corpora lutea</t>
  </si>
  <si>
    <t>Atretic FC</t>
    <phoneticPr fontId="7" type="noConversion"/>
  </si>
  <si>
    <t>Primordial FC</t>
  </si>
  <si>
    <t>Primary FC</t>
  </si>
  <si>
    <t>Secondary FC</t>
  </si>
  <si>
    <t>Antral FC</t>
  </si>
  <si>
    <t>Atretic FC</t>
  </si>
  <si>
    <r>
      <t>Clpp</t>
    </r>
    <r>
      <rPr>
        <b/>
        <vertAlign val="superscript"/>
        <sz val="10"/>
        <rFont val="Arial"/>
        <family val="2"/>
      </rPr>
      <t>fl/fl</t>
    </r>
  </si>
  <si>
    <r>
      <t>Clpp</t>
    </r>
    <r>
      <rPr>
        <b/>
        <vertAlign val="superscript"/>
        <sz val="10"/>
        <rFont val="Arial"/>
        <family val="2"/>
      </rPr>
      <t>fl/fl</t>
    </r>
    <r>
      <rPr>
        <b/>
        <sz val="10"/>
        <rFont val="Arial"/>
        <family val="2"/>
      </rPr>
      <t>;zp3-cre</t>
    </r>
  </si>
  <si>
    <t>PBS</t>
    <phoneticPr fontId="2" type="noConversion"/>
  </si>
  <si>
    <t xml:space="preserve">75μM CTX treat </t>
    <phoneticPr fontId="7" type="noConversion"/>
  </si>
  <si>
    <t>SEM</t>
  </si>
  <si>
    <t>cko</t>
    <phoneticPr fontId="2" type="noConversion"/>
  </si>
  <si>
    <t>WT</t>
    <phoneticPr fontId="2" type="noConversion"/>
  </si>
  <si>
    <t>cko+ctx</t>
    <phoneticPr fontId="2" type="noConversion"/>
  </si>
  <si>
    <t>WT+ctx</t>
    <phoneticPr fontId="2" type="noConversion"/>
  </si>
  <si>
    <t>Fig 4-F</t>
  </si>
  <si>
    <t>follicle count</t>
    <phoneticPr fontId="2" type="noConversion"/>
  </si>
  <si>
    <t>Fig 4-C Parthenogenetic  activation rate (%)</t>
    <phoneticPr fontId="2" type="noConversion"/>
  </si>
  <si>
    <t>Fig 4-D Blastocyst Rate after parthenogenetic  activation(%)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</si>
</sst>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.0000000_);[Red]\(0.0000000\)"/>
  </numFmts>
  <fonts count="14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8.25"/>
      <name val="Microsoft Sans Serif"/>
      <family val="2"/>
      <charset val="134"/>
    </font>
    <font>
      <sz val="8.25"/>
      <color indexed="63"/>
      <name val="Microsoft Sans Serif"/>
      <family val="2"/>
      <charset val="134"/>
    </font>
    <font>
      <sz val="8"/>
      <name val="Arial"/>
      <family val="2"/>
    </font>
    <font>
      <sz val="12"/>
      <name val="Arial"/>
      <family val="2"/>
    </font>
    <font>
      <sz val="9"/>
      <name val="等线"/>
      <family val="3"/>
      <charset val="134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.25"/>
      <color indexed="63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>
      <protection locked="0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0" fontId="8" fillId="0" borderId="0" xfId="0" applyFont="1" applyAlignment="1">
      <alignment horizontal="center"/>
    </xf>
    <xf numFmtId="10" fontId="0" fillId="0" borderId="0" xfId="0" applyNumberForma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  <protection locked="0"/>
    </xf>
    <xf numFmtId="177" fontId="12" fillId="0" borderId="0" xfId="1" applyNumberFormat="1" applyFont="1" applyAlignment="1" applyProtection="1">
      <alignment vertical="top" wrapText="1"/>
    </xf>
    <xf numFmtId="177" fontId="12" fillId="0" borderId="0" xfId="1" applyNumberFormat="1" applyFont="1" applyAlignment="1" applyProtection="1">
      <alignment vertical="top"/>
    </xf>
    <xf numFmtId="176" fontId="0" fillId="0" borderId="0" xfId="0" applyNumberFormat="1"/>
    <xf numFmtId="178" fontId="0" fillId="0" borderId="0" xfId="0" applyNumberFormat="1"/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8" fillId="0" borderId="0" xfId="0" applyFont="1"/>
    <xf numFmtId="10" fontId="10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3">
    <cellStyle name="百分比" xfId="2" builtinId="5"/>
    <cellStyle name="常规" xfId="0" builtinId="0"/>
    <cellStyle name="常规 2" xfId="1" xr:uid="{9F9A2655-91F2-4239-A5AE-D6A97BABE2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F38B-CD14-421B-B3A5-B91CF287449D}">
  <dimension ref="A2:L34"/>
  <sheetViews>
    <sheetView tabSelected="1" topLeftCell="A13" workbookViewId="0">
      <selection activeCell="D32" sqref="D32"/>
    </sheetView>
  </sheetViews>
  <sheetFormatPr defaultRowHeight="13.2" x14ac:dyDescent="0.25"/>
  <cols>
    <col min="1" max="12" width="15.21875" customWidth="1"/>
  </cols>
  <sheetData>
    <row r="2" spans="2:12" x14ac:dyDescent="0.25">
      <c r="B2" s="19" t="s">
        <v>46</v>
      </c>
      <c r="C2" s="19"/>
      <c r="D2" s="19"/>
      <c r="E2" s="19"/>
      <c r="F2" s="6"/>
      <c r="G2" s="17"/>
      <c r="H2" s="17"/>
      <c r="I2" s="19" t="s">
        <v>47</v>
      </c>
      <c r="J2" s="19"/>
      <c r="K2" s="19"/>
      <c r="L2" s="19"/>
    </row>
    <row r="3" spans="2:12" ht="13.8" x14ac:dyDescent="0.25">
      <c r="B3" s="18" t="s">
        <v>37</v>
      </c>
      <c r="C3" s="18"/>
      <c r="D3" s="18" t="s">
        <v>38</v>
      </c>
      <c r="E3" s="18"/>
      <c r="F3" s="8"/>
      <c r="I3" s="18" t="s">
        <v>37</v>
      </c>
      <c r="J3" s="18"/>
      <c r="K3" s="18" t="s">
        <v>38</v>
      </c>
      <c r="L3" s="18"/>
    </row>
    <row r="4" spans="2:12" ht="15.6" x14ac:dyDescent="0.25">
      <c r="B4" s="6" t="s">
        <v>35</v>
      </c>
      <c r="C4" s="6" t="s">
        <v>36</v>
      </c>
      <c r="D4" s="6" t="s">
        <v>35</v>
      </c>
      <c r="E4" s="6" t="s">
        <v>36</v>
      </c>
      <c r="F4" s="6"/>
      <c r="I4" s="6" t="s">
        <v>35</v>
      </c>
      <c r="J4" s="6" t="s">
        <v>36</v>
      </c>
      <c r="K4" s="6" t="s">
        <v>35</v>
      </c>
      <c r="L4" s="6" t="s">
        <v>36</v>
      </c>
    </row>
    <row r="5" spans="2:12" ht="13.8" x14ac:dyDescent="0.25">
      <c r="B5" s="9">
        <v>1</v>
      </c>
      <c r="C5" s="9">
        <v>0.72413793103448276</v>
      </c>
      <c r="D5" s="9">
        <v>0.89473684210526316</v>
      </c>
      <c r="E5" s="9">
        <v>0.53333333333333333</v>
      </c>
      <c r="F5" s="9"/>
      <c r="I5" s="9">
        <v>0.92</v>
      </c>
      <c r="J5" s="9">
        <v>0.23529411764705882</v>
      </c>
      <c r="K5" s="9">
        <v>1</v>
      </c>
      <c r="L5" s="9">
        <v>0</v>
      </c>
    </row>
    <row r="6" spans="2:12" ht="13.8" x14ac:dyDescent="0.25">
      <c r="B6" s="9">
        <v>1</v>
      </c>
      <c r="C6" s="9">
        <v>0.75757575757575757</v>
      </c>
      <c r="D6" s="9">
        <v>0.87096774193548387</v>
      </c>
      <c r="E6" s="9">
        <v>0.48148148148148145</v>
      </c>
      <c r="F6" s="9"/>
      <c r="I6" s="9">
        <v>0.9375</v>
      </c>
      <c r="J6" s="9">
        <v>0.4</v>
      </c>
      <c r="K6" s="9">
        <v>1</v>
      </c>
      <c r="L6" s="9">
        <v>0</v>
      </c>
    </row>
    <row r="7" spans="2:12" ht="13.8" x14ac:dyDescent="0.25">
      <c r="B7" s="9">
        <v>0.92592592592592593</v>
      </c>
      <c r="C7" s="9">
        <v>0.76923076923076927</v>
      </c>
      <c r="D7" s="9">
        <v>0.85</v>
      </c>
      <c r="E7" s="9">
        <v>0.55555555555555558</v>
      </c>
      <c r="F7" s="9"/>
      <c r="I7" s="9">
        <v>0.81818181818181823</v>
      </c>
      <c r="J7" s="9">
        <v>0.4</v>
      </c>
      <c r="K7" s="9">
        <v>0.9285714285714286</v>
      </c>
      <c r="L7" s="9">
        <v>0</v>
      </c>
    </row>
    <row r="8" spans="2:12" ht="13.8" x14ac:dyDescent="0.25">
      <c r="B8" s="9">
        <v>0.9</v>
      </c>
      <c r="C8" s="9"/>
      <c r="D8" s="9">
        <v>1</v>
      </c>
      <c r="E8" s="9">
        <v>0.5714285714285714</v>
      </c>
      <c r="F8" s="9"/>
      <c r="I8" s="9">
        <v>0.90909090909090906</v>
      </c>
      <c r="J8" s="9"/>
      <c r="K8" s="9">
        <v>0.7142857142857143</v>
      </c>
      <c r="L8" s="9">
        <v>0</v>
      </c>
    </row>
    <row r="9" spans="2:12" ht="13.8" x14ac:dyDescent="0.25">
      <c r="B9" s="9"/>
      <c r="C9" s="9"/>
      <c r="D9" s="9">
        <v>1</v>
      </c>
      <c r="E9" s="9">
        <v>0.55000000000000004</v>
      </c>
      <c r="F9" s="9"/>
      <c r="I9" s="9"/>
      <c r="J9" s="9"/>
      <c r="K9" s="9">
        <v>0.52631578947368418</v>
      </c>
      <c r="L9" s="9">
        <v>0</v>
      </c>
    </row>
    <row r="10" spans="2:12" ht="13.8" x14ac:dyDescent="0.25">
      <c r="B10" s="1"/>
      <c r="C10" s="7"/>
      <c r="D10" s="7"/>
      <c r="E10" s="9"/>
      <c r="F10" s="9"/>
    </row>
    <row r="11" spans="2:12" ht="13.8" x14ac:dyDescent="0.25">
      <c r="B11" s="1"/>
      <c r="C11" s="5"/>
      <c r="D11" s="5"/>
      <c r="E11" s="8"/>
      <c r="F11" s="8"/>
    </row>
    <row r="12" spans="2:12" x14ac:dyDescent="0.25">
      <c r="B12" s="1"/>
      <c r="C12" s="1"/>
      <c r="D12" s="1"/>
      <c r="E12" s="1"/>
      <c r="F12" s="1"/>
    </row>
    <row r="13" spans="2:12" x14ac:dyDescent="0.25">
      <c r="B13" s="1"/>
      <c r="C13" s="1"/>
      <c r="D13" s="1"/>
      <c r="E13" s="1"/>
      <c r="F13" s="1"/>
    </row>
    <row r="17" spans="1:12" x14ac:dyDescent="0.25">
      <c r="A17" s="10" t="s">
        <v>3</v>
      </c>
      <c r="B17" s="11">
        <f>AVERAGE(B5:B8)</f>
        <v>0.95648148148148149</v>
      </c>
      <c r="C17" s="11">
        <f>AVERAGE(C5:C7)</f>
        <v>0.7503148192803365</v>
      </c>
      <c r="D17" s="11">
        <f>AVERAGE(D5:D9)</f>
        <v>0.92314091680814947</v>
      </c>
      <c r="E17" s="11">
        <f>AVERAGE(E5:E9)</f>
        <v>0.53835978835978826</v>
      </c>
      <c r="F17" s="11"/>
      <c r="H17" s="10" t="s">
        <v>3</v>
      </c>
      <c r="I17" s="11">
        <f>AVERAGE(I5:I8)</f>
        <v>0.89619318181818186</v>
      </c>
      <c r="J17" s="11">
        <f>AVERAGE(J5:J7)</f>
        <v>0.34509803921568621</v>
      </c>
      <c r="K17" s="11">
        <f>AVERAGE(K5:K9)</f>
        <v>0.83383458646616548</v>
      </c>
      <c r="L17" s="11">
        <f>AVERAGE(L5:L9)</f>
        <v>0</v>
      </c>
    </row>
    <row r="18" spans="1:12" x14ac:dyDescent="0.25">
      <c r="A18" s="10" t="s">
        <v>4</v>
      </c>
      <c r="B18" s="12">
        <f>STDEVP(B4:B8)/SQRT(COUNT(B4:B8))</f>
        <v>2.2236685108375606E-2</v>
      </c>
      <c r="C18" s="12">
        <f>STDEVP(C4:C7)/SQRT(COUNT(C4:C7))</f>
        <v>1.1034108057861645E-2</v>
      </c>
      <c r="D18" s="12">
        <f>STDEVP(D4:D9)/SQRT(COUNT(D4:D9))</f>
        <v>2.8770166969095703E-2</v>
      </c>
      <c r="E18" s="12">
        <f>STDEVP(E4:E9)/SQRT(COUNT(E4:E9))</f>
        <v>1.3834941841014014E-2</v>
      </c>
      <c r="F18" s="12"/>
      <c r="H18" s="10" t="s">
        <v>4</v>
      </c>
      <c r="I18" s="12">
        <f>STDEVP(I4:I8)/SQRT(COUNT(I4:I8))</f>
        <v>2.3082923944788898E-2</v>
      </c>
      <c r="J18" s="12">
        <f>STDEVP(J4:J7)/SQRT(COUNT(J4:J7))</f>
        <v>4.4827263266620523E-2</v>
      </c>
      <c r="K18" s="12">
        <f>STDEVP(K4:K9)/SQRT(COUNT(K4:K9))</f>
        <v>8.3200168727025667E-2</v>
      </c>
      <c r="L18" s="12">
        <f>STDEVP(L4:L9)/SQRT(COUNT(L4:L9))</f>
        <v>0</v>
      </c>
    </row>
    <row r="19" spans="1:12" x14ac:dyDescent="0.25">
      <c r="B19" s="13"/>
      <c r="C19" s="13"/>
    </row>
    <row r="20" spans="1:12" x14ac:dyDescent="0.25">
      <c r="B20" s="15"/>
      <c r="C20" s="13"/>
      <c r="I20" s="15"/>
    </row>
    <row r="21" spans="1:12" x14ac:dyDescent="0.25">
      <c r="B21" s="14"/>
      <c r="C21" s="13"/>
      <c r="I21" s="14"/>
    </row>
    <row r="22" spans="1:12" x14ac:dyDescent="0.25">
      <c r="B22" s="1"/>
      <c r="C22" s="13"/>
      <c r="I22" s="1"/>
    </row>
    <row r="24" spans="1:12" x14ac:dyDescent="0.25">
      <c r="B24" s="15"/>
      <c r="I24" s="15"/>
    </row>
    <row r="25" spans="1:12" x14ac:dyDescent="0.25">
      <c r="B25" s="14"/>
      <c r="I25" s="14"/>
    </row>
    <row r="26" spans="1:12" x14ac:dyDescent="0.25">
      <c r="B26" s="1"/>
      <c r="I26" s="1"/>
    </row>
    <row r="28" spans="1:12" x14ac:dyDescent="0.25">
      <c r="B28" s="15"/>
      <c r="I28" s="15"/>
    </row>
    <row r="29" spans="1:12" x14ac:dyDescent="0.25">
      <c r="B29" s="14"/>
      <c r="I29" s="14"/>
    </row>
    <row r="30" spans="1:12" x14ac:dyDescent="0.25">
      <c r="B30" s="1"/>
      <c r="I30" s="1"/>
    </row>
    <row r="32" spans="1:12" x14ac:dyDescent="0.25">
      <c r="B32" s="15"/>
      <c r="I32" s="15"/>
    </row>
    <row r="33" spans="2:9" x14ac:dyDescent="0.25">
      <c r="B33" s="14"/>
      <c r="I33" s="14"/>
    </row>
    <row r="34" spans="2:9" x14ac:dyDescent="0.25">
      <c r="B34" s="1"/>
      <c r="I34" s="1"/>
    </row>
  </sheetData>
  <mergeCells count="6">
    <mergeCell ref="D3:E3"/>
    <mergeCell ref="K3:L3"/>
    <mergeCell ref="B3:C3"/>
    <mergeCell ref="I3:J3"/>
    <mergeCell ref="B2:E2"/>
    <mergeCell ref="I2:L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A8FBC-536D-4E45-B89C-9754D2E9DF88}">
  <dimension ref="A1:AG104"/>
  <sheetViews>
    <sheetView topLeftCell="D1" zoomScale="85" zoomScaleNormal="85" workbookViewId="0">
      <selection activeCell="Z36" sqref="Z36"/>
    </sheetView>
  </sheetViews>
  <sheetFormatPr defaultRowHeight="13.2" x14ac:dyDescent="0.25"/>
  <cols>
    <col min="1" max="19" width="8.88671875" style="1"/>
    <col min="20" max="20" width="9.88671875" style="1" customWidth="1"/>
    <col min="21" max="16384" width="8.88671875" style="1"/>
  </cols>
  <sheetData>
    <row r="1" spans="1:33" ht="13.8" x14ac:dyDescent="0.25">
      <c r="A1" s="16" t="s">
        <v>44</v>
      </c>
    </row>
    <row r="2" spans="1:33" ht="13.8" x14ac:dyDescent="0.25">
      <c r="A2" s="16" t="s">
        <v>45</v>
      </c>
    </row>
    <row r="4" spans="1:33" x14ac:dyDescent="0.25">
      <c r="C4" s="1" t="s">
        <v>24</v>
      </c>
      <c r="D4" s="1" t="s">
        <v>25</v>
      </c>
      <c r="E4" s="1" t="s">
        <v>26</v>
      </c>
      <c r="F4" s="1" t="s">
        <v>27</v>
      </c>
      <c r="G4" s="1" t="s">
        <v>28</v>
      </c>
      <c r="H4" s="1" t="s">
        <v>29</v>
      </c>
      <c r="J4" s="1" t="s">
        <v>5</v>
      </c>
      <c r="L4" s="1" t="s">
        <v>24</v>
      </c>
      <c r="M4" s="1" t="s">
        <v>25</v>
      </c>
      <c r="N4" s="1" t="s">
        <v>26</v>
      </c>
      <c r="O4" s="1" t="s">
        <v>27</v>
      </c>
      <c r="P4" s="1" t="s">
        <v>28</v>
      </c>
      <c r="Q4" s="1" t="s">
        <v>29</v>
      </c>
      <c r="AB4" s="1" t="s">
        <v>3</v>
      </c>
    </row>
    <row r="5" spans="1:33" x14ac:dyDescent="0.25">
      <c r="A5" s="1" t="s">
        <v>6</v>
      </c>
      <c r="B5" s="1" t="s">
        <v>7</v>
      </c>
      <c r="C5" s="1">
        <v>24</v>
      </c>
      <c r="D5" s="1">
        <v>9</v>
      </c>
      <c r="E5" s="1">
        <v>6</v>
      </c>
      <c r="F5" s="1">
        <v>2</v>
      </c>
      <c r="G5" s="1">
        <v>3</v>
      </c>
      <c r="H5" s="1">
        <v>2</v>
      </c>
      <c r="K5" s="1" t="s">
        <v>7</v>
      </c>
      <c r="L5" s="1">
        <f>C5*5</f>
        <v>120</v>
      </c>
      <c r="M5" s="1">
        <f>D5</f>
        <v>9</v>
      </c>
      <c r="N5" s="1">
        <f t="shared" ref="N5:P9" si="0">E5</f>
        <v>6</v>
      </c>
      <c r="O5" s="1">
        <f t="shared" si="0"/>
        <v>2</v>
      </c>
      <c r="P5" s="1">
        <f t="shared" si="0"/>
        <v>3</v>
      </c>
      <c r="Q5" s="1">
        <f t="shared" ref="Q5:Q8" si="1">H5*5</f>
        <v>10</v>
      </c>
      <c r="U5" s="1" t="s">
        <v>24</v>
      </c>
      <c r="V5" s="1" t="s">
        <v>25</v>
      </c>
      <c r="W5" s="1" t="s">
        <v>26</v>
      </c>
      <c r="X5" s="1" t="s">
        <v>27</v>
      </c>
      <c r="Y5" s="1" t="s">
        <v>28</v>
      </c>
      <c r="Z5" s="1" t="s">
        <v>29</v>
      </c>
      <c r="AB5" s="1" t="s">
        <v>24</v>
      </c>
      <c r="AC5" s="1" t="s">
        <v>25</v>
      </c>
      <c r="AD5" s="1" t="s">
        <v>26</v>
      </c>
      <c r="AE5" s="1" t="s">
        <v>27</v>
      </c>
      <c r="AF5" s="1" t="s">
        <v>28</v>
      </c>
      <c r="AG5" s="1" t="s">
        <v>29</v>
      </c>
    </row>
    <row r="6" spans="1:33" x14ac:dyDescent="0.25">
      <c r="B6" s="1" t="s">
        <v>8</v>
      </c>
      <c r="C6" s="1">
        <v>16</v>
      </c>
      <c r="D6" s="1">
        <v>11</v>
      </c>
      <c r="E6" s="1">
        <v>6</v>
      </c>
      <c r="F6" s="1">
        <v>1</v>
      </c>
      <c r="G6" s="1">
        <v>2</v>
      </c>
      <c r="H6" s="1">
        <v>5</v>
      </c>
      <c r="K6" s="1" t="s">
        <v>8</v>
      </c>
      <c r="L6" s="1">
        <f>C6*5</f>
        <v>80</v>
      </c>
      <c r="M6" s="1">
        <f t="shared" ref="M6:M9" si="2">D6</f>
        <v>11</v>
      </c>
      <c r="N6" s="1">
        <f t="shared" si="0"/>
        <v>6</v>
      </c>
      <c r="O6" s="1">
        <f t="shared" si="0"/>
        <v>1</v>
      </c>
      <c r="P6" s="1">
        <f t="shared" si="0"/>
        <v>2</v>
      </c>
      <c r="Q6" s="1">
        <f t="shared" si="1"/>
        <v>25</v>
      </c>
      <c r="T6" s="1" t="s">
        <v>6</v>
      </c>
      <c r="U6" s="1">
        <v>390</v>
      </c>
      <c r="V6" s="1">
        <v>36</v>
      </c>
      <c r="W6" s="1">
        <v>29</v>
      </c>
      <c r="X6" s="1">
        <v>10</v>
      </c>
      <c r="Y6" s="1">
        <v>9</v>
      </c>
      <c r="Z6" s="1">
        <v>70</v>
      </c>
      <c r="AA6" s="1" t="s">
        <v>40</v>
      </c>
      <c r="AB6" s="1">
        <f>AVERAGE(U6:U8)</f>
        <v>405</v>
      </c>
      <c r="AC6" s="1">
        <f t="shared" ref="AC6:AE6" si="3">AVERAGE(V6:V8)</f>
        <v>34</v>
      </c>
      <c r="AD6" s="1">
        <f t="shared" si="3"/>
        <v>27.333333333333332</v>
      </c>
      <c r="AE6" s="1">
        <f t="shared" si="3"/>
        <v>11.333333333333334</v>
      </c>
      <c r="AF6" s="1">
        <f>AVERAGE(Y6:Y8)</f>
        <v>11.333333333333334</v>
      </c>
      <c r="AG6" s="1">
        <f>AVERAGE(Z6:Z8)</f>
        <v>78.333333333333329</v>
      </c>
    </row>
    <row r="7" spans="1:33" x14ac:dyDescent="0.25">
      <c r="B7" s="1" t="s">
        <v>9</v>
      </c>
      <c r="C7" s="1">
        <v>22</v>
      </c>
      <c r="D7" s="1">
        <v>10</v>
      </c>
      <c r="E7" s="1">
        <v>12</v>
      </c>
      <c r="F7" s="1">
        <v>5</v>
      </c>
      <c r="G7" s="1">
        <v>0</v>
      </c>
      <c r="H7" s="1">
        <v>4</v>
      </c>
      <c r="K7" s="1" t="s">
        <v>9</v>
      </c>
      <c r="L7" s="1">
        <f>C7*5</f>
        <v>110</v>
      </c>
      <c r="M7" s="1">
        <f t="shared" si="2"/>
        <v>10</v>
      </c>
      <c r="N7" s="1">
        <f t="shared" si="0"/>
        <v>12</v>
      </c>
      <c r="O7" s="1">
        <f t="shared" si="0"/>
        <v>5</v>
      </c>
      <c r="P7" s="1">
        <f t="shared" si="0"/>
        <v>0</v>
      </c>
      <c r="Q7" s="1">
        <f t="shared" si="1"/>
        <v>20</v>
      </c>
      <c r="T7" s="1" t="s">
        <v>10</v>
      </c>
      <c r="U7" s="1">
        <v>380</v>
      </c>
      <c r="V7" s="1">
        <v>33</v>
      </c>
      <c r="W7" s="1">
        <v>24</v>
      </c>
      <c r="X7" s="1">
        <v>9</v>
      </c>
      <c r="Y7" s="1">
        <v>10</v>
      </c>
      <c r="Z7" s="1">
        <v>75</v>
      </c>
      <c r="AA7" s="1" t="s">
        <v>41</v>
      </c>
      <c r="AB7" s="1">
        <f>AVERAGE(U9:U11)</f>
        <v>406.66666666666669</v>
      </c>
      <c r="AC7" s="1">
        <f t="shared" ref="AC7:AG7" si="4">AVERAGE(V9:V11)</f>
        <v>45.333333333333336</v>
      </c>
      <c r="AD7" s="1">
        <f t="shared" si="4"/>
        <v>38</v>
      </c>
      <c r="AE7" s="1">
        <f t="shared" si="4"/>
        <v>22.333333333333332</v>
      </c>
      <c r="AF7" s="1">
        <f t="shared" si="4"/>
        <v>15.666666666666666</v>
      </c>
      <c r="AG7" s="1">
        <f t="shared" si="4"/>
        <v>55</v>
      </c>
    </row>
    <row r="8" spans="1:33" x14ac:dyDescent="0.25">
      <c r="B8" s="1" t="s">
        <v>11</v>
      </c>
      <c r="C8" s="1">
        <v>16</v>
      </c>
      <c r="D8" s="1">
        <v>6</v>
      </c>
      <c r="E8" s="1">
        <v>5</v>
      </c>
      <c r="F8" s="1">
        <v>2</v>
      </c>
      <c r="G8" s="1">
        <v>4</v>
      </c>
      <c r="H8" s="1">
        <v>3</v>
      </c>
      <c r="K8" s="1" t="s">
        <v>11</v>
      </c>
      <c r="L8" s="1">
        <f>C8*5</f>
        <v>80</v>
      </c>
      <c r="M8" s="1">
        <f t="shared" si="2"/>
        <v>6</v>
      </c>
      <c r="N8" s="1">
        <f t="shared" si="0"/>
        <v>5</v>
      </c>
      <c r="O8" s="1">
        <f t="shared" si="0"/>
        <v>2</v>
      </c>
      <c r="P8" s="1">
        <f t="shared" si="0"/>
        <v>4</v>
      </c>
      <c r="Q8" s="1">
        <f t="shared" si="1"/>
        <v>15</v>
      </c>
      <c r="T8" s="1" t="s">
        <v>12</v>
      </c>
      <c r="U8" s="1">
        <v>445</v>
      </c>
      <c r="V8" s="1">
        <v>33</v>
      </c>
      <c r="W8" s="1">
        <v>29</v>
      </c>
      <c r="X8" s="1">
        <v>15</v>
      </c>
      <c r="Y8" s="1">
        <v>15</v>
      </c>
      <c r="Z8" s="1">
        <v>90</v>
      </c>
      <c r="AA8" s="1" t="s">
        <v>42</v>
      </c>
      <c r="AB8" s="1">
        <f>AVERAGE(U12:U14)</f>
        <v>301.66666666666669</v>
      </c>
      <c r="AC8" s="1">
        <f t="shared" ref="AC8:AG8" si="5">AVERAGE(V12:V14)</f>
        <v>38.666666666666664</v>
      </c>
      <c r="AD8" s="1">
        <f t="shared" si="5"/>
        <v>30.333333333333332</v>
      </c>
      <c r="AE8" s="1">
        <f t="shared" si="5"/>
        <v>11.666666666666666</v>
      </c>
      <c r="AF8" s="1">
        <f t="shared" si="5"/>
        <v>9.3333333333333339</v>
      </c>
      <c r="AG8" s="1">
        <f t="shared" si="5"/>
        <v>183.33333333333334</v>
      </c>
    </row>
    <row r="9" spans="1:33" x14ac:dyDescent="0.25">
      <c r="C9" s="1">
        <f t="shared" ref="C9:H9" si="6">SUM(C5:C8)</f>
        <v>78</v>
      </c>
      <c r="D9" s="1">
        <f t="shared" si="6"/>
        <v>36</v>
      </c>
      <c r="E9" s="1">
        <f t="shared" si="6"/>
        <v>29</v>
      </c>
      <c r="F9" s="1">
        <f t="shared" si="6"/>
        <v>10</v>
      </c>
      <c r="G9" s="1">
        <f t="shared" si="6"/>
        <v>9</v>
      </c>
      <c r="H9" s="1">
        <f t="shared" si="6"/>
        <v>14</v>
      </c>
      <c r="I9" s="1">
        <f>SUM(C9:H9)</f>
        <v>176</v>
      </c>
      <c r="L9" s="1">
        <f>SUM(L5:L8)</f>
        <v>390</v>
      </c>
      <c r="M9" s="1">
        <f t="shared" si="2"/>
        <v>36</v>
      </c>
      <c r="N9" s="1">
        <f t="shared" si="0"/>
        <v>29</v>
      </c>
      <c r="O9" s="1">
        <f t="shared" si="0"/>
        <v>10</v>
      </c>
      <c r="P9" s="1">
        <f t="shared" si="0"/>
        <v>9</v>
      </c>
      <c r="Q9" s="1">
        <f>SUM(Q5:Q8)</f>
        <v>70</v>
      </c>
      <c r="R9" s="1">
        <f>SUM(L9:Q9)</f>
        <v>544</v>
      </c>
      <c r="T9" s="1" t="s">
        <v>13</v>
      </c>
      <c r="U9" s="1">
        <v>385</v>
      </c>
      <c r="V9" s="1">
        <v>44</v>
      </c>
      <c r="W9" s="1">
        <v>35</v>
      </c>
      <c r="X9" s="1">
        <v>21</v>
      </c>
      <c r="Y9" s="1">
        <v>12</v>
      </c>
      <c r="Z9" s="1">
        <v>50</v>
      </c>
      <c r="AA9" s="1" t="s">
        <v>43</v>
      </c>
      <c r="AB9" s="1">
        <f>AVERAGE(U15:U17)</f>
        <v>381.66666666666669</v>
      </c>
      <c r="AC9" s="1">
        <f t="shared" ref="AC9:AG9" si="7">AVERAGE(V15:V17)</f>
        <v>54</v>
      </c>
      <c r="AD9" s="1">
        <f t="shared" si="7"/>
        <v>44.333333333333336</v>
      </c>
      <c r="AE9" s="1">
        <f t="shared" si="7"/>
        <v>27.333333333333332</v>
      </c>
      <c r="AF9" s="1">
        <f t="shared" si="7"/>
        <v>19</v>
      </c>
      <c r="AG9" s="1">
        <f t="shared" si="7"/>
        <v>71.666666666666671</v>
      </c>
    </row>
    <row r="10" spans="1:33" x14ac:dyDescent="0.25">
      <c r="C10" s="1">
        <f>C9/I9%</f>
        <v>44.31818181818182</v>
      </c>
      <c r="D10" s="1">
        <f>D9/$I9 %</f>
        <v>20.454545454545453</v>
      </c>
      <c r="E10" s="1">
        <f>E9/$I9 %</f>
        <v>16.477272727272727</v>
      </c>
      <c r="F10" s="1">
        <f>F9/$I9 %</f>
        <v>5.6818181818181817</v>
      </c>
      <c r="G10" s="1">
        <f>G9/$I9 %</f>
        <v>5.1136363636363633</v>
      </c>
      <c r="H10" s="1">
        <f>H9/$I9 %</f>
        <v>7.9545454545454541</v>
      </c>
      <c r="L10" s="1">
        <f t="shared" ref="L10:Q10" si="8">L9/$R9 %</f>
        <v>71.691176470588232</v>
      </c>
      <c r="M10" s="1">
        <f t="shared" si="8"/>
        <v>6.617647058823529</v>
      </c>
      <c r="N10" s="1">
        <f t="shared" si="8"/>
        <v>5.3308823529411757</v>
      </c>
      <c r="O10" s="1">
        <f t="shared" si="8"/>
        <v>1.838235294117647</v>
      </c>
      <c r="P10" s="1">
        <f t="shared" si="8"/>
        <v>1.6544117647058822</v>
      </c>
      <c r="Q10" s="1">
        <f t="shared" si="8"/>
        <v>12.867647058823529</v>
      </c>
      <c r="T10" s="1" t="s">
        <v>1</v>
      </c>
      <c r="U10" s="1">
        <v>425</v>
      </c>
      <c r="V10" s="1">
        <v>49</v>
      </c>
      <c r="W10" s="1">
        <v>45</v>
      </c>
      <c r="X10" s="1">
        <v>29</v>
      </c>
      <c r="Y10" s="1">
        <v>19</v>
      </c>
      <c r="Z10" s="1">
        <v>60</v>
      </c>
    </row>
    <row r="11" spans="1:33" x14ac:dyDescent="0.25">
      <c r="T11" s="1" t="s">
        <v>2</v>
      </c>
      <c r="U11" s="1">
        <v>410</v>
      </c>
      <c r="V11" s="1">
        <v>43</v>
      </c>
      <c r="W11" s="1">
        <v>34</v>
      </c>
      <c r="X11" s="1">
        <v>17</v>
      </c>
      <c r="Y11" s="1">
        <v>16</v>
      </c>
      <c r="Z11" s="1">
        <v>55</v>
      </c>
      <c r="AB11" s="1" t="s">
        <v>39</v>
      </c>
    </row>
    <row r="12" spans="1:33" x14ac:dyDescent="0.25">
      <c r="T12" s="1" t="s">
        <v>14</v>
      </c>
      <c r="U12" s="1">
        <v>270</v>
      </c>
      <c r="V12" s="1">
        <v>44</v>
      </c>
      <c r="W12" s="1">
        <v>33</v>
      </c>
      <c r="X12" s="1">
        <v>7</v>
      </c>
      <c r="Y12" s="1">
        <v>5</v>
      </c>
      <c r="Z12" s="1">
        <v>190</v>
      </c>
      <c r="AA12" s="1" t="s">
        <v>40</v>
      </c>
      <c r="AB12" s="1">
        <f>STDEVP(U6:U8)/SQRT(COUNT(U6:U8))</f>
        <v>16.49915822768611</v>
      </c>
      <c r="AC12" s="1">
        <f t="shared" ref="AC12:AG12" si="9">STDEVP(V6:V8)/SQRT(COUNT(V6:V8))</f>
        <v>0.81649658092772615</v>
      </c>
      <c r="AD12" s="1">
        <f t="shared" si="9"/>
        <v>1.3608276348795436</v>
      </c>
      <c r="AE12" s="1">
        <f t="shared" si="9"/>
        <v>1.5153535218873173</v>
      </c>
      <c r="AF12" s="1">
        <f t="shared" si="9"/>
        <v>1.5153535218873173</v>
      </c>
      <c r="AG12" s="1">
        <f t="shared" si="9"/>
        <v>4.9065338146265827</v>
      </c>
    </row>
    <row r="13" spans="1:33" x14ac:dyDescent="0.25">
      <c r="T13" s="1" t="s">
        <v>15</v>
      </c>
      <c r="U13" s="1">
        <v>315</v>
      </c>
      <c r="V13" s="1">
        <v>33</v>
      </c>
      <c r="W13" s="1">
        <v>25</v>
      </c>
      <c r="X13" s="1">
        <v>15</v>
      </c>
      <c r="Y13" s="1">
        <v>8</v>
      </c>
      <c r="Z13" s="1">
        <v>185</v>
      </c>
      <c r="AA13" s="1" t="s">
        <v>41</v>
      </c>
      <c r="AB13" s="1">
        <f>STDEVP(U9:U11)/SQRT(COUNT(U9:U11))</f>
        <v>9.525793444156804</v>
      </c>
      <c r="AC13" s="1">
        <f t="shared" ref="AC13:AG13" si="10">STDEVP(V9:V11)/SQRT(COUNT(V9:V11))</f>
        <v>1.5153535218873173</v>
      </c>
      <c r="AD13" s="1">
        <f t="shared" si="10"/>
        <v>2.8674417556808756</v>
      </c>
      <c r="AE13" s="1">
        <f t="shared" si="10"/>
        <v>2.8803291992923823</v>
      </c>
      <c r="AF13" s="1">
        <f t="shared" si="10"/>
        <v>1.6555182695279267</v>
      </c>
      <c r="AG13" s="1">
        <f t="shared" si="10"/>
        <v>2.3570226039551585</v>
      </c>
    </row>
    <row r="14" spans="1:33" x14ac:dyDescent="0.25">
      <c r="A14" s="1" t="s">
        <v>16</v>
      </c>
      <c r="B14" s="1" t="s">
        <v>7</v>
      </c>
      <c r="C14" s="1">
        <v>27</v>
      </c>
      <c r="D14" s="1">
        <v>5</v>
      </c>
      <c r="E14" s="1">
        <v>4</v>
      </c>
      <c r="F14" s="1">
        <v>1</v>
      </c>
      <c r="G14" s="1">
        <v>1</v>
      </c>
      <c r="H14" s="1">
        <v>3</v>
      </c>
      <c r="K14" s="1" t="s">
        <v>7</v>
      </c>
      <c r="L14" s="1">
        <f t="shared" ref="L14:L17" si="11">C14*5</f>
        <v>135</v>
      </c>
      <c r="M14" s="1">
        <f>D14</f>
        <v>5</v>
      </c>
      <c r="N14" s="1">
        <f t="shared" ref="N14:P18" si="12">E14</f>
        <v>4</v>
      </c>
      <c r="O14" s="1">
        <f t="shared" si="12"/>
        <v>1</v>
      </c>
      <c r="P14" s="1">
        <f t="shared" si="12"/>
        <v>1</v>
      </c>
      <c r="Q14" s="1">
        <f t="shared" ref="Q14:Q17" si="13">H14*5</f>
        <v>15</v>
      </c>
      <c r="T14" s="1" t="s">
        <v>17</v>
      </c>
      <c r="U14" s="1">
        <v>320</v>
      </c>
      <c r="V14" s="1">
        <v>39</v>
      </c>
      <c r="W14" s="1">
        <v>33</v>
      </c>
      <c r="X14" s="1">
        <v>13</v>
      </c>
      <c r="Y14" s="1">
        <v>15</v>
      </c>
      <c r="Z14" s="1">
        <v>175</v>
      </c>
      <c r="AA14" s="1" t="s">
        <v>42</v>
      </c>
      <c r="AB14" s="1">
        <f>STDEVP(U12:U14)/SQRT(COUNT(U12:U14))</f>
        <v>12.981468272831025</v>
      </c>
      <c r="AC14" s="1">
        <f t="shared" ref="AC14:AG14" si="14">STDEVP(V12:V14)/SQRT(COUNT(V12:V14))</f>
        <v>2.596293654566205</v>
      </c>
      <c r="AD14" s="1">
        <f t="shared" si="14"/>
        <v>2.1773242158072694</v>
      </c>
      <c r="AE14" s="1">
        <f t="shared" si="14"/>
        <v>1.9626135258506328</v>
      </c>
      <c r="AF14" s="1">
        <f t="shared" si="14"/>
        <v>2.4190601174530273</v>
      </c>
      <c r="AG14" s="1">
        <f t="shared" si="14"/>
        <v>3.6004114991154781</v>
      </c>
    </row>
    <row r="15" spans="1:33" x14ac:dyDescent="0.25">
      <c r="B15" s="1" t="s">
        <v>8</v>
      </c>
      <c r="C15" s="1">
        <v>13</v>
      </c>
      <c r="D15" s="1">
        <v>14</v>
      </c>
      <c r="E15" s="1">
        <v>3</v>
      </c>
      <c r="F15" s="1">
        <v>4</v>
      </c>
      <c r="G15" s="1">
        <v>3</v>
      </c>
      <c r="H15" s="1">
        <v>4</v>
      </c>
      <c r="K15" s="1" t="s">
        <v>8</v>
      </c>
      <c r="L15" s="1">
        <f t="shared" si="11"/>
        <v>65</v>
      </c>
      <c r="M15" s="1">
        <f t="shared" ref="M15:M18" si="15">D15</f>
        <v>14</v>
      </c>
      <c r="N15" s="1">
        <f t="shared" si="12"/>
        <v>3</v>
      </c>
      <c r="O15" s="1">
        <f t="shared" si="12"/>
        <v>4</v>
      </c>
      <c r="P15" s="1">
        <f t="shared" si="12"/>
        <v>3</v>
      </c>
      <c r="Q15" s="1">
        <f t="shared" si="13"/>
        <v>20</v>
      </c>
      <c r="T15" s="1" t="s">
        <v>18</v>
      </c>
      <c r="U15" s="1">
        <v>410</v>
      </c>
      <c r="V15" s="1">
        <v>56</v>
      </c>
      <c r="W15" s="1">
        <v>42</v>
      </c>
      <c r="X15" s="1">
        <v>31</v>
      </c>
      <c r="Y15" s="1">
        <v>21</v>
      </c>
      <c r="Z15" s="1">
        <v>70</v>
      </c>
      <c r="AA15" s="1" t="s">
        <v>43</v>
      </c>
      <c r="AB15" s="1">
        <f>STDEVP(U15:U17)/SQRT(COUNT(U15:U17))</f>
        <v>31.652043407209145</v>
      </c>
      <c r="AC15" s="1">
        <f t="shared" ref="AC15:AG15" si="16">STDEVP(V15:V17)/SQRT(COUNT(V15:V17))</f>
        <v>2.0548046676563256</v>
      </c>
      <c r="AD15" s="1">
        <f t="shared" si="16"/>
        <v>2.7621784210346787</v>
      </c>
      <c r="AE15" s="1">
        <f t="shared" si="16"/>
        <v>2.9938207967349957</v>
      </c>
      <c r="AF15" s="1">
        <f t="shared" si="16"/>
        <v>0.81649658092772615</v>
      </c>
      <c r="AG15" s="1">
        <f t="shared" si="16"/>
        <v>1.3608276348795432</v>
      </c>
    </row>
    <row r="16" spans="1:33" x14ac:dyDescent="0.25">
      <c r="B16" s="1" t="s">
        <v>9</v>
      </c>
      <c r="C16" s="1">
        <v>28</v>
      </c>
      <c r="D16" s="1">
        <v>1</v>
      </c>
      <c r="E16" s="1">
        <v>9</v>
      </c>
      <c r="F16" s="1">
        <v>3</v>
      </c>
      <c r="G16" s="1">
        <v>1</v>
      </c>
      <c r="H16" s="1">
        <v>6</v>
      </c>
      <c r="K16" s="1" t="s">
        <v>9</v>
      </c>
      <c r="L16" s="1">
        <f t="shared" si="11"/>
        <v>140</v>
      </c>
      <c r="M16" s="1">
        <f t="shared" si="15"/>
        <v>1</v>
      </c>
      <c r="N16" s="1">
        <f t="shared" si="12"/>
        <v>9</v>
      </c>
      <c r="O16" s="1">
        <f t="shared" si="12"/>
        <v>3</v>
      </c>
      <c r="P16" s="1">
        <f t="shared" si="12"/>
        <v>1</v>
      </c>
      <c r="Q16" s="1">
        <f t="shared" si="13"/>
        <v>30</v>
      </c>
      <c r="T16" s="1" t="s">
        <v>19</v>
      </c>
      <c r="U16" s="1">
        <v>430</v>
      </c>
      <c r="V16" s="1">
        <v>49</v>
      </c>
      <c r="W16" s="1">
        <v>51</v>
      </c>
      <c r="X16" s="1">
        <v>31</v>
      </c>
      <c r="Y16" s="1">
        <v>18</v>
      </c>
      <c r="Z16" s="1">
        <v>75</v>
      </c>
    </row>
    <row r="17" spans="1:32" x14ac:dyDescent="0.25">
      <c r="B17" s="1" t="s">
        <v>11</v>
      </c>
      <c r="C17" s="1">
        <v>8</v>
      </c>
      <c r="D17" s="1">
        <v>4</v>
      </c>
      <c r="E17" s="1">
        <v>8</v>
      </c>
      <c r="F17" s="1">
        <v>1</v>
      </c>
      <c r="G17" s="1">
        <v>5</v>
      </c>
      <c r="H17" s="1">
        <v>2</v>
      </c>
      <c r="K17" s="1" t="s">
        <v>11</v>
      </c>
      <c r="L17" s="1">
        <f t="shared" si="11"/>
        <v>40</v>
      </c>
      <c r="M17" s="1">
        <f t="shared" si="15"/>
        <v>4</v>
      </c>
      <c r="N17" s="1">
        <f t="shared" si="12"/>
        <v>8</v>
      </c>
      <c r="O17" s="1">
        <f t="shared" si="12"/>
        <v>1</v>
      </c>
      <c r="P17" s="1">
        <f t="shared" si="12"/>
        <v>5</v>
      </c>
      <c r="Q17" s="1">
        <f t="shared" si="13"/>
        <v>10</v>
      </c>
      <c r="T17" s="1" t="s">
        <v>20</v>
      </c>
      <c r="U17" s="1">
        <v>305</v>
      </c>
      <c r="V17" s="1">
        <v>57</v>
      </c>
      <c r="W17" s="1">
        <v>40</v>
      </c>
      <c r="X17" s="1">
        <v>20</v>
      </c>
      <c r="Y17" s="1">
        <v>18</v>
      </c>
      <c r="Z17" s="1">
        <v>70</v>
      </c>
    </row>
    <row r="18" spans="1:32" x14ac:dyDescent="0.25">
      <c r="C18" s="1">
        <f>SUM(C14:C17)</f>
        <v>76</v>
      </c>
      <c r="D18" s="1">
        <v>33</v>
      </c>
      <c r="E18" s="1">
        <f>SUM(E14:E17)</f>
        <v>24</v>
      </c>
      <c r="F18" s="1">
        <f>SUM(F14:F17)</f>
        <v>9</v>
      </c>
      <c r="G18" s="1">
        <f>SUM(G14:G17)</f>
        <v>10</v>
      </c>
      <c r="H18" s="1">
        <f>SUM(H14:H17)</f>
        <v>15</v>
      </c>
      <c r="I18" s="1">
        <f>SUM(C18:H18)</f>
        <v>167</v>
      </c>
      <c r="L18" s="1">
        <f>SUM(L14:L17)</f>
        <v>380</v>
      </c>
      <c r="M18" s="1">
        <f t="shared" si="15"/>
        <v>33</v>
      </c>
      <c r="N18" s="1">
        <f t="shared" si="12"/>
        <v>24</v>
      </c>
      <c r="O18" s="1">
        <f t="shared" si="12"/>
        <v>9</v>
      </c>
      <c r="P18" s="1">
        <f t="shared" si="12"/>
        <v>10</v>
      </c>
      <c r="Q18" s="1">
        <f>SUM(Q14:Q17)</f>
        <v>75</v>
      </c>
      <c r="R18" s="1">
        <f>SUM(L18:Q18)</f>
        <v>531</v>
      </c>
    </row>
    <row r="19" spans="1:32" x14ac:dyDescent="0.25">
      <c r="C19" s="1">
        <f>C18/I18%</f>
        <v>45.508982035928149</v>
      </c>
      <c r="D19" s="1">
        <f>D18/$I18 %</f>
        <v>19.76047904191617</v>
      </c>
      <c r="E19" s="1">
        <f>E18/$I18 %</f>
        <v>14.371257485029941</v>
      </c>
      <c r="F19" s="1">
        <f>F18/$I18 %</f>
        <v>5.3892215568862278</v>
      </c>
      <c r="G19" s="1">
        <f>G18/$I18 %</f>
        <v>5.9880239520958085</v>
      </c>
      <c r="H19" s="1">
        <f>H18/$I18 %</f>
        <v>8.9820359281437128</v>
      </c>
      <c r="L19" s="1">
        <f t="shared" ref="L19:Q19" si="17">L18/$R18 %</f>
        <v>71.563088512241066</v>
      </c>
      <c r="M19" s="1">
        <f t="shared" si="17"/>
        <v>6.2146892655367232</v>
      </c>
      <c r="N19" s="1">
        <f t="shared" si="17"/>
        <v>4.5197740112994351</v>
      </c>
      <c r="O19" s="1">
        <f t="shared" si="17"/>
        <v>1.6949152542372883</v>
      </c>
      <c r="P19" s="1">
        <f t="shared" si="17"/>
        <v>1.8832391713747647</v>
      </c>
      <c r="Q19" s="1">
        <f t="shared" si="17"/>
        <v>14.124293785310735</v>
      </c>
    </row>
    <row r="22" spans="1:32" x14ac:dyDescent="0.25">
      <c r="U22" s="1" t="s">
        <v>0</v>
      </c>
      <c r="V22" s="1" t="s">
        <v>1</v>
      </c>
      <c r="W22" s="1" t="s">
        <v>2</v>
      </c>
      <c r="X22" s="1" t="s">
        <v>18</v>
      </c>
      <c r="Y22" s="1" t="s">
        <v>19</v>
      </c>
      <c r="Z22" s="1" t="s">
        <v>20</v>
      </c>
      <c r="AA22" s="1" t="s">
        <v>21</v>
      </c>
      <c r="AB22" s="1" t="s">
        <v>10</v>
      </c>
      <c r="AC22" s="1" t="s">
        <v>12</v>
      </c>
      <c r="AD22" s="1" t="s">
        <v>14</v>
      </c>
      <c r="AE22" s="1" t="s">
        <v>15</v>
      </c>
      <c r="AF22" s="1" t="s">
        <v>17</v>
      </c>
    </row>
    <row r="23" spans="1:32" x14ac:dyDescent="0.25">
      <c r="A23" s="1" t="s">
        <v>16</v>
      </c>
      <c r="B23" s="1" t="s">
        <v>7</v>
      </c>
      <c r="C23" s="1">
        <v>24</v>
      </c>
      <c r="D23" s="1">
        <v>4</v>
      </c>
      <c r="E23" s="1">
        <v>6</v>
      </c>
      <c r="F23" s="1">
        <v>3</v>
      </c>
      <c r="G23" s="1">
        <v>6</v>
      </c>
      <c r="H23" s="1">
        <v>3</v>
      </c>
      <c r="K23" s="1" t="s">
        <v>7</v>
      </c>
      <c r="L23" s="1">
        <f t="shared" ref="L23:L26" si="18">C23*5</f>
        <v>120</v>
      </c>
      <c r="M23" s="1">
        <f>D23</f>
        <v>4</v>
      </c>
      <c r="N23" s="1">
        <f t="shared" ref="N23:P27" si="19">E23</f>
        <v>6</v>
      </c>
      <c r="O23" s="1">
        <f t="shared" si="19"/>
        <v>3</v>
      </c>
      <c r="P23" s="1">
        <f t="shared" si="19"/>
        <v>6</v>
      </c>
      <c r="Q23" s="1">
        <f t="shared" ref="Q23:Q26" si="20">H23*5</f>
        <v>15</v>
      </c>
      <c r="T23" s="1" t="s">
        <v>30</v>
      </c>
      <c r="U23" s="1">
        <v>385</v>
      </c>
      <c r="V23" s="1">
        <v>425</v>
      </c>
      <c r="W23" s="1">
        <v>410</v>
      </c>
      <c r="X23" s="1">
        <v>410</v>
      </c>
      <c r="Y23" s="1">
        <v>430</v>
      </c>
      <c r="Z23" s="1">
        <v>305</v>
      </c>
      <c r="AA23" s="1">
        <v>390</v>
      </c>
      <c r="AB23" s="1">
        <v>380</v>
      </c>
      <c r="AC23" s="1">
        <v>445</v>
      </c>
      <c r="AD23" s="1">
        <v>270</v>
      </c>
      <c r="AE23" s="1">
        <v>315</v>
      </c>
      <c r="AF23" s="1">
        <v>320</v>
      </c>
    </row>
    <row r="24" spans="1:32" x14ac:dyDescent="0.25">
      <c r="B24" s="1" t="s">
        <v>8</v>
      </c>
      <c r="C24" s="1">
        <v>22</v>
      </c>
      <c r="D24" s="1">
        <v>12</v>
      </c>
      <c r="E24" s="1">
        <v>9</v>
      </c>
      <c r="F24" s="1">
        <v>5</v>
      </c>
      <c r="G24" s="1">
        <v>2</v>
      </c>
      <c r="H24" s="1">
        <v>4</v>
      </c>
      <c r="K24" s="1" t="s">
        <v>8</v>
      </c>
      <c r="L24" s="1">
        <f t="shared" si="18"/>
        <v>110</v>
      </c>
      <c r="M24" s="1">
        <f t="shared" ref="M24:M27" si="21">D24</f>
        <v>12</v>
      </c>
      <c r="N24" s="1">
        <f t="shared" si="19"/>
        <v>9</v>
      </c>
      <c r="O24" s="1">
        <f t="shared" si="19"/>
        <v>5</v>
      </c>
      <c r="P24" s="1">
        <f t="shared" si="19"/>
        <v>2</v>
      </c>
      <c r="Q24" s="1">
        <f t="shared" si="20"/>
        <v>20</v>
      </c>
      <c r="T24" s="1" t="s">
        <v>31</v>
      </c>
      <c r="U24" s="1">
        <v>44</v>
      </c>
      <c r="V24" s="1">
        <v>49</v>
      </c>
      <c r="W24" s="1">
        <v>43</v>
      </c>
      <c r="X24" s="1">
        <v>56</v>
      </c>
      <c r="Y24" s="1">
        <v>49</v>
      </c>
      <c r="Z24" s="1">
        <v>57</v>
      </c>
      <c r="AA24" s="1">
        <v>36</v>
      </c>
      <c r="AB24" s="1">
        <v>33</v>
      </c>
      <c r="AC24" s="1">
        <v>33</v>
      </c>
      <c r="AD24" s="1">
        <v>44</v>
      </c>
      <c r="AE24" s="1">
        <v>33</v>
      </c>
      <c r="AF24" s="1">
        <v>39</v>
      </c>
    </row>
    <row r="25" spans="1:32" x14ac:dyDescent="0.25">
      <c r="B25" s="1" t="s">
        <v>9</v>
      </c>
      <c r="C25" s="1">
        <v>25</v>
      </c>
      <c r="D25" s="1">
        <v>8</v>
      </c>
      <c r="E25" s="1">
        <v>11</v>
      </c>
      <c r="F25" s="1">
        <v>4</v>
      </c>
      <c r="G25" s="1">
        <v>4</v>
      </c>
      <c r="H25" s="1">
        <v>6</v>
      </c>
      <c r="K25" s="1" t="s">
        <v>9</v>
      </c>
      <c r="L25" s="1">
        <f t="shared" si="18"/>
        <v>125</v>
      </c>
      <c r="M25" s="1">
        <f t="shared" si="21"/>
        <v>8</v>
      </c>
      <c r="N25" s="1">
        <f t="shared" si="19"/>
        <v>11</v>
      </c>
      <c r="O25" s="1">
        <f t="shared" si="19"/>
        <v>4</v>
      </c>
      <c r="P25" s="1">
        <f t="shared" si="19"/>
        <v>4</v>
      </c>
      <c r="Q25" s="1">
        <f t="shared" si="20"/>
        <v>30</v>
      </c>
      <c r="T25" s="1" t="s">
        <v>32</v>
      </c>
      <c r="U25" s="1">
        <v>35</v>
      </c>
      <c r="V25" s="1">
        <v>45</v>
      </c>
      <c r="W25" s="1">
        <v>34</v>
      </c>
      <c r="X25" s="1">
        <v>42</v>
      </c>
      <c r="Y25" s="1">
        <v>51</v>
      </c>
      <c r="Z25" s="1">
        <v>40</v>
      </c>
      <c r="AA25" s="1">
        <v>29</v>
      </c>
      <c r="AB25" s="1">
        <v>24</v>
      </c>
      <c r="AC25" s="1">
        <v>29</v>
      </c>
      <c r="AD25" s="1">
        <v>33</v>
      </c>
      <c r="AE25" s="1">
        <v>25</v>
      </c>
      <c r="AF25" s="1">
        <v>33</v>
      </c>
    </row>
    <row r="26" spans="1:32" x14ac:dyDescent="0.25">
      <c r="B26" s="1" t="s">
        <v>11</v>
      </c>
      <c r="C26" s="1">
        <v>18</v>
      </c>
      <c r="D26" s="1">
        <v>9</v>
      </c>
      <c r="E26" s="1">
        <v>3</v>
      </c>
      <c r="F26" s="1">
        <v>3</v>
      </c>
      <c r="G26" s="1">
        <v>3</v>
      </c>
      <c r="H26" s="1">
        <v>5</v>
      </c>
      <c r="K26" s="1" t="s">
        <v>11</v>
      </c>
      <c r="L26" s="1">
        <f t="shared" si="18"/>
        <v>90</v>
      </c>
      <c r="M26" s="1">
        <f t="shared" si="21"/>
        <v>9</v>
      </c>
      <c r="N26" s="1">
        <f t="shared" si="19"/>
        <v>3</v>
      </c>
      <c r="O26" s="1">
        <f t="shared" si="19"/>
        <v>3</v>
      </c>
      <c r="P26" s="1">
        <f t="shared" si="19"/>
        <v>3</v>
      </c>
      <c r="Q26" s="1">
        <f t="shared" si="20"/>
        <v>25</v>
      </c>
      <c r="T26" s="1" t="s">
        <v>33</v>
      </c>
      <c r="U26" s="1">
        <v>21</v>
      </c>
      <c r="V26" s="1">
        <v>29</v>
      </c>
      <c r="W26" s="1">
        <v>17</v>
      </c>
      <c r="X26" s="1">
        <v>31</v>
      </c>
      <c r="Y26" s="1">
        <v>31</v>
      </c>
      <c r="Z26" s="1">
        <v>20</v>
      </c>
      <c r="AA26" s="1">
        <v>10</v>
      </c>
      <c r="AB26" s="1">
        <v>9</v>
      </c>
      <c r="AC26" s="1">
        <v>15</v>
      </c>
      <c r="AD26" s="1">
        <v>7</v>
      </c>
      <c r="AE26" s="1">
        <v>15</v>
      </c>
      <c r="AF26" s="1">
        <v>13</v>
      </c>
    </row>
    <row r="27" spans="1:32" x14ac:dyDescent="0.25">
      <c r="C27" s="1">
        <f t="shared" ref="C27:H27" si="22">SUM(C23:C26)</f>
        <v>89</v>
      </c>
      <c r="D27" s="1">
        <f t="shared" si="22"/>
        <v>33</v>
      </c>
      <c r="E27" s="1">
        <f t="shared" si="22"/>
        <v>29</v>
      </c>
      <c r="F27" s="1">
        <f t="shared" si="22"/>
        <v>15</v>
      </c>
      <c r="G27" s="1">
        <f t="shared" si="22"/>
        <v>15</v>
      </c>
      <c r="H27" s="1">
        <f t="shared" si="22"/>
        <v>18</v>
      </c>
      <c r="I27" s="1">
        <f>SUM(C27:H27)</f>
        <v>199</v>
      </c>
      <c r="L27" s="1">
        <f>SUM(L23:L26)</f>
        <v>445</v>
      </c>
      <c r="M27" s="1">
        <f t="shared" si="21"/>
        <v>33</v>
      </c>
      <c r="N27" s="1">
        <f t="shared" si="19"/>
        <v>29</v>
      </c>
      <c r="O27" s="1">
        <f t="shared" si="19"/>
        <v>15</v>
      </c>
      <c r="P27" s="1">
        <f t="shared" si="19"/>
        <v>15</v>
      </c>
      <c r="Q27" s="1">
        <f>SUM(Q23:Q26)</f>
        <v>90</v>
      </c>
      <c r="R27" s="1">
        <f>SUM(L27:Q27)</f>
        <v>627</v>
      </c>
      <c r="T27" s="1" t="s">
        <v>28</v>
      </c>
      <c r="U27" s="1">
        <v>12</v>
      </c>
      <c r="V27" s="1">
        <v>19</v>
      </c>
      <c r="W27" s="1">
        <v>16</v>
      </c>
      <c r="X27" s="1">
        <v>21</v>
      </c>
      <c r="Y27" s="1">
        <v>18</v>
      </c>
      <c r="Z27" s="1">
        <v>18</v>
      </c>
      <c r="AA27" s="1">
        <v>9</v>
      </c>
      <c r="AB27" s="1">
        <v>10</v>
      </c>
      <c r="AC27" s="1">
        <v>15</v>
      </c>
      <c r="AD27" s="1">
        <v>5</v>
      </c>
      <c r="AE27" s="1">
        <v>8</v>
      </c>
      <c r="AF27" s="1">
        <v>15</v>
      </c>
    </row>
    <row r="28" spans="1:32" x14ac:dyDescent="0.25">
      <c r="C28" s="1">
        <f>C27/I27%</f>
        <v>44.723618090452263</v>
      </c>
      <c r="D28" s="1">
        <f>D27/$I27 %</f>
        <v>16.582914572864322</v>
      </c>
      <c r="E28" s="1">
        <f>E27/$I27 %</f>
        <v>14.572864321608041</v>
      </c>
      <c r="F28" s="1">
        <f>F27/$I27 %</f>
        <v>7.5376884422110555</v>
      </c>
      <c r="G28" s="1">
        <f>G27/$I27 %</f>
        <v>7.5376884422110555</v>
      </c>
      <c r="H28" s="1">
        <f>H27/$I27 %</f>
        <v>9.0452261306532655</v>
      </c>
      <c r="L28" s="1">
        <f t="shared" ref="L28:Q28" si="23">L27/$R27 %</f>
        <v>70.972886762360446</v>
      </c>
      <c r="M28" s="1">
        <f t="shared" si="23"/>
        <v>5.2631578947368425</v>
      </c>
      <c r="N28" s="1">
        <f t="shared" si="23"/>
        <v>4.6251993620414673</v>
      </c>
      <c r="O28" s="1">
        <f t="shared" si="23"/>
        <v>2.3923444976076556</v>
      </c>
      <c r="P28" s="1">
        <f t="shared" si="23"/>
        <v>2.3923444976076556</v>
      </c>
      <c r="Q28" s="1">
        <f t="shared" si="23"/>
        <v>14.354066985645934</v>
      </c>
      <c r="T28" s="1" t="s">
        <v>34</v>
      </c>
      <c r="U28" s="1">
        <v>50</v>
      </c>
      <c r="V28" s="1">
        <v>60</v>
      </c>
      <c r="W28" s="1">
        <v>55</v>
      </c>
      <c r="X28" s="1">
        <v>70</v>
      </c>
      <c r="Y28" s="1">
        <v>75</v>
      </c>
      <c r="Z28" s="1">
        <v>70</v>
      </c>
      <c r="AA28" s="1">
        <v>70</v>
      </c>
      <c r="AB28" s="1">
        <v>75</v>
      </c>
      <c r="AC28" s="1">
        <v>90</v>
      </c>
      <c r="AD28" s="1">
        <v>190</v>
      </c>
      <c r="AE28" s="1">
        <v>185</v>
      </c>
      <c r="AF28" s="1">
        <v>175</v>
      </c>
    </row>
    <row r="29" spans="1:32" x14ac:dyDescent="0.25">
      <c r="U29" s="2"/>
      <c r="W29" s="2"/>
      <c r="Y29" s="2"/>
      <c r="AA29" s="2"/>
      <c r="AC29" s="2"/>
    </row>
    <row r="30" spans="1:32" x14ac:dyDescent="0.25">
      <c r="U30" s="3"/>
      <c r="W30" s="3"/>
      <c r="Y30" s="3"/>
      <c r="AA30" s="3"/>
      <c r="AC30" s="3"/>
    </row>
    <row r="31" spans="1:32" ht="15" x14ac:dyDescent="0.25">
      <c r="U31" s="4"/>
      <c r="V31" s="4"/>
      <c r="W31" s="4"/>
      <c r="X31" s="4"/>
      <c r="Y31" s="4"/>
      <c r="Z31" s="4"/>
      <c r="AA31" s="4"/>
      <c r="AC31" s="4"/>
    </row>
    <row r="32" spans="1:32" x14ac:dyDescent="0.25">
      <c r="A32" s="1" t="s">
        <v>13</v>
      </c>
      <c r="B32" s="1" t="s">
        <v>7</v>
      </c>
      <c r="C32" s="1">
        <v>22</v>
      </c>
      <c r="D32" s="1">
        <v>15</v>
      </c>
      <c r="E32" s="1">
        <v>12</v>
      </c>
      <c r="F32" s="1">
        <v>7</v>
      </c>
      <c r="G32" s="1">
        <v>10</v>
      </c>
      <c r="H32" s="1">
        <v>3</v>
      </c>
      <c r="K32" s="1" t="s">
        <v>7</v>
      </c>
      <c r="L32" s="1">
        <f>C32*5</f>
        <v>110</v>
      </c>
      <c r="M32" s="1">
        <f>D32</f>
        <v>15</v>
      </c>
      <c r="N32" s="1">
        <f t="shared" ref="N32:P35" si="24">E32</f>
        <v>12</v>
      </c>
      <c r="O32" s="1">
        <f t="shared" si="24"/>
        <v>7</v>
      </c>
      <c r="P32" s="1">
        <f t="shared" si="24"/>
        <v>10</v>
      </c>
      <c r="Q32" s="1">
        <f t="shared" ref="Q32:Q34" si="25">H32*5</f>
        <v>15</v>
      </c>
    </row>
    <row r="33" spans="1:29" x14ac:dyDescent="0.25">
      <c r="B33" s="1" t="s">
        <v>8</v>
      </c>
      <c r="C33" s="1">
        <v>28</v>
      </c>
      <c r="D33" s="1">
        <v>20</v>
      </c>
      <c r="E33" s="1">
        <v>14</v>
      </c>
      <c r="F33" s="1">
        <v>9</v>
      </c>
      <c r="G33" s="1">
        <v>2</v>
      </c>
      <c r="H33" s="1">
        <v>4</v>
      </c>
      <c r="K33" s="1" t="s">
        <v>8</v>
      </c>
      <c r="L33" s="1">
        <f>C33*5</f>
        <v>140</v>
      </c>
      <c r="M33" s="1">
        <f t="shared" ref="M33:M35" si="26">D33</f>
        <v>20</v>
      </c>
      <c r="N33" s="1">
        <f t="shared" si="24"/>
        <v>14</v>
      </c>
      <c r="O33" s="1">
        <f t="shared" si="24"/>
        <v>9</v>
      </c>
      <c r="P33" s="1">
        <f t="shared" si="24"/>
        <v>2</v>
      </c>
      <c r="Q33" s="1">
        <f t="shared" si="25"/>
        <v>20</v>
      </c>
    </row>
    <row r="34" spans="1:29" x14ac:dyDescent="0.25">
      <c r="B34" s="1" t="s">
        <v>9</v>
      </c>
      <c r="C34" s="1">
        <v>27</v>
      </c>
      <c r="D34" s="1">
        <v>9</v>
      </c>
      <c r="E34" s="1">
        <v>9</v>
      </c>
      <c r="F34" s="1">
        <v>5</v>
      </c>
      <c r="G34" s="1">
        <v>0</v>
      </c>
      <c r="H34" s="1">
        <v>3</v>
      </c>
      <c r="K34" s="1" t="s">
        <v>9</v>
      </c>
      <c r="L34" s="1">
        <f>C34*5</f>
        <v>135</v>
      </c>
      <c r="M34" s="1">
        <f t="shared" si="26"/>
        <v>9</v>
      </c>
      <c r="N34" s="1">
        <f t="shared" si="24"/>
        <v>9</v>
      </c>
      <c r="O34" s="1">
        <f t="shared" si="24"/>
        <v>5</v>
      </c>
      <c r="P34" s="1">
        <f t="shared" si="24"/>
        <v>0</v>
      </c>
      <c r="Q34" s="1">
        <f t="shared" si="25"/>
        <v>15</v>
      </c>
      <c r="U34" s="2"/>
      <c r="W34" s="2"/>
      <c r="Y34" s="2"/>
      <c r="AA34" s="2"/>
      <c r="AC34" s="2"/>
    </row>
    <row r="35" spans="1:29" x14ac:dyDescent="0.25">
      <c r="C35" s="1">
        <f t="shared" ref="C35:H35" si="27">SUM(C32:C34)</f>
        <v>77</v>
      </c>
      <c r="D35" s="1">
        <f t="shared" si="27"/>
        <v>44</v>
      </c>
      <c r="E35" s="1">
        <f t="shared" si="27"/>
        <v>35</v>
      </c>
      <c r="F35" s="1">
        <f t="shared" si="27"/>
        <v>21</v>
      </c>
      <c r="G35" s="1">
        <f t="shared" si="27"/>
        <v>12</v>
      </c>
      <c r="H35" s="1">
        <f t="shared" si="27"/>
        <v>10</v>
      </c>
      <c r="I35" s="1">
        <f>SUM(C35:H35)</f>
        <v>199</v>
      </c>
      <c r="L35" s="1">
        <f>C35*5</f>
        <v>385</v>
      </c>
      <c r="M35" s="1">
        <f t="shared" si="26"/>
        <v>44</v>
      </c>
      <c r="N35" s="1">
        <f t="shared" si="24"/>
        <v>35</v>
      </c>
      <c r="O35" s="1">
        <f t="shared" si="24"/>
        <v>21</v>
      </c>
      <c r="P35" s="1">
        <f t="shared" si="24"/>
        <v>12</v>
      </c>
      <c r="Q35" s="1">
        <f t="shared" ref="Q35" si="28">SUM(Q32:Q34)</f>
        <v>50</v>
      </c>
      <c r="R35" s="1">
        <f>SUM(L35:Q35)</f>
        <v>547</v>
      </c>
      <c r="U35" s="3"/>
      <c r="W35" s="3"/>
      <c r="Y35" s="3"/>
      <c r="AA35" s="3"/>
      <c r="AC35" s="3"/>
    </row>
    <row r="36" spans="1:29" ht="15" x14ac:dyDescent="0.25">
      <c r="C36" s="1">
        <f>C35/I35%</f>
        <v>38.693467336683419</v>
      </c>
      <c r="D36" s="1">
        <f>D35/$I35 %</f>
        <v>22.110552763819097</v>
      </c>
      <c r="E36" s="1">
        <f>E35/$I35 %</f>
        <v>17.587939698492463</v>
      </c>
      <c r="F36" s="1">
        <f>F35/$I35 %</f>
        <v>10.552763819095478</v>
      </c>
      <c r="G36" s="1">
        <f>G35/$I35 %</f>
        <v>6.0301507537688446</v>
      </c>
      <c r="H36" s="1">
        <f>H35/$I35 %</f>
        <v>5.025125628140704</v>
      </c>
      <c r="L36" s="1">
        <f t="shared" ref="L36:Q36" si="29">L35/$R35 %</f>
        <v>70.383912248628889</v>
      </c>
      <c r="M36" s="1">
        <f t="shared" si="29"/>
        <v>8.0438756855575875</v>
      </c>
      <c r="N36" s="1">
        <f t="shared" si="29"/>
        <v>6.3985374771480803</v>
      </c>
      <c r="O36" s="1">
        <f t="shared" si="29"/>
        <v>3.8391224862888484</v>
      </c>
      <c r="P36" s="1">
        <f t="shared" si="29"/>
        <v>2.1937842778793422</v>
      </c>
      <c r="Q36" s="1">
        <f t="shared" si="29"/>
        <v>9.1407678244972583</v>
      </c>
      <c r="U36" s="4"/>
      <c r="V36" s="4"/>
      <c r="W36" s="4"/>
      <c r="X36" s="4"/>
      <c r="Y36" s="4"/>
      <c r="Z36" s="4"/>
      <c r="AA36" s="4"/>
      <c r="AC36" s="4"/>
    </row>
    <row r="39" spans="1:29" x14ac:dyDescent="0.25">
      <c r="U39" s="2"/>
      <c r="W39" s="2"/>
      <c r="Y39" s="2"/>
      <c r="AA39" s="2"/>
      <c r="AC39" s="2"/>
    </row>
    <row r="40" spans="1:29" x14ac:dyDescent="0.25">
      <c r="A40" s="1" t="s">
        <v>1</v>
      </c>
      <c r="B40" s="1" t="s">
        <v>7</v>
      </c>
      <c r="C40" s="1">
        <v>23</v>
      </c>
      <c r="D40" s="1">
        <v>16</v>
      </c>
      <c r="E40" s="1">
        <v>13</v>
      </c>
      <c r="F40" s="1">
        <v>5</v>
      </c>
      <c r="G40" s="1">
        <v>7</v>
      </c>
      <c r="H40" s="1">
        <v>3</v>
      </c>
      <c r="K40" s="1" t="s">
        <v>7</v>
      </c>
      <c r="L40" s="1">
        <f t="shared" ref="L40:L43" si="30">C40*5</f>
        <v>115</v>
      </c>
      <c r="M40" s="1">
        <f>D40</f>
        <v>16</v>
      </c>
      <c r="N40" s="1">
        <f t="shared" ref="N40:P44" si="31">E40</f>
        <v>13</v>
      </c>
      <c r="O40" s="1">
        <f t="shared" si="31"/>
        <v>5</v>
      </c>
      <c r="P40" s="1">
        <f t="shared" si="31"/>
        <v>7</v>
      </c>
      <c r="Q40" s="1">
        <f t="shared" ref="Q40:Q43" si="32">H40*5</f>
        <v>15</v>
      </c>
      <c r="U40" s="3"/>
      <c r="W40" s="3"/>
      <c r="Y40" s="3"/>
      <c r="AA40" s="3"/>
      <c r="AC40" s="3"/>
    </row>
    <row r="41" spans="1:29" ht="15" x14ac:dyDescent="0.25">
      <c r="B41" s="1" t="s">
        <v>8</v>
      </c>
      <c r="C41" s="1">
        <v>25</v>
      </c>
      <c r="D41" s="1">
        <v>15</v>
      </c>
      <c r="E41" s="1">
        <v>12</v>
      </c>
      <c r="F41" s="1">
        <v>11</v>
      </c>
      <c r="G41" s="1">
        <v>1</v>
      </c>
      <c r="H41" s="1">
        <v>3</v>
      </c>
      <c r="K41" s="1" t="s">
        <v>8</v>
      </c>
      <c r="L41" s="1">
        <f t="shared" si="30"/>
        <v>125</v>
      </c>
      <c r="M41" s="1">
        <f t="shared" ref="M41:M44" si="33">D41</f>
        <v>15</v>
      </c>
      <c r="N41" s="1">
        <f t="shared" si="31"/>
        <v>12</v>
      </c>
      <c r="O41" s="1">
        <f t="shared" si="31"/>
        <v>11</v>
      </c>
      <c r="P41" s="1">
        <f t="shared" si="31"/>
        <v>1</v>
      </c>
      <c r="Q41" s="1">
        <f t="shared" si="32"/>
        <v>15</v>
      </c>
      <c r="U41" s="4"/>
      <c r="V41" s="4"/>
      <c r="W41" s="4"/>
      <c r="X41" s="4"/>
      <c r="Y41" s="4"/>
      <c r="Z41" s="4"/>
      <c r="AA41" s="4"/>
      <c r="AC41" s="4"/>
    </row>
    <row r="42" spans="1:29" x14ac:dyDescent="0.25">
      <c r="B42" s="1" t="s">
        <v>9</v>
      </c>
      <c r="C42" s="1">
        <v>11</v>
      </c>
      <c r="D42" s="1">
        <v>10</v>
      </c>
      <c r="E42" s="1">
        <v>9</v>
      </c>
      <c r="F42" s="1">
        <v>7</v>
      </c>
      <c r="G42" s="1">
        <v>6</v>
      </c>
      <c r="H42" s="1">
        <v>2</v>
      </c>
      <c r="K42" s="1" t="s">
        <v>9</v>
      </c>
      <c r="L42" s="1">
        <f t="shared" si="30"/>
        <v>55</v>
      </c>
      <c r="M42" s="1">
        <f t="shared" si="33"/>
        <v>10</v>
      </c>
      <c r="N42" s="1">
        <f t="shared" si="31"/>
        <v>9</v>
      </c>
      <c r="O42" s="1">
        <f t="shared" si="31"/>
        <v>7</v>
      </c>
      <c r="P42" s="1">
        <f t="shared" si="31"/>
        <v>6</v>
      </c>
      <c r="Q42" s="1">
        <f t="shared" si="32"/>
        <v>10</v>
      </c>
    </row>
    <row r="43" spans="1:29" x14ac:dyDescent="0.25">
      <c r="B43" s="1" t="s">
        <v>11</v>
      </c>
      <c r="C43" s="1">
        <v>26</v>
      </c>
      <c r="D43" s="1">
        <v>8</v>
      </c>
      <c r="E43" s="1">
        <v>11</v>
      </c>
      <c r="F43" s="1">
        <v>6</v>
      </c>
      <c r="G43" s="1">
        <v>5</v>
      </c>
      <c r="H43" s="1">
        <v>4</v>
      </c>
      <c r="K43" s="1" t="s">
        <v>11</v>
      </c>
      <c r="L43" s="1">
        <f t="shared" si="30"/>
        <v>130</v>
      </c>
      <c r="M43" s="1">
        <f t="shared" si="33"/>
        <v>8</v>
      </c>
      <c r="N43" s="1">
        <f t="shared" si="31"/>
        <v>11</v>
      </c>
      <c r="O43" s="1">
        <f t="shared" si="31"/>
        <v>6</v>
      </c>
      <c r="P43" s="1">
        <f t="shared" si="31"/>
        <v>5</v>
      </c>
      <c r="Q43" s="1">
        <f t="shared" si="32"/>
        <v>20</v>
      </c>
    </row>
    <row r="44" spans="1:29" x14ac:dyDescent="0.25">
      <c r="C44" s="1">
        <f t="shared" ref="C44:H44" si="34">SUM(C40:C43)</f>
        <v>85</v>
      </c>
      <c r="D44" s="1">
        <f t="shared" si="34"/>
        <v>49</v>
      </c>
      <c r="E44" s="1">
        <f t="shared" si="34"/>
        <v>45</v>
      </c>
      <c r="F44" s="1">
        <f t="shared" si="34"/>
        <v>29</v>
      </c>
      <c r="G44" s="1">
        <f t="shared" si="34"/>
        <v>19</v>
      </c>
      <c r="H44" s="1">
        <f t="shared" si="34"/>
        <v>12</v>
      </c>
      <c r="I44" s="1">
        <f>SUM(C44:H44)</f>
        <v>239</v>
      </c>
      <c r="L44" s="1">
        <f>SUM(L40:L43)</f>
        <v>425</v>
      </c>
      <c r="M44" s="1">
        <f t="shared" si="33"/>
        <v>49</v>
      </c>
      <c r="N44" s="1">
        <f t="shared" si="31"/>
        <v>45</v>
      </c>
      <c r="O44" s="1">
        <f t="shared" si="31"/>
        <v>29</v>
      </c>
      <c r="P44" s="1">
        <f t="shared" si="31"/>
        <v>19</v>
      </c>
      <c r="Q44" s="1">
        <f>SUM(Q40:Q43)</f>
        <v>60</v>
      </c>
      <c r="R44" s="1">
        <f>SUM(L44:Q44)</f>
        <v>627</v>
      </c>
      <c r="U44" s="2"/>
      <c r="W44" s="2"/>
      <c r="Y44" s="2"/>
      <c r="AA44" s="2"/>
      <c r="AC44" s="2"/>
    </row>
    <row r="45" spans="1:29" x14ac:dyDescent="0.25">
      <c r="C45" s="1">
        <f>C44/I44%</f>
        <v>35.564853556485353</v>
      </c>
      <c r="D45" s="1">
        <f>D44/$I44 %</f>
        <v>20.502092050209203</v>
      </c>
      <c r="E45" s="1">
        <f>E44/$I44 %</f>
        <v>18.828451882845187</v>
      </c>
      <c r="F45" s="1">
        <f>F44/$I44 %</f>
        <v>12.13389121338912</v>
      </c>
      <c r="G45" s="1">
        <f>G44/$I44 %</f>
        <v>7.9497907949790791</v>
      </c>
      <c r="H45" s="1">
        <f>H44/$I44 %</f>
        <v>5.02092050209205</v>
      </c>
      <c r="L45" s="1">
        <f t="shared" ref="L45:Q45" si="35">L44/$R44 %</f>
        <v>67.783094098883581</v>
      </c>
      <c r="M45" s="1">
        <f t="shared" si="35"/>
        <v>7.8149920255183423</v>
      </c>
      <c r="N45" s="1">
        <f t="shared" si="35"/>
        <v>7.1770334928229671</v>
      </c>
      <c r="O45" s="1">
        <f t="shared" si="35"/>
        <v>4.6251993620414673</v>
      </c>
      <c r="P45" s="1">
        <f t="shared" si="35"/>
        <v>3.0303030303030307</v>
      </c>
      <c r="Q45" s="1">
        <f t="shared" si="35"/>
        <v>9.5693779904306222</v>
      </c>
      <c r="U45" s="3"/>
      <c r="W45" s="3"/>
      <c r="Y45" s="3"/>
      <c r="AA45" s="3"/>
      <c r="AC45" s="3"/>
    </row>
    <row r="46" spans="1:29" ht="15" x14ac:dyDescent="0.25">
      <c r="U46" s="4"/>
      <c r="V46" s="4"/>
      <c r="W46" s="4"/>
      <c r="X46" s="4"/>
      <c r="Y46" s="4"/>
      <c r="Z46" s="4"/>
      <c r="AA46" s="4"/>
      <c r="AC46" s="4"/>
    </row>
    <row r="48" spans="1:29" x14ac:dyDescent="0.25">
      <c r="A48" s="1" t="s">
        <v>2</v>
      </c>
      <c r="B48" s="1" t="s">
        <v>7</v>
      </c>
      <c r="C48" s="1">
        <v>23</v>
      </c>
      <c r="D48" s="1">
        <v>12</v>
      </c>
      <c r="E48" s="1">
        <v>11</v>
      </c>
      <c r="F48" s="1">
        <v>6</v>
      </c>
      <c r="G48" s="1">
        <v>12</v>
      </c>
      <c r="H48" s="1">
        <v>2</v>
      </c>
      <c r="K48" s="1" t="s">
        <v>7</v>
      </c>
      <c r="L48" s="1">
        <f t="shared" ref="L48:Q50" si="36">C48*5</f>
        <v>115</v>
      </c>
      <c r="M48" s="1">
        <f>D48</f>
        <v>12</v>
      </c>
      <c r="N48" s="1">
        <f t="shared" ref="N48:P52" si="37">E48</f>
        <v>11</v>
      </c>
      <c r="O48" s="1">
        <f t="shared" si="37"/>
        <v>6</v>
      </c>
      <c r="P48" s="1">
        <f t="shared" si="37"/>
        <v>12</v>
      </c>
      <c r="Q48" s="1">
        <f t="shared" si="36"/>
        <v>10</v>
      </c>
    </row>
    <row r="49" spans="1:29" x14ac:dyDescent="0.25">
      <c r="B49" s="1" t="s">
        <v>8</v>
      </c>
      <c r="C49" s="1">
        <v>29</v>
      </c>
      <c r="D49" s="1">
        <v>21</v>
      </c>
      <c r="E49" s="1">
        <v>12</v>
      </c>
      <c r="F49" s="1">
        <v>4</v>
      </c>
      <c r="G49" s="1">
        <v>2</v>
      </c>
      <c r="H49" s="1">
        <v>5</v>
      </c>
      <c r="K49" s="1" t="s">
        <v>8</v>
      </c>
      <c r="L49" s="1">
        <f t="shared" si="36"/>
        <v>145</v>
      </c>
      <c r="M49" s="1">
        <f t="shared" ref="M49:M52" si="38">D49</f>
        <v>21</v>
      </c>
      <c r="N49" s="1">
        <f t="shared" si="37"/>
        <v>12</v>
      </c>
      <c r="O49" s="1">
        <f t="shared" si="37"/>
        <v>4</v>
      </c>
      <c r="P49" s="1">
        <f t="shared" si="37"/>
        <v>2</v>
      </c>
      <c r="Q49" s="1">
        <f t="shared" si="36"/>
        <v>25</v>
      </c>
    </row>
    <row r="50" spans="1:29" x14ac:dyDescent="0.25">
      <c r="B50" s="1" t="s">
        <v>9</v>
      </c>
      <c r="C50" s="1">
        <v>30</v>
      </c>
      <c r="D50" s="1">
        <v>10</v>
      </c>
      <c r="E50" s="1">
        <v>11</v>
      </c>
      <c r="F50" s="1">
        <v>7</v>
      </c>
      <c r="G50" s="1">
        <v>2</v>
      </c>
      <c r="H50" s="1">
        <v>4</v>
      </c>
      <c r="K50" s="1" t="s">
        <v>9</v>
      </c>
      <c r="L50" s="1">
        <f t="shared" si="36"/>
        <v>150</v>
      </c>
      <c r="M50" s="1">
        <f t="shared" si="38"/>
        <v>10</v>
      </c>
      <c r="N50" s="1">
        <f t="shared" si="37"/>
        <v>11</v>
      </c>
      <c r="O50" s="1">
        <f t="shared" si="37"/>
        <v>7</v>
      </c>
      <c r="P50" s="1">
        <f t="shared" si="37"/>
        <v>2</v>
      </c>
      <c r="Q50" s="1">
        <f t="shared" si="36"/>
        <v>20</v>
      </c>
    </row>
    <row r="51" spans="1:29" x14ac:dyDescent="0.25">
      <c r="C51" s="1">
        <f t="shared" ref="C51:H51" si="39">SUM(C48:C50)</f>
        <v>82</v>
      </c>
      <c r="D51" s="1">
        <f t="shared" si="39"/>
        <v>43</v>
      </c>
      <c r="E51" s="1">
        <f t="shared" si="39"/>
        <v>34</v>
      </c>
      <c r="F51" s="1">
        <f t="shared" si="39"/>
        <v>17</v>
      </c>
      <c r="G51" s="1">
        <f t="shared" si="39"/>
        <v>16</v>
      </c>
      <c r="H51" s="1">
        <f t="shared" si="39"/>
        <v>11</v>
      </c>
      <c r="I51" s="1">
        <f>SUM(C51:H51)</f>
        <v>203</v>
      </c>
      <c r="L51" s="1">
        <f t="shared" ref="L51:Q51" si="40">SUM(L48:L50)</f>
        <v>410</v>
      </c>
      <c r="M51" s="1">
        <f>D51</f>
        <v>43</v>
      </c>
      <c r="N51" s="1">
        <f t="shared" si="37"/>
        <v>34</v>
      </c>
      <c r="O51" s="1">
        <f t="shared" si="37"/>
        <v>17</v>
      </c>
      <c r="P51" s="1">
        <f t="shared" si="37"/>
        <v>16</v>
      </c>
      <c r="Q51" s="1">
        <f t="shared" si="40"/>
        <v>55</v>
      </c>
      <c r="R51" s="1">
        <f>SUM(L51:Q51)</f>
        <v>575</v>
      </c>
      <c r="U51" s="2"/>
      <c r="W51" s="2"/>
      <c r="Y51" s="2"/>
      <c r="AA51" s="2"/>
      <c r="AC51" s="2"/>
    </row>
    <row r="52" spans="1:29" x14ac:dyDescent="0.25">
      <c r="C52" s="1">
        <f>C51/I51%</f>
        <v>40.39408866995074</v>
      </c>
      <c r="D52" s="1">
        <f>D51/$I51 %</f>
        <v>21.182266009852217</v>
      </c>
      <c r="E52" s="1">
        <f>E51/$I51 %</f>
        <v>16.748768472906406</v>
      </c>
      <c r="F52" s="1">
        <f>F51/$I51 %</f>
        <v>8.3743842364532028</v>
      </c>
      <c r="G52" s="1">
        <f>G51/$I51 %</f>
        <v>7.8817733990147794</v>
      </c>
      <c r="H52" s="1">
        <f>H51/$I51 %</f>
        <v>5.418719211822661</v>
      </c>
      <c r="L52" s="1">
        <f>L51/$R51 %</f>
        <v>71.304347826086953</v>
      </c>
      <c r="M52" s="1">
        <f t="shared" si="38"/>
        <v>21.182266009852217</v>
      </c>
      <c r="N52" s="1">
        <f t="shared" si="37"/>
        <v>16.748768472906406</v>
      </c>
      <c r="O52" s="1">
        <f t="shared" si="37"/>
        <v>8.3743842364532028</v>
      </c>
      <c r="P52" s="1">
        <f t="shared" si="37"/>
        <v>7.8817733990147794</v>
      </c>
      <c r="Q52" s="1">
        <f>Q51/$R51 %</f>
        <v>9.5652173913043477</v>
      </c>
      <c r="U52" s="3"/>
      <c r="W52" s="3"/>
      <c r="Y52" s="3"/>
      <c r="AA52" s="3"/>
      <c r="AC52" s="3"/>
    </row>
    <row r="53" spans="1:29" ht="15" x14ac:dyDescent="0.25">
      <c r="U53" s="4"/>
      <c r="V53" s="4"/>
      <c r="W53" s="4"/>
      <c r="X53" s="4"/>
      <c r="Y53" s="4"/>
      <c r="Z53" s="4"/>
      <c r="AA53" s="4"/>
      <c r="AC53" s="4"/>
    </row>
    <row r="56" spans="1:29" x14ac:dyDescent="0.25">
      <c r="A56" s="1" t="s">
        <v>22</v>
      </c>
      <c r="B56" s="1" t="s">
        <v>7</v>
      </c>
      <c r="C56" s="1">
        <v>20</v>
      </c>
      <c r="D56" s="1">
        <v>10</v>
      </c>
      <c r="E56" s="1">
        <v>9</v>
      </c>
      <c r="F56" s="1">
        <v>2</v>
      </c>
      <c r="G56" s="1">
        <v>1</v>
      </c>
      <c r="H56" s="1">
        <v>5</v>
      </c>
      <c r="K56" s="1" t="s">
        <v>7</v>
      </c>
      <c r="L56" s="1">
        <f t="shared" ref="L56:L59" si="41">C56*5</f>
        <v>100</v>
      </c>
      <c r="M56" s="1">
        <f>D56</f>
        <v>10</v>
      </c>
      <c r="N56" s="1">
        <f t="shared" ref="N56:P60" si="42">E56</f>
        <v>9</v>
      </c>
      <c r="O56" s="1">
        <f t="shared" si="42"/>
        <v>2</v>
      </c>
      <c r="P56" s="1">
        <f t="shared" si="42"/>
        <v>1</v>
      </c>
      <c r="Q56" s="1">
        <f t="shared" ref="Q56:Q59" si="43">H56*5</f>
        <v>25</v>
      </c>
    </row>
    <row r="57" spans="1:29" x14ac:dyDescent="0.25">
      <c r="B57" s="1" t="s">
        <v>8</v>
      </c>
      <c r="C57" s="1">
        <v>11</v>
      </c>
      <c r="D57" s="1">
        <v>12</v>
      </c>
      <c r="E57" s="1">
        <v>7</v>
      </c>
      <c r="F57" s="1">
        <v>1</v>
      </c>
      <c r="G57" s="1">
        <v>2</v>
      </c>
      <c r="H57" s="1">
        <v>9</v>
      </c>
      <c r="K57" s="1" t="s">
        <v>8</v>
      </c>
      <c r="L57" s="1">
        <f t="shared" si="41"/>
        <v>55</v>
      </c>
      <c r="M57" s="1">
        <f t="shared" ref="M57:M60" si="44">D57</f>
        <v>12</v>
      </c>
      <c r="N57" s="1">
        <f t="shared" si="42"/>
        <v>7</v>
      </c>
      <c r="O57" s="1">
        <f t="shared" si="42"/>
        <v>1</v>
      </c>
      <c r="P57" s="1">
        <f t="shared" si="42"/>
        <v>2</v>
      </c>
      <c r="Q57" s="1">
        <f t="shared" si="43"/>
        <v>45</v>
      </c>
    </row>
    <row r="58" spans="1:29" x14ac:dyDescent="0.25">
      <c r="B58" s="1" t="s">
        <v>9</v>
      </c>
      <c r="C58" s="1">
        <v>13</v>
      </c>
      <c r="D58" s="1">
        <v>12</v>
      </c>
      <c r="E58" s="1">
        <v>9</v>
      </c>
      <c r="F58" s="1">
        <v>2</v>
      </c>
      <c r="G58" s="1">
        <v>1</v>
      </c>
      <c r="H58" s="1">
        <v>16</v>
      </c>
      <c r="K58" s="1" t="s">
        <v>9</v>
      </c>
      <c r="L58" s="1">
        <f t="shared" si="41"/>
        <v>65</v>
      </c>
      <c r="M58" s="1">
        <f t="shared" si="44"/>
        <v>12</v>
      </c>
      <c r="N58" s="1">
        <f t="shared" si="42"/>
        <v>9</v>
      </c>
      <c r="O58" s="1">
        <f t="shared" si="42"/>
        <v>2</v>
      </c>
      <c r="P58" s="1">
        <f t="shared" si="42"/>
        <v>1</v>
      </c>
      <c r="Q58" s="1">
        <f t="shared" si="43"/>
        <v>80</v>
      </c>
    </row>
    <row r="59" spans="1:29" x14ac:dyDescent="0.25">
      <c r="B59" s="1" t="s">
        <v>11</v>
      </c>
      <c r="C59" s="1">
        <v>10</v>
      </c>
      <c r="D59" s="1">
        <v>10</v>
      </c>
      <c r="E59" s="1">
        <v>8</v>
      </c>
      <c r="F59" s="1">
        <v>2</v>
      </c>
      <c r="G59" s="1">
        <v>1</v>
      </c>
      <c r="H59" s="1">
        <v>8</v>
      </c>
      <c r="K59" s="1" t="s">
        <v>11</v>
      </c>
      <c r="L59" s="1">
        <f t="shared" si="41"/>
        <v>50</v>
      </c>
      <c r="M59" s="1">
        <f t="shared" si="44"/>
        <v>10</v>
      </c>
      <c r="N59" s="1">
        <f t="shared" si="42"/>
        <v>8</v>
      </c>
      <c r="O59" s="1">
        <f t="shared" si="42"/>
        <v>2</v>
      </c>
      <c r="P59" s="1">
        <f t="shared" si="42"/>
        <v>1</v>
      </c>
      <c r="Q59" s="1">
        <f t="shared" si="43"/>
        <v>40</v>
      </c>
    </row>
    <row r="60" spans="1:29" x14ac:dyDescent="0.25">
      <c r="C60" s="1">
        <f t="shared" ref="C60:H60" si="45">SUM(C56:C59)</f>
        <v>54</v>
      </c>
      <c r="D60" s="1">
        <f t="shared" si="45"/>
        <v>44</v>
      </c>
      <c r="E60" s="1">
        <f t="shared" si="45"/>
        <v>33</v>
      </c>
      <c r="F60" s="1">
        <f t="shared" si="45"/>
        <v>7</v>
      </c>
      <c r="G60" s="1">
        <f t="shared" si="45"/>
        <v>5</v>
      </c>
      <c r="H60" s="1">
        <f t="shared" si="45"/>
        <v>38</v>
      </c>
      <c r="I60" s="1">
        <f>SUM(C60:H60)</f>
        <v>181</v>
      </c>
      <c r="L60" s="1">
        <f>SUM(L56:L59)</f>
        <v>270</v>
      </c>
      <c r="M60" s="1">
        <f t="shared" si="44"/>
        <v>44</v>
      </c>
      <c r="N60" s="1">
        <f t="shared" si="42"/>
        <v>33</v>
      </c>
      <c r="O60" s="1">
        <f t="shared" si="42"/>
        <v>7</v>
      </c>
      <c r="P60" s="1">
        <f t="shared" si="42"/>
        <v>5</v>
      </c>
      <c r="Q60" s="1">
        <f>SUM(Q56:Q59)</f>
        <v>190</v>
      </c>
      <c r="R60" s="1">
        <f>SUM(L60:Q60)</f>
        <v>549</v>
      </c>
    </row>
    <row r="61" spans="1:29" x14ac:dyDescent="0.25">
      <c r="C61" s="1">
        <f>C60/I60%</f>
        <v>29.834254143646408</v>
      </c>
      <c r="D61" s="1">
        <f>D60/$I60 %</f>
        <v>24.30939226519337</v>
      </c>
      <c r="E61" s="1">
        <f>E60/$I60 %</f>
        <v>18.232044198895029</v>
      </c>
      <c r="F61" s="1">
        <f>F60/$I60 %</f>
        <v>3.867403314917127</v>
      </c>
      <c r="G61" s="1">
        <f>G60/$I60 %</f>
        <v>2.7624309392265194</v>
      </c>
      <c r="H61" s="1">
        <f>H60/$I60 %</f>
        <v>20.994475138121548</v>
      </c>
      <c r="L61" s="1">
        <f t="shared" ref="L61:Q61" si="46">L60/$R60 %</f>
        <v>49.180327868852459</v>
      </c>
      <c r="M61" s="1">
        <f t="shared" si="46"/>
        <v>8.0145719489981779</v>
      </c>
      <c r="N61" s="1">
        <f t="shared" si="46"/>
        <v>6.0109289617486334</v>
      </c>
      <c r="O61" s="1">
        <f t="shared" si="46"/>
        <v>1.2750455373406193</v>
      </c>
      <c r="P61" s="1">
        <f t="shared" si="46"/>
        <v>0.91074681238615662</v>
      </c>
      <c r="Q61" s="1">
        <f t="shared" si="46"/>
        <v>34.608378870673953</v>
      </c>
    </row>
    <row r="65" spans="1:18" x14ac:dyDescent="0.25">
      <c r="A65" s="1" t="s">
        <v>15</v>
      </c>
      <c r="B65" s="1" t="s">
        <v>7</v>
      </c>
      <c r="C65" s="1">
        <v>12</v>
      </c>
      <c r="D65" s="1">
        <v>5</v>
      </c>
      <c r="E65" s="1">
        <v>5</v>
      </c>
      <c r="F65" s="1">
        <v>5</v>
      </c>
      <c r="G65" s="1">
        <v>1</v>
      </c>
      <c r="H65" s="1">
        <v>11</v>
      </c>
      <c r="K65" s="1" t="s">
        <v>7</v>
      </c>
      <c r="L65" s="1">
        <f t="shared" ref="L65:L68" si="47">C65*5</f>
        <v>60</v>
      </c>
      <c r="M65" s="1">
        <f>D65</f>
        <v>5</v>
      </c>
      <c r="N65" s="1">
        <f t="shared" ref="N65:P69" si="48">E65</f>
        <v>5</v>
      </c>
      <c r="O65" s="1">
        <f t="shared" si="48"/>
        <v>5</v>
      </c>
      <c r="P65" s="1">
        <f t="shared" si="48"/>
        <v>1</v>
      </c>
      <c r="Q65" s="1">
        <f t="shared" ref="Q65:Q68" si="49">H65*5</f>
        <v>55</v>
      </c>
    </row>
    <row r="66" spans="1:18" x14ac:dyDescent="0.25">
      <c r="B66" s="1" t="s">
        <v>8</v>
      </c>
      <c r="C66" s="1">
        <v>14</v>
      </c>
      <c r="D66" s="1">
        <v>7</v>
      </c>
      <c r="E66" s="1">
        <v>6</v>
      </c>
      <c r="F66" s="1">
        <v>3</v>
      </c>
      <c r="G66" s="1">
        <v>3</v>
      </c>
      <c r="H66" s="1">
        <v>7</v>
      </c>
      <c r="K66" s="1" t="s">
        <v>8</v>
      </c>
      <c r="L66" s="1">
        <f t="shared" si="47"/>
        <v>70</v>
      </c>
      <c r="M66" s="1">
        <f t="shared" ref="M66:M69" si="50">D66</f>
        <v>7</v>
      </c>
      <c r="N66" s="1">
        <f t="shared" si="48"/>
        <v>6</v>
      </c>
      <c r="O66" s="1">
        <f t="shared" si="48"/>
        <v>3</v>
      </c>
      <c r="P66" s="1">
        <f t="shared" si="48"/>
        <v>3</v>
      </c>
      <c r="Q66" s="1">
        <f t="shared" si="49"/>
        <v>35</v>
      </c>
    </row>
    <row r="67" spans="1:18" x14ac:dyDescent="0.25">
      <c r="B67" s="1" t="s">
        <v>9</v>
      </c>
      <c r="C67" s="1">
        <v>22</v>
      </c>
      <c r="D67" s="1">
        <v>9</v>
      </c>
      <c r="E67" s="1">
        <v>4</v>
      </c>
      <c r="F67" s="1">
        <v>5</v>
      </c>
      <c r="G67" s="1">
        <v>1</v>
      </c>
      <c r="H67" s="1">
        <v>8</v>
      </c>
      <c r="K67" s="1" t="s">
        <v>9</v>
      </c>
      <c r="L67" s="1">
        <f t="shared" si="47"/>
        <v>110</v>
      </c>
      <c r="M67" s="1">
        <f t="shared" si="50"/>
        <v>9</v>
      </c>
      <c r="N67" s="1">
        <f t="shared" si="48"/>
        <v>4</v>
      </c>
      <c r="O67" s="1">
        <f t="shared" si="48"/>
        <v>5</v>
      </c>
      <c r="P67" s="1">
        <f t="shared" si="48"/>
        <v>1</v>
      </c>
      <c r="Q67" s="1">
        <f t="shared" si="49"/>
        <v>40</v>
      </c>
    </row>
    <row r="68" spans="1:18" x14ac:dyDescent="0.25">
      <c r="B68" s="1" t="s">
        <v>11</v>
      </c>
      <c r="C68" s="1">
        <v>15</v>
      </c>
      <c r="D68" s="1">
        <v>12</v>
      </c>
      <c r="E68" s="1">
        <v>10</v>
      </c>
      <c r="F68" s="1">
        <v>2</v>
      </c>
      <c r="G68" s="1">
        <v>3</v>
      </c>
      <c r="H68" s="1">
        <v>11</v>
      </c>
      <c r="K68" s="1" t="s">
        <v>11</v>
      </c>
      <c r="L68" s="1">
        <f t="shared" si="47"/>
        <v>75</v>
      </c>
      <c r="M68" s="1">
        <f t="shared" si="50"/>
        <v>12</v>
      </c>
      <c r="N68" s="1">
        <f t="shared" si="48"/>
        <v>10</v>
      </c>
      <c r="O68" s="1">
        <f t="shared" si="48"/>
        <v>2</v>
      </c>
      <c r="P68" s="1">
        <f t="shared" si="48"/>
        <v>3</v>
      </c>
      <c r="Q68" s="1">
        <f t="shared" si="49"/>
        <v>55</v>
      </c>
    </row>
    <row r="69" spans="1:18" x14ac:dyDescent="0.25">
      <c r="C69" s="1">
        <f>SUM(C65:C68)</f>
        <v>63</v>
      </c>
      <c r="D69" s="1">
        <v>33</v>
      </c>
      <c r="E69" s="1">
        <f>SUM(E65:E68)</f>
        <v>25</v>
      </c>
      <c r="F69" s="1">
        <f>SUM(F65:F68)</f>
        <v>15</v>
      </c>
      <c r="G69" s="1">
        <f>SUM(G65:G68)</f>
        <v>8</v>
      </c>
      <c r="H69" s="1">
        <f>SUM(H65:H68)</f>
        <v>37</v>
      </c>
      <c r="I69" s="1">
        <f>SUM(C69:H69)</f>
        <v>181</v>
      </c>
      <c r="L69" s="1">
        <f>SUM(L65:L68)</f>
        <v>315</v>
      </c>
      <c r="M69" s="1">
        <f t="shared" si="50"/>
        <v>33</v>
      </c>
      <c r="N69" s="1">
        <f t="shared" si="48"/>
        <v>25</v>
      </c>
      <c r="O69" s="1">
        <f t="shared" si="48"/>
        <v>15</v>
      </c>
      <c r="P69" s="1">
        <f t="shared" si="48"/>
        <v>8</v>
      </c>
      <c r="Q69" s="1">
        <f>SUM(Q65:Q68)</f>
        <v>185</v>
      </c>
      <c r="R69" s="1">
        <f>SUM(L69:Q69)</f>
        <v>581</v>
      </c>
    </row>
    <row r="70" spans="1:18" x14ac:dyDescent="0.25">
      <c r="C70" s="1">
        <f>C69/I69%</f>
        <v>34.806629834254146</v>
      </c>
      <c r="D70" s="1">
        <f>D69/$I69 %</f>
        <v>18.232044198895029</v>
      </c>
      <c r="E70" s="1">
        <f>E69/$I69 %</f>
        <v>13.812154696132596</v>
      </c>
      <c r="F70" s="1">
        <f>F69/$I69 %</f>
        <v>8.2872928176795586</v>
      </c>
      <c r="G70" s="1">
        <f>G69/$I69 %</f>
        <v>4.4198895027624312</v>
      </c>
      <c r="H70" s="1">
        <f>H69/$I69 %</f>
        <v>20.441988950276244</v>
      </c>
      <c r="L70" s="1">
        <f t="shared" ref="L70:Q70" si="51">L69/$R69 %</f>
        <v>54.216867469879524</v>
      </c>
      <c r="M70" s="1">
        <f t="shared" si="51"/>
        <v>5.6798623063683307</v>
      </c>
      <c r="N70" s="1">
        <f t="shared" si="51"/>
        <v>4.3029259896729783</v>
      </c>
      <c r="O70" s="1">
        <f t="shared" si="51"/>
        <v>2.5817555938037868</v>
      </c>
      <c r="P70" s="1">
        <f t="shared" si="51"/>
        <v>1.376936316695353</v>
      </c>
      <c r="Q70" s="1">
        <f t="shared" si="51"/>
        <v>31.841652323580035</v>
      </c>
    </row>
    <row r="74" spans="1:18" x14ac:dyDescent="0.25">
      <c r="A74" s="1" t="s">
        <v>17</v>
      </c>
      <c r="B74" s="1" t="s">
        <v>7</v>
      </c>
      <c r="C74" s="1">
        <v>16</v>
      </c>
      <c r="D74" s="1">
        <v>9</v>
      </c>
      <c r="E74" s="1">
        <v>7</v>
      </c>
      <c r="F74" s="1">
        <v>5</v>
      </c>
      <c r="G74" s="1">
        <v>6</v>
      </c>
      <c r="H74" s="1">
        <v>10</v>
      </c>
      <c r="K74" s="1" t="s">
        <v>7</v>
      </c>
      <c r="L74" s="1">
        <f t="shared" ref="L74:L77" si="52">C74*5</f>
        <v>80</v>
      </c>
      <c r="M74" s="1">
        <f>D74</f>
        <v>9</v>
      </c>
      <c r="N74" s="1">
        <f t="shared" ref="N74:P78" si="53">E74</f>
        <v>7</v>
      </c>
      <c r="O74" s="1">
        <f t="shared" si="53"/>
        <v>5</v>
      </c>
      <c r="P74" s="1">
        <f t="shared" si="53"/>
        <v>6</v>
      </c>
      <c r="Q74" s="1">
        <f t="shared" ref="Q74:Q77" si="54">H74*5</f>
        <v>50</v>
      </c>
    </row>
    <row r="75" spans="1:18" x14ac:dyDescent="0.25">
      <c r="B75" s="1" t="s">
        <v>8</v>
      </c>
      <c r="C75" s="1">
        <v>19</v>
      </c>
      <c r="D75" s="1">
        <v>12</v>
      </c>
      <c r="E75" s="1">
        <v>11</v>
      </c>
      <c r="F75" s="1">
        <v>3</v>
      </c>
      <c r="G75" s="1">
        <v>2</v>
      </c>
      <c r="H75" s="1">
        <v>4</v>
      </c>
      <c r="K75" s="1" t="s">
        <v>8</v>
      </c>
      <c r="L75" s="1">
        <f t="shared" si="52"/>
        <v>95</v>
      </c>
      <c r="M75" s="1">
        <f t="shared" ref="M75:M77" si="55">D75</f>
        <v>12</v>
      </c>
      <c r="N75" s="1">
        <f t="shared" si="53"/>
        <v>11</v>
      </c>
      <c r="O75" s="1">
        <f t="shared" si="53"/>
        <v>3</v>
      </c>
      <c r="P75" s="1">
        <f t="shared" si="53"/>
        <v>2</v>
      </c>
      <c r="Q75" s="1">
        <f t="shared" si="54"/>
        <v>20</v>
      </c>
    </row>
    <row r="76" spans="1:18" x14ac:dyDescent="0.25">
      <c r="B76" s="1" t="s">
        <v>9</v>
      </c>
      <c r="C76" s="1">
        <v>18</v>
      </c>
      <c r="D76" s="1">
        <v>11</v>
      </c>
      <c r="E76" s="1">
        <v>9</v>
      </c>
      <c r="F76" s="1">
        <v>4</v>
      </c>
      <c r="G76" s="1">
        <v>4</v>
      </c>
      <c r="H76" s="1">
        <v>12</v>
      </c>
      <c r="K76" s="1" t="s">
        <v>9</v>
      </c>
      <c r="L76" s="1">
        <f t="shared" si="52"/>
        <v>90</v>
      </c>
      <c r="M76" s="1">
        <f t="shared" si="55"/>
        <v>11</v>
      </c>
      <c r="N76" s="1">
        <f t="shared" si="53"/>
        <v>9</v>
      </c>
      <c r="O76" s="1">
        <f t="shared" si="53"/>
        <v>4</v>
      </c>
      <c r="P76" s="1">
        <f t="shared" si="53"/>
        <v>4</v>
      </c>
      <c r="Q76" s="1">
        <f t="shared" si="54"/>
        <v>60</v>
      </c>
    </row>
    <row r="77" spans="1:18" x14ac:dyDescent="0.25">
      <c r="B77" s="1" t="s">
        <v>11</v>
      </c>
      <c r="C77" s="1">
        <v>11</v>
      </c>
      <c r="D77" s="1">
        <v>7</v>
      </c>
      <c r="E77" s="1">
        <v>6</v>
      </c>
      <c r="F77" s="1">
        <v>1</v>
      </c>
      <c r="G77" s="1">
        <v>3</v>
      </c>
      <c r="H77" s="1">
        <v>9</v>
      </c>
      <c r="K77" s="1" t="s">
        <v>11</v>
      </c>
      <c r="L77" s="1">
        <f t="shared" si="52"/>
        <v>55</v>
      </c>
      <c r="M77" s="1">
        <f t="shared" si="55"/>
        <v>7</v>
      </c>
      <c r="N77" s="1">
        <f t="shared" si="53"/>
        <v>6</v>
      </c>
      <c r="O77" s="1">
        <f t="shared" si="53"/>
        <v>1</v>
      </c>
      <c r="P77" s="1">
        <f t="shared" si="53"/>
        <v>3</v>
      </c>
      <c r="Q77" s="1">
        <f t="shared" si="54"/>
        <v>45</v>
      </c>
    </row>
    <row r="78" spans="1:18" x14ac:dyDescent="0.25">
      <c r="C78" s="1">
        <f t="shared" ref="C78:H78" si="56">SUM(C74:C77)</f>
        <v>64</v>
      </c>
      <c r="D78" s="1">
        <f t="shared" si="56"/>
        <v>39</v>
      </c>
      <c r="E78" s="1">
        <f t="shared" si="56"/>
        <v>33</v>
      </c>
      <c r="F78" s="1">
        <f t="shared" si="56"/>
        <v>13</v>
      </c>
      <c r="G78" s="1">
        <f t="shared" si="56"/>
        <v>15</v>
      </c>
      <c r="H78" s="1">
        <f t="shared" si="56"/>
        <v>35</v>
      </c>
      <c r="I78" s="1">
        <f>SUM(C78:H78)</f>
        <v>199</v>
      </c>
      <c r="L78" s="1">
        <f>SUM(L74:L77)</f>
        <v>320</v>
      </c>
      <c r="M78" s="1">
        <f>D78</f>
        <v>39</v>
      </c>
      <c r="N78" s="1">
        <f t="shared" si="53"/>
        <v>33</v>
      </c>
      <c r="O78" s="1">
        <f t="shared" si="53"/>
        <v>13</v>
      </c>
      <c r="P78" s="1">
        <f t="shared" si="53"/>
        <v>15</v>
      </c>
      <c r="Q78" s="1">
        <f>SUM(Q74:Q77)</f>
        <v>175</v>
      </c>
      <c r="R78" s="1">
        <f>SUM(L78:Q78)</f>
        <v>595</v>
      </c>
    </row>
    <row r="79" spans="1:18" x14ac:dyDescent="0.25">
      <c r="C79" s="1">
        <f>C78/I78%</f>
        <v>32.1608040201005</v>
      </c>
      <c r="D79" s="1">
        <f>D78/$I78 %</f>
        <v>19.597989949748744</v>
      </c>
      <c r="E79" s="1">
        <f>E78/$I78 %</f>
        <v>16.582914572864322</v>
      </c>
      <c r="F79" s="1">
        <f>F78/$I78 %</f>
        <v>6.5326633165829149</v>
      </c>
      <c r="G79" s="1">
        <f>G78/$I78 %</f>
        <v>7.5376884422110555</v>
      </c>
      <c r="H79" s="1">
        <f>H78/$I78 %</f>
        <v>17.587939698492463</v>
      </c>
      <c r="L79" s="1">
        <f t="shared" ref="L79:Q79" si="57">L78/$R78 %</f>
        <v>53.781512605042018</v>
      </c>
      <c r="M79" s="1">
        <f t="shared" si="57"/>
        <v>6.5546218487394956</v>
      </c>
      <c r="N79" s="1">
        <f t="shared" si="57"/>
        <v>5.5462184873949578</v>
      </c>
      <c r="O79" s="1">
        <f t="shared" si="57"/>
        <v>2.1848739495798317</v>
      </c>
      <c r="P79" s="1">
        <f t="shared" si="57"/>
        <v>2.5210084033613445</v>
      </c>
      <c r="Q79" s="1">
        <f t="shared" si="57"/>
        <v>29.411764705882351</v>
      </c>
    </row>
    <row r="83" spans="1:18" x14ac:dyDescent="0.25">
      <c r="A83" s="1" t="s">
        <v>23</v>
      </c>
      <c r="B83" s="1" t="s">
        <v>7</v>
      </c>
      <c r="C83" s="1">
        <v>22</v>
      </c>
      <c r="D83" s="1">
        <v>12</v>
      </c>
      <c r="E83" s="1">
        <v>10</v>
      </c>
      <c r="F83" s="1">
        <v>8</v>
      </c>
      <c r="G83" s="1">
        <v>6</v>
      </c>
      <c r="H83" s="1">
        <v>4</v>
      </c>
      <c r="K83" s="1" t="s">
        <v>7</v>
      </c>
      <c r="L83" s="1">
        <f t="shared" ref="L83:L86" si="58">C83*5</f>
        <v>110</v>
      </c>
      <c r="M83" s="1">
        <f>D83</f>
        <v>12</v>
      </c>
      <c r="N83" s="1">
        <f t="shared" ref="N83:P86" si="59">E83</f>
        <v>10</v>
      </c>
      <c r="O83" s="1">
        <f t="shared" si="59"/>
        <v>8</v>
      </c>
      <c r="P83" s="1">
        <f t="shared" si="59"/>
        <v>6</v>
      </c>
      <c r="Q83" s="1">
        <f t="shared" ref="Q83:Q86" si="60">H83*5</f>
        <v>20</v>
      </c>
    </row>
    <row r="84" spans="1:18" x14ac:dyDescent="0.25">
      <c r="B84" s="1" t="s">
        <v>8</v>
      </c>
      <c r="C84" s="1">
        <v>19</v>
      </c>
      <c r="D84" s="1">
        <v>18</v>
      </c>
      <c r="E84" s="1">
        <v>11</v>
      </c>
      <c r="F84" s="1">
        <v>6</v>
      </c>
      <c r="G84" s="1">
        <v>8</v>
      </c>
      <c r="H84" s="1">
        <v>2</v>
      </c>
      <c r="K84" s="1" t="s">
        <v>8</v>
      </c>
      <c r="L84" s="1">
        <f t="shared" si="58"/>
        <v>95</v>
      </c>
      <c r="M84" s="1">
        <f t="shared" ref="M84:M86" si="61">D84</f>
        <v>18</v>
      </c>
      <c r="N84" s="1">
        <f t="shared" si="59"/>
        <v>11</v>
      </c>
      <c r="O84" s="1">
        <f t="shared" si="59"/>
        <v>6</v>
      </c>
      <c r="P84" s="1">
        <f t="shared" si="59"/>
        <v>8</v>
      </c>
      <c r="Q84" s="1">
        <f t="shared" si="60"/>
        <v>10</v>
      </c>
    </row>
    <row r="85" spans="1:18" x14ac:dyDescent="0.25">
      <c r="B85" s="1" t="s">
        <v>9</v>
      </c>
      <c r="C85" s="1">
        <v>18</v>
      </c>
      <c r="D85" s="1">
        <v>15</v>
      </c>
      <c r="E85" s="1">
        <v>12</v>
      </c>
      <c r="F85" s="1">
        <v>7</v>
      </c>
      <c r="G85" s="1">
        <v>2</v>
      </c>
      <c r="H85" s="1">
        <v>5</v>
      </c>
      <c r="K85" s="1" t="s">
        <v>9</v>
      </c>
      <c r="L85" s="1">
        <f t="shared" si="58"/>
        <v>90</v>
      </c>
      <c r="M85" s="1">
        <f t="shared" si="61"/>
        <v>15</v>
      </c>
      <c r="N85" s="1">
        <f t="shared" si="59"/>
        <v>12</v>
      </c>
      <c r="O85" s="1">
        <f t="shared" si="59"/>
        <v>7</v>
      </c>
      <c r="P85" s="1">
        <f t="shared" si="59"/>
        <v>2</v>
      </c>
      <c r="Q85" s="1">
        <f t="shared" si="60"/>
        <v>25</v>
      </c>
    </row>
    <row r="86" spans="1:18" x14ac:dyDescent="0.25">
      <c r="C86" s="1">
        <v>23</v>
      </c>
      <c r="D86" s="1">
        <v>11</v>
      </c>
      <c r="E86" s="1">
        <v>9</v>
      </c>
      <c r="F86" s="1">
        <v>10</v>
      </c>
      <c r="G86" s="1">
        <v>5</v>
      </c>
      <c r="H86" s="1">
        <v>3</v>
      </c>
      <c r="L86" s="1">
        <f t="shared" si="58"/>
        <v>115</v>
      </c>
      <c r="M86" s="1">
        <f t="shared" si="61"/>
        <v>11</v>
      </c>
      <c r="N86" s="1">
        <f t="shared" si="59"/>
        <v>9</v>
      </c>
      <c r="O86" s="1">
        <f t="shared" si="59"/>
        <v>10</v>
      </c>
      <c r="P86" s="1">
        <f t="shared" si="59"/>
        <v>5</v>
      </c>
      <c r="Q86" s="1">
        <f t="shared" si="60"/>
        <v>15</v>
      </c>
    </row>
    <row r="87" spans="1:18" x14ac:dyDescent="0.25">
      <c r="C87" s="1">
        <f>SUM(C83:C86)</f>
        <v>82</v>
      </c>
      <c r="D87" s="1">
        <f t="shared" ref="D87:H87" si="62">SUM(D83:D86)</f>
        <v>56</v>
      </c>
      <c r="E87" s="1">
        <f t="shared" si="62"/>
        <v>42</v>
      </c>
      <c r="F87" s="1">
        <f t="shared" si="62"/>
        <v>31</v>
      </c>
      <c r="G87" s="1">
        <f t="shared" si="62"/>
        <v>21</v>
      </c>
      <c r="H87" s="1">
        <f t="shared" si="62"/>
        <v>14</v>
      </c>
      <c r="I87" s="1">
        <f>SUM(C87:H87)</f>
        <v>246</v>
      </c>
      <c r="L87" s="1">
        <f>SUM(L83:L86)</f>
        <v>410</v>
      </c>
      <c r="M87" s="1">
        <f t="shared" ref="M87:Q87" si="63">SUM(M83:M86)</f>
        <v>56</v>
      </c>
      <c r="N87" s="1">
        <f t="shared" si="63"/>
        <v>42</v>
      </c>
      <c r="O87" s="1">
        <f t="shared" si="63"/>
        <v>31</v>
      </c>
      <c r="P87" s="1">
        <f t="shared" si="63"/>
        <v>21</v>
      </c>
      <c r="Q87" s="1">
        <f t="shared" si="63"/>
        <v>70</v>
      </c>
      <c r="R87" s="1">
        <f>SUM(L87:Q87)</f>
        <v>630</v>
      </c>
    </row>
    <row r="88" spans="1:18" x14ac:dyDescent="0.25">
      <c r="C88" s="1">
        <f>C87/I87%</f>
        <v>33.333333333333336</v>
      </c>
      <c r="D88" s="1">
        <f>D87/$I87 %</f>
        <v>22.764227642276424</v>
      </c>
      <c r="E88" s="1">
        <f>E87/$I87 %</f>
        <v>17.073170731707318</v>
      </c>
      <c r="F88" s="1">
        <f>F87/$I87 %</f>
        <v>12.601626016260163</v>
      </c>
      <c r="G88" s="1">
        <f>G87/$I87 %</f>
        <v>8.536585365853659</v>
      </c>
      <c r="H88" s="1">
        <f>H87/$I87 %</f>
        <v>5.691056910569106</v>
      </c>
      <c r="L88" s="1">
        <f>L87/$R87 %</f>
        <v>65.079365079365076</v>
      </c>
      <c r="M88" s="1">
        <f>M87/$R87 %</f>
        <v>8.8888888888888893</v>
      </c>
      <c r="N88" s="1">
        <f>N87/$R87 %</f>
        <v>6.666666666666667</v>
      </c>
      <c r="O88" s="1">
        <f>F88*1</f>
        <v>12.601626016260163</v>
      </c>
      <c r="P88" s="1">
        <f>P87/$R87 %</f>
        <v>3.3333333333333335</v>
      </c>
      <c r="Q88" s="1">
        <f>Q87/$R87 %</f>
        <v>11.111111111111111</v>
      </c>
    </row>
    <row r="92" spans="1:18" x14ac:dyDescent="0.25">
      <c r="A92" s="1" t="s">
        <v>19</v>
      </c>
      <c r="B92" s="1" t="s">
        <v>7</v>
      </c>
      <c r="C92" s="1">
        <v>23</v>
      </c>
      <c r="D92" s="1">
        <v>16</v>
      </c>
      <c r="E92" s="1">
        <v>13</v>
      </c>
      <c r="F92" s="1">
        <v>9</v>
      </c>
      <c r="G92" s="1">
        <v>7</v>
      </c>
      <c r="H92" s="1">
        <v>5</v>
      </c>
      <c r="K92" s="1" t="s">
        <v>7</v>
      </c>
      <c r="L92" s="1">
        <f t="shared" ref="L92:L95" si="64">C92*5</f>
        <v>115</v>
      </c>
      <c r="M92" s="1">
        <f>D92</f>
        <v>16</v>
      </c>
      <c r="N92" s="1">
        <f t="shared" ref="N92:P95" si="65">E92</f>
        <v>13</v>
      </c>
      <c r="O92" s="1">
        <f t="shared" si="65"/>
        <v>9</v>
      </c>
      <c r="P92" s="1">
        <f t="shared" si="65"/>
        <v>7</v>
      </c>
      <c r="Q92" s="1">
        <f t="shared" ref="Q92:Q95" si="66">H92*5</f>
        <v>25</v>
      </c>
    </row>
    <row r="93" spans="1:18" x14ac:dyDescent="0.25">
      <c r="B93" s="1" t="s">
        <v>8</v>
      </c>
      <c r="C93" s="1">
        <v>19</v>
      </c>
      <c r="D93" s="1">
        <v>12</v>
      </c>
      <c r="E93" s="1">
        <v>15</v>
      </c>
      <c r="F93" s="1">
        <v>4</v>
      </c>
      <c r="G93" s="1">
        <v>2</v>
      </c>
      <c r="H93" s="1">
        <v>3</v>
      </c>
      <c r="K93" s="1" t="s">
        <v>8</v>
      </c>
      <c r="L93" s="1">
        <f t="shared" si="64"/>
        <v>95</v>
      </c>
      <c r="M93" s="1">
        <f t="shared" ref="M93:M95" si="67">D93</f>
        <v>12</v>
      </c>
      <c r="N93" s="1">
        <f t="shared" si="65"/>
        <v>15</v>
      </c>
      <c r="O93" s="1">
        <f t="shared" si="65"/>
        <v>4</v>
      </c>
      <c r="P93" s="1">
        <f t="shared" si="65"/>
        <v>2</v>
      </c>
      <c r="Q93" s="1">
        <f t="shared" si="66"/>
        <v>15</v>
      </c>
    </row>
    <row r="94" spans="1:18" x14ac:dyDescent="0.25">
      <c r="B94" s="1" t="s">
        <v>9</v>
      </c>
      <c r="C94" s="1">
        <v>18</v>
      </c>
      <c r="D94" s="1">
        <v>10</v>
      </c>
      <c r="E94" s="1">
        <v>12</v>
      </c>
      <c r="F94" s="1">
        <v>11</v>
      </c>
      <c r="G94" s="1">
        <v>6</v>
      </c>
      <c r="H94" s="1">
        <v>5</v>
      </c>
      <c r="K94" s="1" t="s">
        <v>9</v>
      </c>
      <c r="L94" s="1">
        <f t="shared" si="64"/>
        <v>90</v>
      </c>
      <c r="M94" s="1">
        <f t="shared" si="67"/>
        <v>10</v>
      </c>
      <c r="N94" s="1">
        <f t="shared" si="65"/>
        <v>12</v>
      </c>
      <c r="O94" s="1">
        <f t="shared" si="65"/>
        <v>11</v>
      </c>
      <c r="P94" s="1">
        <f t="shared" si="65"/>
        <v>6</v>
      </c>
      <c r="Q94" s="1">
        <f t="shared" si="66"/>
        <v>25</v>
      </c>
    </row>
    <row r="95" spans="1:18" x14ac:dyDescent="0.25">
      <c r="B95" s="1" t="s">
        <v>11</v>
      </c>
      <c r="C95" s="1">
        <v>26</v>
      </c>
      <c r="D95" s="1">
        <v>11</v>
      </c>
      <c r="E95" s="1">
        <v>11</v>
      </c>
      <c r="F95" s="1">
        <v>7</v>
      </c>
      <c r="G95" s="1">
        <v>3</v>
      </c>
      <c r="H95" s="1">
        <v>2</v>
      </c>
      <c r="K95" s="1" t="s">
        <v>11</v>
      </c>
      <c r="L95" s="1">
        <f t="shared" si="64"/>
        <v>130</v>
      </c>
      <c r="M95" s="1">
        <f t="shared" si="67"/>
        <v>11</v>
      </c>
      <c r="N95" s="1">
        <f t="shared" si="65"/>
        <v>11</v>
      </c>
      <c r="O95" s="1">
        <f t="shared" si="65"/>
        <v>7</v>
      </c>
      <c r="P95" s="1">
        <f t="shared" si="65"/>
        <v>3</v>
      </c>
      <c r="Q95" s="1">
        <f t="shared" si="66"/>
        <v>10</v>
      </c>
    </row>
    <row r="96" spans="1:18" x14ac:dyDescent="0.25">
      <c r="C96" s="1">
        <f t="shared" ref="C96:H96" si="68">SUM(C92:C95)</f>
        <v>86</v>
      </c>
      <c r="D96" s="1">
        <f t="shared" si="68"/>
        <v>49</v>
      </c>
      <c r="E96" s="1">
        <f t="shared" si="68"/>
        <v>51</v>
      </c>
      <c r="F96" s="1">
        <f t="shared" si="68"/>
        <v>31</v>
      </c>
      <c r="G96" s="1">
        <f t="shared" si="68"/>
        <v>18</v>
      </c>
      <c r="H96" s="1">
        <f t="shared" si="68"/>
        <v>15</v>
      </c>
      <c r="I96" s="1">
        <f>SUM(C96:H96)</f>
        <v>250</v>
      </c>
      <c r="L96" s="1">
        <f>SUM(L92:L95)</f>
        <v>430</v>
      </c>
      <c r="M96" s="1">
        <f>SUM(M92:M95)</f>
        <v>49</v>
      </c>
      <c r="N96" s="1">
        <f>SUM(N92:N95)</f>
        <v>51</v>
      </c>
      <c r="O96" s="1">
        <f>F96*1</f>
        <v>31</v>
      </c>
      <c r="P96" s="1">
        <f>SUM(P92:P95)</f>
        <v>18</v>
      </c>
      <c r="Q96" s="1">
        <f>SUM(Q92:Q95)</f>
        <v>75</v>
      </c>
      <c r="R96" s="1">
        <f>SUM(L96:Q96)</f>
        <v>654</v>
      </c>
    </row>
    <row r="97" spans="1:18" x14ac:dyDescent="0.25">
      <c r="C97" s="1">
        <f>C96/I96%</f>
        <v>34.4</v>
      </c>
      <c r="D97" s="1">
        <f>D96/$I96 %</f>
        <v>19.600000000000001</v>
      </c>
      <c r="E97" s="1">
        <f>E96/$I96 %</f>
        <v>20.399999999999999</v>
      </c>
      <c r="F97" s="1">
        <f>F96/$I96 %</f>
        <v>12.4</v>
      </c>
      <c r="G97" s="1">
        <f>G96/$I96 %</f>
        <v>7.2</v>
      </c>
      <c r="H97" s="1">
        <f>H96/$I96 %</f>
        <v>6</v>
      </c>
      <c r="L97" s="1">
        <f t="shared" ref="L97:Q97" si="69">L96/$R96 %</f>
        <v>65.749235474006113</v>
      </c>
      <c r="M97" s="1">
        <f t="shared" si="69"/>
        <v>7.4923547400611623</v>
      </c>
      <c r="N97" s="1">
        <f t="shared" si="69"/>
        <v>7.7981651376146788</v>
      </c>
      <c r="O97" s="1">
        <f t="shared" si="69"/>
        <v>4.7400611620795106</v>
      </c>
      <c r="P97" s="1">
        <f t="shared" si="69"/>
        <v>2.7522935779816513</v>
      </c>
      <c r="Q97" s="1">
        <f t="shared" si="69"/>
        <v>11.467889908256881</v>
      </c>
    </row>
    <row r="100" spans="1:18" x14ac:dyDescent="0.25">
      <c r="A100" s="1" t="s">
        <v>20</v>
      </c>
      <c r="B100" s="1" t="s">
        <v>7</v>
      </c>
      <c r="C100" s="1">
        <v>22</v>
      </c>
      <c r="D100" s="1">
        <v>15</v>
      </c>
      <c r="E100" s="1">
        <v>17</v>
      </c>
      <c r="F100" s="1">
        <v>5</v>
      </c>
      <c r="G100" s="1">
        <v>6</v>
      </c>
      <c r="H100" s="1">
        <v>5</v>
      </c>
      <c r="K100" s="1" t="s">
        <v>7</v>
      </c>
      <c r="L100" s="1">
        <f t="shared" ref="L100:L102" si="70">C100*5</f>
        <v>110</v>
      </c>
      <c r="M100" s="1">
        <f t="shared" ref="M100:P102" si="71">D100</f>
        <v>15</v>
      </c>
      <c r="N100" s="1">
        <f t="shared" si="71"/>
        <v>17</v>
      </c>
      <c r="O100" s="1">
        <f t="shared" si="71"/>
        <v>5</v>
      </c>
      <c r="P100" s="1">
        <f t="shared" si="71"/>
        <v>6</v>
      </c>
      <c r="Q100" s="1">
        <f t="shared" ref="Q100:Q102" si="72">H100*5</f>
        <v>25</v>
      </c>
    </row>
    <row r="101" spans="1:18" x14ac:dyDescent="0.25">
      <c r="B101" s="1" t="s">
        <v>8</v>
      </c>
      <c r="C101" s="1">
        <v>20</v>
      </c>
      <c r="D101" s="1">
        <v>23</v>
      </c>
      <c r="E101" s="1">
        <v>13</v>
      </c>
      <c r="F101" s="1">
        <v>9</v>
      </c>
      <c r="G101" s="1">
        <v>3</v>
      </c>
      <c r="H101" s="1">
        <v>5</v>
      </c>
      <c r="K101" s="1" t="s">
        <v>8</v>
      </c>
      <c r="L101" s="1">
        <f t="shared" si="70"/>
        <v>100</v>
      </c>
      <c r="M101" s="1">
        <f t="shared" si="71"/>
        <v>23</v>
      </c>
      <c r="N101" s="1">
        <f t="shared" si="71"/>
        <v>13</v>
      </c>
      <c r="O101" s="1">
        <f t="shared" si="71"/>
        <v>9</v>
      </c>
      <c r="P101" s="1">
        <f t="shared" si="71"/>
        <v>3</v>
      </c>
      <c r="Q101" s="1">
        <f t="shared" si="72"/>
        <v>25</v>
      </c>
    </row>
    <row r="102" spans="1:18" x14ac:dyDescent="0.25">
      <c r="B102" s="1" t="s">
        <v>9</v>
      </c>
      <c r="C102" s="1">
        <v>19</v>
      </c>
      <c r="D102" s="1">
        <v>19</v>
      </c>
      <c r="E102" s="1">
        <v>10</v>
      </c>
      <c r="F102" s="1">
        <v>6</v>
      </c>
      <c r="G102" s="1">
        <v>9</v>
      </c>
      <c r="H102" s="1">
        <v>4</v>
      </c>
      <c r="K102" s="1" t="s">
        <v>9</v>
      </c>
      <c r="L102" s="1">
        <f t="shared" si="70"/>
        <v>95</v>
      </c>
      <c r="M102" s="1">
        <f t="shared" si="71"/>
        <v>19</v>
      </c>
      <c r="N102" s="1">
        <f t="shared" si="71"/>
        <v>10</v>
      </c>
      <c r="O102" s="1">
        <f t="shared" si="71"/>
        <v>6</v>
      </c>
      <c r="P102" s="1">
        <f t="shared" si="71"/>
        <v>9</v>
      </c>
      <c r="Q102" s="1">
        <f t="shared" si="72"/>
        <v>20</v>
      </c>
    </row>
    <row r="103" spans="1:18" x14ac:dyDescent="0.25">
      <c r="C103" s="1">
        <f t="shared" ref="C103:H103" si="73">SUM(C100:C102)</f>
        <v>61</v>
      </c>
      <c r="D103" s="1">
        <f t="shared" si="73"/>
        <v>57</v>
      </c>
      <c r="E103" s="1">
        <f t="shared" si="73"/>
        <v>40</v>
      </c>
      <c r="F103" s="1">
        <f t="shared" si="73"/>
        <v>20</v>
      </c>
      <c r="G103" s="1">
        <f t="shared" si="73"/>
        <v>18</v>
      </c>
      <c r="H103" s="1">
        <f t="shared" si="73"/>
        <v>14</v>
      </c>
      <c r="I103" s="1">
        <f>SUM(C103:H103)</f>
        <v>210</v>
      </c>
      <c r="L103" s="1">
        <f>SUM(L100:L102)</f>
        <v>305</v>
      </c>
      <c r="M103" s="1">
        <f>SUM(M100:M102)</f>
        <v>57</v>
      </c>
      <c r="N103" s="1">
        <f>SUM(N100:N102)</f>
        <v>40</v>
      </c>
      <c r="O103" s="1">
        <f>F103*1</f>
        <v>20</v>
      </c>
      <c r="P103" s="1">
        <f>SUM(P100:P102)</f>
        <v>18</v>
      </c>
      <c r="Q103" s="1">
        <f>SUM(Q100:Q102)</f>
        <v>70</v>
      </c>
      <c r="R103" s="1">
        <f>SUM(L103:Q103)</f>
        <v>510</v>
      </c>
    </row>
    <row r="104" spans="1:18" x14ac:dyDescent="0.25">
      <c r="C104" s="1">
        <f>C103/I103%</f>
        <v>29.047619047619047</v>
      </c>
      <c r="D104" s="1">
        <f>D103/$I103 %</f>
        <v>27.142857142857142</v>
      </c>
      <c r="E104" s="1">
        <f>E103/$I103 %</f>
        <v>19.047619047619047</v>
      </c>
      <c r="F104" s="1">
        <f>F103/$I103 %</f>
        <v>9.5238095238095237</v>
      </c>
      <c r="G104" s="1">
        <f>G103/$I103 %</f>
        <v>8.5714285714285712</v>
      </c>
      <c r="H104" s="1">
        <f>H103/$I103 %</f>
        <v>6.6666666666666661</v>
      </c>
      <c r="L104" s="1">
        <f>L103/$R103 %</f>
        <v>59.803921568627452</v>
      </c>
      <c r="M104" s="1">
        <f>M103/$R103 %</f>
        <v>11.176470588235295</v>
      </c>
      <c r="N104" s="1">
        <f>N103/$R103 %</f>
        <v>7.8431372549019613</v>
      </c>
      <c r="O104" s="1">
        <f>F104*1</f>
        <v>9.5238095238095237</v>
      </c>
      <c r="P104" s="1">
        <f>P103/$R103 %</f>
        <v>3.5294117647058827</v>
      </c>
      <c r="Q104" s="1">
        <f>Q103/$R103 %</f>
        <v>13.725490196078432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Fig 4-C, D</vt:lpstr>
      <vt:lpstr>Fig 4-F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gjk-pc</dc:creator>
  <cp:lastModifiedBy>gjk-pc</cp:lastModifiedBy>
  <dcterms:created xsi:type="dcterms:W3CDTF">2022-12-16T06:05:50Z</dcterms:created>
  <dcterms:modified xsi:type="dcterms:W3CDTF">2023-02-13T03:37:37Z</dcterms:modified>
</cp:coreProperties>
</file>