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7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Ex8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harts/chartEx9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10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chartEx11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Ex12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harts/chartEx13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charts/chartEx14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charts/chartEx15.xml" ContentType="application/vnd.ms-office.chartex+xml"/>
  <Override PartName="/xl/charts/style15.xml" ContentType="application/vnd.ms-office.chartstyle+xml"/>
  <Override PartName="/xl/charts/colors15.xml" ContentType="application/vnd.ms-office.chartcolorstyle+xml"/>
  <Override PartName="/xl/charts/chartEx16.xml" ContentType="application/vnd.ms-office.chartex+xml"/>
  <Override PartName="/xl/charts/style16.xml" ContentType="application/vnd.ms-office.chartstyle+xml"/>
  <Override PartName="/xl/charts/colors16.xml" ContentType="application/vnd.ms-office.chartcolorstyle+xml"/>
  <Override PartName="/xl/charts/chartEx17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\Dropbox\2023\Students\Oriol\Paper_V4.0\Revised\Rerevised\"/>
    </mc:Choice>
  </mc:AlternateContent>
  <bookViews>
    <workbookView xWindow="0" yWindow="0" windowWidth="28800" windowHeight="12300" activeTab="3"/>
  </bookViews>
  <sheets>
    <sheet name="Relative Gene Expression" sheetId="2" r:id="rId1"/>
    <sheet name="Absolute gene expression" sheetId="3" r:id="rId2"/>
    <sheet name="Hormone determinations" sheetId="4" r:id="rId3"/>
    <sheet name="Phenotype measurements" sheetId="5" r:id="rId4"/>
  </sheets>
  <definedNames>
    <definedName name="_xlchart.v1.0" hidden="1">'Hormone determinations'!$B$2:$B$36</definedName>
    <definedName name="_xlchart.v1.1" hidden="1">'Hormone determinations'!$D$1</definedName>
    <definedName name="_xlchart.v1.10" hidden="1">'Hormone determinations'!$G$1</definedName>
    <definedName name="_xlchart.v1.11" hidden="1">'Hormone determinations'!$G$2:$G$36</definedName>
    <definedName name="_xlchart.v1.12" hidden="1">'Hormone determinations'!$B$2:$B$36</definedName>
    <definedName name="_xlchart.v1.13" hidden="1">'Hormone determinations'!$F$1</definedName>
    <definedName name="_xlchart.v1.14" hidden="1">'Hormone determinations'!$F$2:$F$36</definedName>
    <definedName name="_xlchart.v1.15" hidden="1">'Hormone determinations'!$B$2:$B$36</definedName>
    <definedName name="_xlchart.v1.16" hidden="1">'Hormone determinations'!$C$1</definedName>
    <definedName name="_xlchart.v1.17" hidden="1">'Hormone determinations'!$C$2:$C$36</definedName>
    <definedName name="_xlchart.v1.18" hidden="1">'Hormone determinations'!$B$2:$B$36</definedName>
    <definedName name="_xlchart.v1.19" hidden="1">'Hormone determinations'!$L$1</definedName>
    <definedName name="_xlchart.v1.2" hidden="1">'Hormone determinations'!$D$2:$D$36</definedName>
    <definedName name="_xlchart.v1.20" hidden="1">'Hormone determinations'!$L$2:$L$36</definedName>
    <definedName name="_xlchart.v1.21" hidden="1">'Hormone determinations'!$B$2:$B$36</definedName>
    <definedName name="_xlchart.v1.22" hidden="1">'Hormone determinations'!$M$1</definedName>
    <definedName name="_xlchart.v1.23" hidden="1">'Hormone determinations'!$M$2:$M$36</definedName>
    <definedName name="_xlchart.v1.24" hidden="1">'Hormone determinations'!$B$2:$B$36</definedName>
    <definedName name="_xlchart.v1.25" hidden="1">'Hormone determinations'!$K$1</definedName>
    <definedName name="_xlchart.v1.26" hidden="1">'Hormone determinations'!$K$2:$K$36</definedName>
    <definedName name="_xlchart.v1.27" hidden="1">'Hormone determinations'!$B$2:$B$36</definedName>
    <definedName name="_xlchart.v1.28" hidden="1">'Hormone determinations'!$H$1</definedName>
    <definedName name="_xlchart.v1.29" hidden="1">'Hormone determinations'!$H$2:$H$36</definedName>
    <definedName name="_xlchart.v1.3" hidden="1">'Hormone determinations'!$B$2:$B$36</definedName>
    <definedName name="_xlchart.v1.30" hidden="1">'Hormone determinations'!$B$2:$B$36</definedName>
    <definedName name="_xlchart.v1.31" hidden="1">'Hormone determinations'!$I$1</definedName>
    <definedName name="_xlchart.v1.32" hidden="1">'Hormone determinations'!$I$2:$I$36</definedName>
    <definedName name="_xlchart.v1.33" hidden="1">'Hormone determinations'!$B$2:$B$36</definedName>
    <definedName name="_xlchart.v1.34" hidden="1">'Hormone determinations'!$C$1</definedName>
    <definedName name="_xlchart.v1.35" hidden="1">'Hormone determinations'!$C$2:$C$36</definedName>
    <definedName name="_xlchart.v1.36" hidden="1">'Hormone determinations'!$B$2:$B$36</definedName>
    <definedName name="_xlchart.v1.37" hidden="1">'Hormone determinations'!$H$1</definedName>
    <definedName name="_xlchart.v1.38" hidden="1">'Hormone determinations'!$H$2:$H$36</definedName>
    <definedName name="_xlchart.v1.39" hidden="1">'Phenotype measurements'!$R$17:$R$51</definedName>
    <definedName name="_xlchart.v1.4" hidden="1">'Hormone determinations'!$E$1</definedName>
    <definedName name="_xlchart.v1.40" hidden="1">'Phenotype measurements'!$X$16</definedName>
    <definedName name="_xlchart.v1.41" hidden="1">'Phenotype measurements'!$X$17:$X$51</definedName>
    <definedName name="_xlchart.v1.42" hidden="1">'Phenotype measurements'!$R$17:$R$51</definedName>
    <definedName name="_xlchart.v1.43" hidden="1">'Phenotype measurements'!$U$16</definedName>
    <definedName name="_xlchart.v1.44" hidden="1">'Phenotype measurements'!$U$17:$U$51</definedName>
    <definedName name="_xlchart.v1.45" hidden="1">'Phenotype measurements'!$R$17:$R$51</definedName>
    <definedName name="_xlchart.v1.46" hidden="1">'Phenotype measurements'!$W$16</definedName>
    <definedName name="_xlchart.v1.47" hidden="1">'Phenotype measurements'!$W$17:$W$51</definedName>
    <definedName name="_xlchart.v1.48" hidden="1">'Phenotype measurements'!$R$17:$R$51</definedName>
    <definedName name="_xlchart.v1.49" hidden="1">'Phenotype measurements'!$V$16</definedName>
    <definedName name="_xlchart.v1.5" hidden="1">'Hormone determinations'!$E$2:$E$36</definedName>
    <definedName name="_xlchart.v1.50" hidden="1">'Phenotype measurements'!$V$17:$V$51</definedName>
    <definedName name="_xlchart.v1.51" hidden="1">'Phenotype measurements'!$R$17:$R$51</definedName>
    <definedName name="_xlchart.v1.52" hidden="1">'Phenotype measurements'!$T$16</definedName>
    <definedName name="_xlchart.v1.53" hidden="1">'Phenotype measurements'!$T$17:$T$51</definedName>
    <definedName name="_xlchart.v1.54" hidden="1">'Phenotype measurements'!$R$17:$R$51</definedName>
    <definedName name="_xlchart.v1.55" hidden="1">'Phenotype measurements'!$S$16</definedName>
    <definedName name="_xlchart.v1.56" hidden="1">'Phenotype measurements'!$S$17:$S$51</definedName>
    <definedName name="_xlchart.v1.6" hidden="1">'Hormone determinations'!$B$2:$B$36</definedName>
    <definedName name="_xlchart.v1.7" hidden="1">'Hormone determinations'!$J$1</definedName>
    <definedName name="_xlchart.v1.8" hidden="1">'Hormone determinations'!$J$2:$J$36</definedName>
    <definedName name="_xlchart.v1.9" hidden="1">'Hormone determinations'!$B$2:$B$36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4" l="1"/>
  <c r="L36" i="4"/>
  <c r="K36" i="4"/>
  <c r="J36" i="4"/>
  <c r="I36" i="4"/>
  <c r="H36" i="4"/>
  <c r="G36" i="4"/>
  <c r="F36" i="4"/>
  <c r="E36" i="4"/>
  <c r="D36" i="4"/>
  <c r="C36" i="4"/>
  <c r="M35" i="4"/>
  <c r="L35" i="4"/>
  <c r="K35" i="4"/>
  <c r="J35" i="4"/>
  <c r="I35" i="4"/>
  <c r="H35" i="4"/>
  <c r="G35" i="4"/>
  <c r="F35" i="4"/>
  <c r="E35" i="4"/>
  <c r="D35" i="4"/>
  <c r="C35" i="4"/>
  <c r="M34" i="4"/>
  <c r="L34" i="4"/>
  <c r="K34" i="4"/>
  <c r="J34" i="4"/>
  <c r="I34" i="4"/>
  <c r="H34" i="4"/>
  <c r="G34" i="4"/>
  <c r="F34" i="4"/>
  <c r="E34" i="4"/>
  <c r="D34" i="4"/>
  <c r="C34" i="4"/>
  <c r="M33" i="4"/>
  <c r="L33" i="4"/>
  <c r="K33" i="4"/>
  <c r="J33" i="4"/>
  <c r="I33" i="4"/>
  <c r="H33" i="4"/>
  <c r="G33" i="4"/>
  <c r="F33" i="4"/>
  <c r="E33" i="4"/>
  <c r="D33" i="4"/>
  <c r="C33" i="4"/>
  <c r="M32" i="4"/>
  <c r="L32" i="4"/>
  <c r="K32" i="4"/>
  <c r="J32" i="4"/>
  <c r="I32" i="4"/>
  <c r="H32" i="4"/>
  <c r="G32" i="4"/>
  <c r="F32" i="4"/>
  <c r="E32" i="4"/>
  <c r="D32" i="4"/>
  <c r="C32" i="4"/>
  <c r="M31" i="4"/>
  <c r="L31" i="4"/>
  <c r="K31" i="4"/>
  <c r="J31" i="4"/>
  <c r="I31" i="4"/>
  <c r="H31" i="4"/>
  <c r="G31" i="4"/>
  <c r="F31" i="4"/>
  <c r="E31" i="4"/>
  <c r="D31" i="4"/>
  <c r="C31" i="4"/>
  <c r="M30" i="4"/>
  <c r="L30" i="4"/>
  <c r="K30" i="4"/>
  <c r="J30" i="4"/>
  <c r="I30" i="4"/>
  <c r="H30" i="4"/>
  <c r="G30" i="4"/>
  <c r="F30" i="4"/>
  <c r="E30" i="4"/>
  <c r="D30" i="4"/>
  <c r="C30" i="4"/>
  <c r="M29" i="4"/>
  <c r="L29" i="4"/>
  <c r="K29" i="4"/>
  <c r="J29" i="4"/>
  <c r="I29" i="4"/>
  <c r="H29" i="4"/>
  <c r="G29" i="4"/>
  <c r="F29" i="4"/>
  <c r="E29" i="4"/>
  <c r="D29" i="4"/>
  <c r="C29" i="4"/>
  <c r="M28" i="4"/>
  <c r="L28" i="4"/>
  <c r="K28" i="4"/>
  <c r="J28" i="4"/>
  <c r="I28" i="4"/>
  <c r="H28" i="4"/>
  <c r="G28" i="4"/>
  <c r="F28" i="4"/>
  <c r="E28" i="4"/>
  <c r="D28" i="4"/>
  <c r="C28" i="4"/>
  <c r="M27" i="4"/>
  <c r="L27" i="4"/>
  <c r="K27" i="4"/>
  <c r="J27" i="4"/>
  <c r="I27" i="4"/>
  <c r="H27" i="4"/>
  <c r="G27" i="4"/>
  <c r="F27" i="4"/>
  <c r="E27" i="4"/>
  <c r="D27" i="4"/>
  <c r="C27" i="4"/>
  <c r="M26" i="4"/>
  <c r="L26" i="4"/>
  <c r="K26" i="4"/>
  <c r="J26" i="4"/>
  <c r="I26" i="4"/>
  <c r="H26" i="4"/>
  <c r="G26" i="4"/>
  <c r="F26" i="4"/>
  <c r="E26" i="4"/>
  <c r="D26" i="4"/>
  <c r="C26" i="4"/>
  <c r="M25" i="4"/>
  <c r="L25" i="4"/>
  <c r="K25" i="4"/>
  <c r="J25" i="4"/>
  <c r="I25" i="4"/>
  <c r="H25" i="4"/>
  <c r="G25" i="4"/>
  <c r="F25" i="4"/>
  <c r="E25" i="4"/>
  <c r="D25" i="4"/>
  <c r="C25" i="4"/>
  <c r="M24" i="4"/>
  <c r="L24" i="4"/>
  <c r="K24" i="4"/>
  <c r="J24" i="4"/>
  <c r="I24" i="4"/>
  <c r="H24" i="4"/>
  <c r="G24" i="4"/>
  <c r="F24" i="4"/>
  <c r="E24" i="4"/>
  <c r="D24" i="4"/>
  <c r="C24" i="4"/>
  <c r="M23" i="4"/>
  <c r="L23" i="4"/>
  <c r="K23" i="4"/>
  <c r="J23" i="4"/>
  <c r="I23" i="4"/>
  <c r="H23" i="4"/>
  <c r="G23" i="4"/>
  <c r="F23" i="4"/>
  <c r="E23" i="4"/>
  <c r="D23" i="4"/>
  <c r="C23" i="4"/>
  <c r="M22" i="4"/>
  <c r="L22" i="4"/>
  <c r="K22" i="4"/>
  <c r="J22" i="4"/>
  <c r="I22" i="4"/>
  <c r="H22" i="4"/>
  <c r="G22" i="4"/>
  <c r="F22" i="4"/>
  <c r="E22" i="4"/>
  <c r="D22" i="4"/>
  <c r="C22" i="4"/>
  <c r="M21" i="4"/>
  <c r="L21" i="4"/>
  <c r="K21" i="4"/>
  <c r="J21" i="4"/>
  <c r="I21" i="4"/>
  <c r="H21" i="4"/>
  <c r="G21" i="4"/>
  <c r="F21" i="4"/>
  <c r="E21" i="4"/>
  <c r="D21" i="4"/>
  <c r="C21" i="4"/>
  <c r="M20" i="4"/>
  <c r="L20" i="4"/>
  <c r="K20" i="4"/>
  <c r="J20" i="4"/>
  <c r="I20" i="4"/>
  <c r="H20" i="4"/>
  <c r="G20" i="4"/>
  <c r="F20" i="4"/>
  <c r="E20" i="4"/>
  <c r="D20" i="4"/>
  <c r="C20" i="4"/>
  <c r="M19" i="4"/>
  <c r="L19" i="4"/>
  <c r="K19" i="4"/>
  <c r="J19" i="4"/>
  <c r="I19" i="4"/>
  <c r="H19" i="4"/>
  <c r="G19" i="4"/>
  <c r="F19" i="4"/>
  <c r="E19" i="4"/>
  <c r="D19" i="4"/>
  <c r="C19" i="4"/>
  <c r="M18" i="4"/>
  <c r="L18" i="4"/>
  <c r="K18" i="4"/>
  <c r="J18" i="4"/>
  <c r="I18" i="4"/>
  <c r="H18" i="4"/>
  <c r="G18" i="4"/>
  <c r="F18" i="4"/>
  <c r="E18" i="4"/>
  <c r="D18" i="4"/>
  <c r="C18" i="4"/>
  <c r="M17" i="4"/>
  <c r="L17" i="4"/>
  <c r="K17" i="4"/>
  <c r="J17" i="4"/>
  <c r="I17" i="4"/>
  <c r="H17" i="4"/>
  <c r="G17" i="4"/>
  <c r="F17" i="4"/>
  <c r="E17" i="4"/>
  <c r="D17" i="4"/>
  <c r="C17" i="4"/>
  <c r="M16" i="4"/>
  <c r="L16" i="4"/>
  <c r="K16" i="4"/>
  <c r="J16" i="4"/>
  <c r="I16" i="4"/>
  <c r="H16" i="4"/>
  <c r="G16" i="4"/>
  <c r="F16" i="4"/>
  <c r="E16" i="4"/>
  <c r="D16" i="4"/>
  <c r="C16" i="4"/>
  <c r="M15" i="4"/>
  <c r="L15" i="4"/>
  <c r="K15" i="4"/>
  <c r="J15" i="4"/>
  <c r="I15" i="4"/>
  <c r="H15" i="4"/>
  <c r="G15" i="4"/>
  <c r="F15" i="4"/>
  <c r="E15" i="4"/>
  <c r="D15" i="4"/>
  <c r="C15" i="4"/>
  <c r="M14" i="4"/>
  <c r="L14" i="4"/>
  <c r="K14" i="4"/>
  <c r="J14" i="4"/>
  <c r="I14" i="4"/>
  <c r="H14" i="4"/>
  <c r="G14" i="4"/>
  <c r="F14" i="4"/>
  <c r="E14" i="4"/>
  <c r="D14" i="4"/>
  <c r="C14" i="4"/>
  <c r="M13" i="4"/>
  <c r="L13" i="4"/>
  <c r="K13" i="4"/>
  <c r="J13" i="4"/>
  <c r="I13" i="4"/>
  <c r="H13" i="4"/>
  <c r="G13" i="4"/>
  <c r="F13" i="4"/>
  <c r="E13" i="4"/>
  <c r="D13" i="4"/>
  <c r="C13" i="4"/>
  <c r="M12" i="4"/>
  <c r="L12" i="4"/>
  <c r="K12" i="4"/>
  <c r="J12" i="4"/>
  <c r="I12" i="4"/>
  <c r="H12" i="4"/>
  <c r="G12" i="4"/>
  <c r="F12" i="4"/>
  <c r="E12" i="4"/>
  <c r="D12" i="4"/>
  <c r="C12" i="4"/>
  <c r="M11" i="4"/>
  <c r="L11" i="4"/>
  <c r="K11" i="4"/>
  <c r="J11" i="4"/>
  <c r="I11" i="4"/>
  <c r="H11" i="4"/>
  <c r="G11" i="4"/>
  <c r="F11" i="4"/>
  <c r="E11" i="4"/>
  <c r="D11" i="4"/>
  <c r="C11" i="4"/>
  <c r="M10" i="4"/>
  <c r="L10" i="4"/>
  <c r="K10" i="4"/>
  <c r="J10" i="4"/>
  <c r="I10" i="4"/>
  <c r="H10" i="4"/>
  <c r="G10" i="4"/>
  <c r="F10" i="4"/>
  <c r="E10" i="4"/>
  <c r="D10" i="4"/>
  <c r="C10" i="4"/>
  <c r="M9" i="4"/>
  <c r="L9" i="4"/>
  <c r="K9" i="4"/>
  <c r="J9" i="4"/>
  <c r="I9" i="4"/>
  <c r="H9" i="4"/>
  <c r="G9" i="4"/>
  <c r="F9" i="4"/>
  <c r="E9" i="4"/>
  <c r="D9" i="4"/>
  <c r="C9" i="4"/>
  <c r="M8" i="4"/>
  <c r="L8" i="4"/>
  <c r="K8" i="4"/>
  <c r="J8" i="4"/>
  <c r="I8" i="4"/>
  <c r="H8" i="4"/>
  <c r="G8" i="4"/>
  <c r="F8" i="4"/>
  <c r="E8" i="4"/>
  <c r="D8" i="4"/>
  <c r="C8" i="4"/>
  <c r="M7" i="4"/>
  <c r="L7" i="4"/>
  <c r="K7" i="4"/>
  <c r="J7" i="4"/>
  <c r="I7" i="4"/>
  <c r="H7" i="4"/>
  <c r="G7" i="4"/>
  <c r="F7" i="4"/>
  <c r="E7" i="4"/>
  <c r="D7" i="4"/>
  <c r="C7" i="4"/>
  <c r="M6" i="4"/>
  <c r="L6" i="4"/>
  <c r="K6" i="4"/>
  <c r="J6" i="4"/>
  <c r="I6" i="4"/>
  <c r="H6" i="4"/>
  <c r="G6" i="4"/>
  <c r="F6" i="4"/>
  <c r="E6" i="4"/>
  <c r="D6" i="4"/>
  <c r="C6" i="4"/>
  <c r="M5" i="4"/>
  <c r="L5" i="4"/>
  <c r="K5" i="4"/>
  <c r="J5" i="4"/>
  <c r="I5" i="4"/>
  <c r="H5" i="4"/>
  <c r="G5" i="4"/>
  <c r="F5" i="4"/>
  <c r="E5" i="4"/>
  <c r="D5" i="4"/>
  <c r="C5" i="4"/>
  <c r="M4" i="4"/>
  <c r="L4" i="4"/>
  <c r="K4" i="4"/>
  <c r="J4" i="4"/>
  <c r="I4" i="4"/>
  <c r="H4" i="4"/>
  <c r="G4" i="4"/>
  <c r="F4" i="4"/>
  <c r="E4" i="4"/>
  <c r="D4" i="4"/>
  <c r="C4" i="4"/>
  <c r="M3" i="4"/>
  <c r="L3" i="4"/>
  <c r="K3" i="4"/>
  <c r="J3" i="4"/>
  <c r="I3" i="4"/>
  <c r="H3" i="4"/>
  <c r="G3" i="4"/>
  <c r="F3" i="4"/>
  <c r="E3" i="4"/>
  <c r="D3" i="4"/>
  <c r="C3" i="4"/>
  <c r="X5" i="5" l="1"/>
  <c r="X4" i="5"/>
  <c r="X3" i="5"/>
  <c r="V5" i="5"/>
  <c r="V4" i="5"/>
  <c r="V3" i="5"/>
  <c r="T5" i="5"/>
  <c r="T4" i="5"/>
  <c r="T3" i="5"/>
  <c r="R5" i="5"/>
  <c r="R4" i="5"/>
  <c r="R3" i="5"/>
  <c r="P5" i="5"/>
  <c r="P4" i="5"/>
  <c r="P3" i="5"/>
  <c r="N5" i="5"/>
  <c r="N4" i="5"/>
  <c r="N3" i="5"/>
  <c r="W5" i="5"/>
  <c r="W4" i="5"/>
  <c r="W3" i="5"/>
  <c r="U5" i="5"/>
  <c r="U4" i="5"/>
  <c r="U3" i="5"/>
  <c r="S5" i="5"/>
  <c r="S4" i="5"/>
  <c r="S3" i="5"/>
  <c r="Q5" i="5"/>
  <c r="Q4" i="5"/>
  <c r="Q3" i="5"/>
  <c r="O5" i="5"/>
  <c r="O4" i="5"/>
  <c r="O3" i="5"/>
  <c r="M5" i="5"/>
  <c r="M3" i="5"/>
  <c r="M4" i="5"/>
</calcChain>
</file>

<file path=xl/sharedStrings.xml><?xml version="1.0" encoding="utf-8"?>
<sst xmlns="http://schemas.openxmlformats.org/spreadsheetml/2006/main" count="750" uniqueCount="141">
  <si>
    <t>HMGS</t>
  </si>
  <si>
    <t>HMGR</t>
  </si>
  <si>
    <t>CrMK</t>
  </si>
  <si>
    <t>PMK</t>
  </si>
  <si>
    <t>MVD</t>
  </si>
  <si>
    <t>WR1</t>
  </si>
  <si>
    <t>L.12</t>
  </si>
  <si>
    <t>L.13</t>
  </si>
  <si>
    <t>L.14</t>
  </si>
  <si>
    <t>L.15</t>
  </si>
  <si>
    <t>L.17</t>
  </si>
  <si>
    <t>L.18</t>
  </si>
  <si>
    <t>L.19</t>
  </si>
  <si>
    <t>L.20</t>
  </si>
  <si>
    <t>L.22</t>
  </si>
  <si>
    <t>L.24</t>
  </si>
  <si>
    <t>L.25</t>
  </si>
  <si>
    <t>L.26</t>
  </si>
  <si>
    <t>Mutant Type</t>
  </si>
  <si>
    <t>III</t>
  </si>
  <si>
    <t>L.2</t>
  </si>
  <si>
    <t>L.3</t>
  </si>
  <si>
    <t>L.4</t>
  </si>
  <si>
    <t>L.5</t>
  </si>
  <si>
    <t>L.6</t>
  </si>
  <si>
    <t>L.7</t>
  </si>
  <si>
    <t>L.8</t>
  </si>
  <si>
    <t>L.9</t>
  </si>
  <si>
    <t>L.10</t>
  </si>
  <si>
    <t>L.11</t>
  </si>
  <si>
    <t>NP</t>
  </si>
  <si>
    <t>II</t>
  </si>
  <si>
    <t>L.30</t>
  </si>
  <si>
    <t>L.32</t>
  </si>
  <si>
    <t>L.34</t>
  </si>
  <si>
    <t>L.35</t>
  </si>
  <si>
    <t>L.36</t>
  </si>
  <si>
    <t>L.37</t>
  </si>
  <si>
    <t>L.38</t>
  </si>
  <si>
    <t>L.39</t>
  </si>
  <si>
    <t>L.40</t>
  </si>
  <si>
    <t>L.41</t>
  </si>
  <si>
    <t>L.42</t>
  </si>
  <si>
    <t>L.44</t>
  </si>
  <si>
    <t>I</t>
  </si>
  <si>
    <t>Line</t>
  </si>
  <si>
    <t>MEP Pathway (Plastid)</t>
  </si>
  <si>
    <t>MVA Pathway (Cytoplasm)</t>
  </si>
  <si>
    <t>exogenous MVA pathway (Plastid)</t>
  </si>
  <si>
    <t>CMK</t>
  </si>
  <si>
    <t>MCT</t>
  </si>
  <si>
    <t>MDS</t>
  </si>
  <si>
    <t>DXR</t>
  </si>
  <si>
    <t>HDR2</t>
  </si>
  <si>
    <t>HDR1</t>
  </si>
  <si>
    <t>IPPI2</t>
  </si>
  <si>
    <t>IPPI1</t>
  </si>
  <si>
    <t>DXS3</t>
  </si>
  <si>
    <t>DXS2</t>
  </si>
  <si>
    <t>DXS1</t>
  </si>
  <si>
    <t>HDS</t>
  </si>
  <si>
    <t>HMGR1</t>
  </si>
  <si>
    <t>HMGR2</t>
  </si>
  <si>
    <t>HMGR3</t>
  </si>
  <si>
    <t>MK1</t>
  </si>
  <si>
    <t>MK2</t>
  </si>
  <si>
    <t>MK3</t>
  </si>
  <si>
    <t>PMK1</t>
  </si>
  <si>
    <t>PMK2</t>
  </si>
  <si>
    <t>MVD1</t>
  </si>
  <si>
    <t>MVD2</t>
  </si>
  <si>
    <t>HMGS1</t>
  </si>
  <si>
    <t>HMGS2</t>
  </si>
  <si>
    <t>HMGS3</t>
  </si>
  <si>
    <t>WT</t>
  </si>
  <si>
    <t>Lines</t>
  </si>
  <si>
    <t>Type</t>
  </si>
  <si>
    <t>CMS/MDS</t>
  </si>
  <si>
    <t>MCS/MCT</t>
  </si>
  <si>
    <t>IDS1/HDR1</t>
  </si>
  <si>
    <t>IDS2/HDR2</t>
  </si>
  <si>
    <t>IDI1/IPPI1</t>
  </si>
  <si>
    <t>IDI2/IPPI2</t>
  </si>
  <si>
    <t>AthHMGS</t>
  </si>
  <si>
    <t>AthHMGR</t>
  </si>
  <si>
    <t>CrMVK</t>
  </si>
  <si>
    <t>exPMK</t>
  </si>
  <si>
    <t>L2</t>
  </si>
  <si>
    <t>Early MVA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</si>
  <si>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</si>
  <si>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</si>
  <si>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</si>
  <si>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</si>
  <si>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</si>
  <si>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</si>
  <si>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</si>
  <si>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</si>
  <si>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</si>
  <si>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</si>
  <si>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Full MVA</t>
  </si>
  <si>
    <t>L13</t>
  </si>
  <si>
    <t>L14</t>
  </si>
  <si>
    <t>L15</t>
  </si>
  <si>
    <t>L17</t>
  </si>
  <si>
    <t>L18</t>
  </si>
  <si>
    <t>L19</t>
  </si>
  <si>
    <t>L20</t>
  </si>
  <si>
    <t>L22</t>
  </si>
  <si>
    <t>L24</t>
  </si>
  <si>
    <t>L25</t>
  </si>
  <si>
    <t>L26</t>
  </si>
  <si>
    <t>L30</t>
  </si>
  <si>
    <t>L32</t>
  </si>
  <si>
    <t>L34</t>
  </si>
  <si>
    <t>L35</t>
  </si>
  <si>
    <t>L36</t>
  </si>
  <si>
    <t>L37</t>
  </si>
  <si>
    <t>L38</t>
  </si>
  <si>
    <t>L39</t>
  </si>
  <si>
    <t>L40</t>
  </si>
  <si>
    <t>L41</t>
  </si>
  <si>
    <t>L42</t>
  </si>
  <si>
    <t>L44</t>
  </si>
  <si>
    <t xml:space="preserve">Height </t>
  </si>
  <si>
    <t>Leafs</t>
  </si>
  <si>
    <t>Leaf length</t>
  </si>
  <si>
    <t>Leafwdith</t>
  </si>
  <si>
    <t>Surface</t>
  </si>
  <si>
    <t>Chlorophyl</t>
  </si>
  <si>
    <t>sd</t>
  </si>
  <si>
    <t>ACC</t>
  </si>
  <si>
    <t>tZ</t>
  </si>
  <si>
    <t>ZR</t>
  </si>
  <si>
    <t>iP</t>
  </si>
  <si>
    <t xml:space="preserve">GA1 </t>
  </si>
  <si>
    <t>GA3</t>
  </si>
  <si>
    <t>GA4</t>
  </si>
  <si>
    <t>IAA</t>
  </si>
  <si>
    <t>ABA</t>
  </si>
  <si>
    <t>JA</t>
  </si>
  <si>
    <t>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</si>
</sst>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Ex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Ex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</a:rPr>
              <a:t>1-Aminocyclopropane-1-carboxylic acid</a:t>
            </a:r>
            <a:endParaRPr lang="en-US" b="1"/>
          </a:p>
        </cx:rich>
      </cx:tx>
    </cx:title>
    <cx:plotArea>
      <cx:plotAreaRegion>
        <cx:series layoutId="boxWhisker" uniqueId="{C7A2154B-5A12-484E-BF97-3B8E889D2ADE}">
          <cx:tx>
            <cx:txData>
              <cx:f>_xlchart.v1.16</cx:f>
              <cx:v>ACC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majorTickMarks type="in"/>
        <cx:tickLabels/>
        <cx:numFmt formatCode="General" sourceLinked="0"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</cx:plotArea>
  </cx:chart>
  <cx:spPr>
    <a:ln>
      <a:noFill/>
    </a:ln>
  </cx:spPr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_xlchart.v1.18</cx:f>
      </cx:strDim>
      <cx:numDim type="val">
        <cx:f>_xlchart.v1.20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Jasmonic acid</a:t>
            </a:r>
          </a:p>
        </cx:rich>
      </cx:tx>
    </cx:title>
    <cx:plotArea>
      <cx:plotAreaRegion>
        <cx:series layoutId="boxWhisker" uniqueId="{ACEFFAB9-9A9A-40EF-9AE1-1CA2FE59A5AD}" formatIdx="0">
          <cx:tx>
            <cx:txData>
              <cx:f>_xlchart.v1.19</cx:f>
              <cx:v>JA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  <cx:spPr>
    <a:ln>
      <a:noFill/>
    </a:ln>
  </cx:spPr>
</cx:chartSpace>
</file>

<file path=xl/charts/chartEx1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_xlchart.v1.21</cx:f>
      </cx:strDim>
      <cx:numDim type="val">
        <cx:f>_xlchart.v1.23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Salicylic acid</a:t>
            </a:r>
          </a:p>
        </cx:rich>
      </cx:tx>
    </cx:title>
    <cx:plotArea>
      <cx:plotAreaRegion>
        <cx:series layoutId="boxWhisker" uniqueId="{3A945202-04E7-4BDA-8A38-66F4AE1A9A56}" formatIdx="1">
          <cx:tx>
            <cx:txData>
              <cx:f>_xlchart.v1.22</cx:f>
              <cx:v>SA</cx:v>
            </cx:txData>
          </cx:tx>
          <cx:spPr>
            <a:solidFill>
              <a:schemeClr val="accent1"/>
            </a:solidFill>
            <a:ln>
              <a:solidFill>
                <a:schemeClr val="accent1"/>
              </a:solidFill>
            </a:ln>
          </cx:spPr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</cx:plotArea>
  </cx:chart>
  <cx:spPr>
    <a:ln>
      <a:noFill/>
    </a:ln>
  </cx:spPr>
</cx:chartSpace>
</file>

<file path=xl/charts/chartEx1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_xlchart.v1.54</cx:f>
      </cx:strDim>
      <cx:numDim type="val">
        <cx:f>_xlchart.v1.56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 b="1"/>
              <a:t>Plant Height (cm)</a:t>
            </a:r>
          </a:p>
        </cx:rich>
      </cx:tx>
    </cx:title>
    <cx:plotArea>
      <cx:plotAreaRegion>
        <cx:series layoutId="boxWhisker" uniqueId="{A7748827-D0A0-4017-95E4-570EF6257F94}">
          <cx:tx>
            <cx:txData>
              <cx:f>_xlchart.v1.55</cx:f>
              <cx:v>Height 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/>
            </a:pPr>
            <a:endParaRPr lang="en-US" sz="1200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</cx:plotArea>
  </cx:chart>
</cx:chartSpace>
</file>

<file path=xl/charts/chartEx1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_xlchart.v1.51</cx:f>
      </cx:strDim>
      <cx:numDim type="val">
        <cx:f>_xlchart.v1.53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Leaf length (cm)</a:t>
            </a:r>
          </a:p>
        </cx:rich>
      </cx:tx>
    </cx:title>
    <cx:plotArea>
      <cx:plotAreaRegion>
        <cx:series layoutId="boxWhisker" uniqueId="{1E8D32BD-3A41-43A4-BB65-7A7D6E468BEF}">
          <cx:tx>
            <cx:txData>
              <cx:f>_xlchart.v1.52</cx:f>
              <cx:v>Leaf length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</cx:chartSpace>
</file>

<file path=xl/charts/chartEx1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_xlchart.v1.42</cx:f>
      </cx:strDim>
      <cx:numDim type="val">
        <cx:f>_xlchart.v1.44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Leaf surface(cm</a:t>
            </a:r>
            <a:r>
              <a:rPr lang="en-US" b="1" baseline="30000"/>
              <a:t>2</a:t>
            </a:r>
            <a:r>
              <a:rPr lang="en-US" b="1"/>
              <a:t>)</a:t>
            </a:r>
          </a:p>
        </cx:rich>
      </cx:tx>
    </cx:title>
    <cx:plotArea>
      <cx:plotAreaRegion>
        <cx:series layoutId="boxWhisker" uniqueId="{D5F484D4-B8DC-4F75-ACA6-FDEAE242A65B}">
          <cx:tx>
            <cx:txData>
              <cx:f>_xlchart.v1.43</cx:f>
              <cx:v>Surface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</cx:chartSpace>
</file>

<file path=xl/charts/chartEx1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_xlchart.v1.48</cx:f>
      </cx:strDim>
      <cx:numDim type="val">
        <cx:f>_xlchart.v1.50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Chlorophyl content (nmol/cm</a:t>
            </a:r>
            <a:r>
              <a:rPr lang="en-US" b="1" baseline="30000"/>
              <a:t>2</a:t>
            </a:r>
            <a:r>
              <a:rPr lang="en-US" b="1"/>
              <a:t>)</a:t>
            </a:r>
          </a:p>
        </cx:rich>
      </cx:tx>
    </cx:title>
    <cx:plotArea>
      <cx:plotAreaRegion>
        <cx:series layoutId="boxWhisker" uniqueId="{A8CEABA1-B954-4D81-81C8-D28D9C5925A5}">
          <cx:tx>
            <cx:txData>
              <cx:f>_xlchart.v1.49</cx:f>
              <cx:v>Chlorophyl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</cx:chartSpace>
</file>

<file path=xl/charts/chartEx1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_xlchart.v1.45</cx:f>
      </cx:strDim>
      <cx:numDim type="val">
        <cx:f>_xlchart.v1.47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Number of Leafs</a:t>
            </a:r>
          </a:p>
        </cx:rich>
      </cx:tx>
    </cx:title>
    <cx:plotArea>
      <cx:plotAreaRegion>
        <cx:series layoutId="boxWhisker" uniqueId="{1F127AB2-6075-44BE-ADEA-6D546D1F7E39}">
          <cx:tx>
            <cx:txData>
              <cx:f>_xlchart.v1.46</cx:f>
              <cx:v>Leafs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</cx:chartSpace>
</file>

<file path=xl/charts/chartEx1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_xlchart.v1.39</cx:f>
      </cx:strDim>
      <cx:numDim type="val">
        <cx:f>_xlchart.v1.41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Leaf width (cm)</a:t>
            </a:r>
          </a:p>
        </cx:rich>
      </cx:tx>
    </cx:title>
    <cx:plotArea>
      <cx:plotAreaRegion>
        <cx:series layoutId="boxWhisker" uniqueId="{39C42E95-FC85-4D56-9BCC-C4A6A5B6E98C}">
          <cx:tx>
            <cx:txData>
              <cx:f>_xlchart.v1.40</cx:f>
              <cx:v>Leafwdith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Zeatin</a:t>
            </a:r>
          </a:p>
        </cx:rich>
      </cx:tx>
    </cx:title>
    <cx:plotArea>
      <cx:plotAreaRegion>
        <cx:series layoutId="boxWhisker" uniqueId="{CE2B2978-A437-49B9-A912-26546CDE437D}">
          <cx:tx>
            <cx:txData>
              <cx:f>_xlchart.v1.1</cx:f>
              <cx:v>tZ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</cx:plotArea>
  </cx:chart>
  <cx:spPr>
    <a:ln>
      <a:noFill/>
    </a:ln>
  </cx:spPr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Zeatin riboside</a:t>
            </a:r>
          </a:p>
        </cx:rich>
      </cx:tx>
    </cx:title>
    <cx:plotArea>
      <cx:plotAreaRegion>
        <cx:series layoutId="boxWhisker" uniqueId="{6BEC51BE-FE47-40AB-AB2B-FC5023F16729}">
          <cx:tx>
            <cx:txData>
              <cx:f>_xlchart.v1.4</cx:f>
              <cx:v>ZR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  <cx:spPr>
    <a:ln>
      <a:noFill/>
    </a:ln>
  </cx:spPr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_xlchart.v1.12</cx:f>
      </cx:strDim>
      <cx:numDim type="val">
        <cx:f>_xlchart.v1.14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Cytokinin</a:t>
            </a:r>
          </a:p>
        </cx:rich>
      </cx:tx>
    </cx:title>
    <cx:plotArea>
      <cx:plotAreaRegion>
        <cx:series layoutId="boxWhisker" uniqueId="{3C089289-0B6F-4378-B209-047ABD69A2FB}">
          <cx:tx>
            <cx:txData>
              <cx:f>_xlchart.v1.13</cx:f>
              <cx:v>iP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  <cx:spPr>
    <a:ln>
      <a:noFill/>
    </a:ln>
  </cx:spPr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_xlchart.v1.9</cx:f>
      </cx:strDim>
      <cx:numDim type="val">
        <cx:f>_xlchart.v1.11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Gibberellin 1</a:t>
            </a:r>
          </a:p>
        </cx:rich>
      </cx:tx>
    </cx:title>
    <cx:plotArea>
      <cx:plotAreaRegion>
        <cx:series layoutId="boxWhisker" uniqueId="{A5F094B1-266F-435E-8237-5848DB96D56F}" formatIdx="0">
          <cx:tx>
            <cx:txData>
              <cx:f>_xlchart.v1.10</cx:f>
              <cx:v>GA1 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  <cx:spPr>
    <a:ln>
      <a:noFill/>
    </a:ln>
  </cx:spPr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_xlchart.v1.8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Auxin</a:t>
            </a:r>
          </a:p>
        </cx:rich>
      </cx:tx>
    </cx:title>
    <cx:plotArea>
      <cx:plotAreaRegion>
        <cx:series layoutId="boxWhisker" uniqueId="{101DA619-DFEF-4527-A462-7C57AE525272}">
          <cx:tx>
            <cx:txData>
              <cx:f>_xlchart.v1.7</cx:f>
              <cx:v>IAA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</cx:plotArea>
  </cx:chart>
  <cx:spPr>
    <a:ln>
      <a:noFill/>
    </a:ln>
  </cx:spPr>
  <cx:clrMapOvr bg1="lt1" tx1="dk1" bg2="lt2" tx2="dk2" accent1="accent1" accent2="accent2" accent3="accent3" accent4="accent4" accent5="accent5" accent6="accent6" hlink="hlink" folHlink="folHlink"/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_xlchart.v1.24</cx:f>
      </cx:strDim>
      <cx:numDim type="val">
        <cx:f>_xlchart.v1.26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</a:rPr>
              <a:t>Abscisic acid</a:t>
            </a:r>
            <a:endParaRPr lang="en-US" b="1"/>
          </a:p>
        </cx:rich>
      </cx:tx>
    </cx:title>
    <cx:plotArea>
      <cx:plotAreaRegion>
        <cx:series layoutId="boxWhisker" uniqueId="{7AD2C1E7-6EB9-4634-93BF-DD9E4C320B57}">
          <cx:tx>
            <cx:txData>
              <cx:f>_xlchart.v1.25</cx:f>
              <cx:v>ABA</cx:v>
            </cx:txData>
          </cx:tx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  <cx:spPr>
    <a:ln>
      <a:noFill/>
    </a:ln>
  </cx:spPr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_xlchart.v1.27</cx:f>
      </cx:strDim>
      <cx:numDim type="val">
        <cx:f>_xlchart.v1.29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Gibberellin 3</a:t>
            </a:r>
          </a:p>
        </cx:rich>
      </cx:tx>
    </cx:title>
    <cx:plotArea>
      <cx:plotAreaRegion>
        <cx:series layoutId="boxWhisker" uniqueId="{EA4CFCAB-AEE8-4F47-B560-0F1B69E9582D}" formatIdx="1">
          <cx:tx>
            <cx:txData>
              <cx:f>_xlchart.v1.28</cx:f>
              <cx:v>GA3</cx:v>
            </cx:txData>
          </cx:tx>
          <cx:spPr>
            <a:solidFill>
              <a:schemeClr val="accent1"/>
            </a:solidFill>
            <a:ln>
              <a:solidFill>
                <a:schemeClr val="accent1">
                  <a:lumMod val="50000"/>
                </a:schemeClr>
              </a:solidFill>
            </a:ln>
          </cx:spPr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es-ES"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defRPr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</cx:chart>
  <cx:spPr>
    <a:ln>
      <a:noFill/>
    </a:ln>
  </cx:spPr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_xlchart.v1.30</cx:f>
      </cx:strDim>
      <cx:numDim type="val">
        <cx:f>_xlchart.v1.32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 b="1"/>
            </a:pPr>
            <a:r>
              <a:rPr lang="en-US" b="1"/>
              <a:t>Gibberellin 4</a:t>
            </a:r>
          </a:p>
        </cx:rich>
      </cx:tx>
    </cx:title>
    <cx:plotArea>
      <cx:plotAreaRegion>
        <cx:series layoutId="boxWhisker" uniqueId="{0E2327A2-08FA-4EB1-B4E4-5379E2F5FE35}" formatIdx="2">
          <cx:tx>
            <cx:txData>
              <cx:f>_xlchart.v1.31</cx:f>
              <cx:v>GA4</cx:v>
            </cx:txData>
          </cx:tx>
          <cx:spPr>
            <a:solidFill>
              <a:schemeClr val="accent1"/>
            </a:solidFill>
            <a:ln>
              <a:solidFill>
                <a:schemeClr val="accent1">
                  <a:lumMod val="50000"/>
                </a:schemeClr>
              </a:solidFill>
            </a:ln>
          </cx:spPr>
          <cx:dataId val="0"/>
          <cx:layoutPr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  <cx:axis id="1">
        <cx:valScaling/>
        <cx:majorGridlines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200" b="1"/>
            </a:pPr>
            <a:endParaRPr lang="en-US" sz="1200" b="1"/>
          </a:p>
        </cx:txPr>
      </cx:axis>
    </cx:plotArea>
    <cx:legend pos="t" align="ctr" overlay="0"/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microsoft.com/office/2014/relationships/chartEx" Target="../charts/chartEx8.xml"/><Relationship Id="rId3" Type="http://schemas.microsoft.com/office/2014/relationships/chartEx" Target="../charts/chartEx3.xml"/><Relationship Id="rId7" Type="http://schemas.microsoft.com/office/2014/relationships/chartEx" Target="../charts/chartEx7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6" Type="http://schemas.microsoft.com/office/2014/relationships/chartEx" Target="../charts/chartEx6.xml"/><Relationship Id="rId11" Type="http://schemas.microsoft.com/office/2014/relationships/chartEx" Target="../charts/chartEx11.xml"/><Relationship Id="rId5" Type="http://schemas.microsoft.com/office/2014/relationships/chartEx" Target="../charts/chartEx5.xml"/><Relationship Id="rId10" Type="http://schemas.microsoft.com/office/2014/relationships/chartEx" Target="../charts/chartEx10.xml"/><Relationship Id="rId4" Type="http://schemas.microsoft.com/office/2014/relationships/chartEx" Target="../charts/chartEx4.xml"/><Relationship Id="rId9" Type="http://schemas.microsoft.com/office/2014/relationships/chartEx" Target="../charts/chartEx9.xml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14/relationships/chartEx" Target="../charts/chartEx14.xml"/><Relationship Id="rId2" Type="http://schemas.microsoft.com/office/2014/relationships/chartEx" Target="../charts/chartEx13.xml"/><Relationship Id="rId1" Type="http://schemas.microsoft.com/office/2014/relationships/chartEx" Target="../charts/chartEx12.xml"/><Relationship Id="rId6" Type="http://schemas.microsoft.com/office/2014/relationships/chartEx" Target="../charts/chartEx17.xml"/><Relationship Id="rId5" Type="http://schemas.microsoft.com/office/2014/relationships/chartEx" Target="../charts/chartEx16.xml"/><Relationship Id="rId4" Type="http://schemas.microsoft.com/office/2014/relationships/chartEx" Target="../charts/chartEx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726281</xdr:colOff>
      <xdr:row>0</xdr:row>
      <xdr:rowOff>21431</xdr:rowOff>
    </xdr:from>
    <xdr:to>
      <xdr:col>19</xdr:col>
      <xdr:colOff>726281</xdr:colOff>
      <xdr:row>14</xdr:row>
      <xdr:rowOff>97631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Gráfico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19</xdr:col>
      <xdr:colOff>726282</xdr:colOff>
      <xdr:row>0</xdr:row>
      <xdr:rowOff>0</xdr:rowOff>
    </xdr:from>
    <xdr:to>
      <xdr:col>25</xdr:col>
      <xdr:colOff>726282</xdr:colOff>
      <xdr:row>14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Gráfico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31</xdr:col>
      <xdr:colOff>642938</xdr:colOff>
      <xdr:row>0</xdr:row>
      <xdr:rowOff>1</xdr:rowOff>
    </xdr:from>
    <xdr:to>
      <xdr:col>37</xdr:col>
      <xdr:colOff>642938</xdr:colOff>
      <xdr:row>14</xdr:row>
      <xdr:rowOff>76201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2" name="Gráfico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31</xdr:col>
      <xdr:colOff>607220</xdr:colOff>
      <xdr:row>27</xdr:row>
      <xdr:rowOff>119064</xdr:rowOff>
    </xdr:from>
    <xdr:to>
      <xdr:col>37</xdr:col>
      <xdr:colOff>607220</xdr:colOff>
      <xdr:row>42</xdr:row>
      <xdr:rowOff>4764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Gráfico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13</xdr:col>
      <xdr:colOff>726282</xdr:colOff>
      <xdr:row>14</xdr:row>
      <xdr:rowOff>4</xdr:rowOff>
    </xdr:from>
    <xdr:to>
      <xdr:col>19</xdr:col>
      <xdr:colOff>726282</xdr:colOff>
      <xdr:row>28</xdr:row>
      <xdr:rowOff>76204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4" name="Gráfico 1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25</xdr:col>
      <xdr:colOff>702463</xdr:colOff>
      <xdr:row>0</xdr:row>
      <xdr:rowOff>2</xdr:rowOff>
    </xdr:from>
    <xdr:to>
      <xdr:col>31</xdr:col>
      <xdr:colOff>702463</xdr:colOff>
      <xdr:row>14</xdr:row>
      <xdr:rowOff>76202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5" name="Gráfico 1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27</xdr:row>
      <xdr:rowOff>95262</xdr:rowOff>
    </xdr:from>
    <xdr:to>
      <xdr:col>20</xdr:col>
      <xdr:colOff>0</xdr:colOff>
      <xdr:row>41</xdr:row>
      <xdr:rowOff>171462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6" name="Gráfico 1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19</xdr:col>
      <xdr:colOff>690563</xdr:colOff>
      <xdr:row>14</xdr:row>
      <xdr:rowOff>0</xdr:rowOff>
    </xdr:from>
    <xdr:to>
      <xdr:col>25</xdr:col>
      <xdr:colOff>690563</xdr:colOff>
      <xdr:row>28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1" name="Gráfico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8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25</xdr:col>
      <xdr:colOff>678656</xdr:colOff>
      <xdr:row>14</xdr:row>
      <xdr:rowOff>11906</xdr:rowOff>
    </xdr:from>
    <xdr:to>
      <xdr:col>31</xdr:col>
      <xdr:colOff>678656</xdr:colOff>
      <xdr:row>28</xdr:row>
      <xdr:rowOff>88106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9" name="Gráfico 1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9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19</xdr:col>
      <xdr:colOff>750094</xdr:colOff>
      <xdr:row>27</xdr:row>
      <xdr:rowOff>95262</xdr:rowOff>
    </xdr:from>
    <xdr:to>
      <xdr:col>25</xdr:col>
      <xdr:colOff>750094</xdr:colOff>
      <xdr:row>41</xdr:row>
      <xdr:rowOff>171462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7" name="Gráfico 1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0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25</xdr:col>
      <xdr:colOff>654846</xdr:colOff>
      <xdr:row>27</xdr:row>
      <xdr:rowOff>95254</xdr:rowOff>
    </xdr:from>
    <xdr:to>
      <xdr:col>31</xdr:col>
      <xdr:colOff>654846</xdr:colOff>
      <xdr:row>41</xdr:row>
      <xdr:rowOff>171454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8" name="Gráfico 1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264583</xdr:colOff>
      <xdr:row>15</xdr:row>
      <xdr:rowOff>4234</xdr:rowOff>
    </xdr:from>
    <xdr:to>
      <xdr:col>30</xdr:col>
      <xdr:colOff>264583</xdr:colOff>
      <xdr:row>29</xdr:row>
      <xdr:rowOff>80434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Gráfico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30</xdr:col>
      <xdr:colOff>258233</xdr:colOff>
      <xdr:row>14</xdr:row>
      <xdr:rowOff>188383</xdr:rowOff>
    </xdr:from>
    <xdr:to>
      <xdr:col>36</xdr:col>
      <xdr:colOff>258233</xdr:colOff>
      <xdr:row>29</xdr:row>
      <xdr:rowOff>74083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Gráfico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24</xdr:col>
      <xdr:colOff>251883</xdr:colOff>
      <xdr:row>29</xdr:row>
      <xdr:rowOff>76199</xdr:rowOff>
    </xdr:from>
    <xdr:to>
      <xdr:col>30</xdr:col>
      <xdr:colOff>251883</xdr:colOff>
      <xdr:row>43</xdr:row>
      <xdr:rowOff>152399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Gráfico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30</xdr:col>
      <xdr:colOff>245533</xdr:colOff>
      <xdr:row>29</xdr:row>
      <xdr:rowOff>69849</xdr:rowOff>
    </xdr:from>
    <xdr:to>
      <xdr:col>36</xdr:col>
      <xdr:colOff>245533</xdr:colOff>
      <xdr:row>43</xdr:row>
      <xdr:rowOff>146049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Gráfico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24</xdr:col>
      <xdr:colOff>254000</xdr:colOff>
      <xdr:row>43</xdr:row>
      <xdr:rowOff>137583</xdr:rowOff>
    </xdr:from>
    <xdr:to>
      <xdr:col>30</xdr:col>
      <xdr:colOff>254000</xdr:colOff>
      <xdr:row>58</xdr:row>
      <xdr:rowOff>23283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Gráfico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30</xdr:col>
      <xdr:colOff>247650</xdr:colOff>
      <xdr:row>43</xdr:row>
      <xdr:rowOff>141816</xdr:rowOff>
    </xdr:from>
    <xdr:to>
      <xdr:col>36</xdr:col>
      <xdr:colOff>247650</xdr:colOff>
      <xdr:row>58</xdr:row>
      <xdr:rowOff>27516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3"/>
  <sheetViews>
    <sheetView topLeftCell="K1" workbookViewId="0">
      <selection activeCell="O30" sqref="O30:AD37"/>
    </sheetView>
  </sheetViews>
  <sheetFormatPr baseColWidth="10" defaultRowHeight="15" x14ac:dyDescent="0.25"/>
  <cols>
    <col min="2" max="2" width="16.28515625" style="1" customWidth="1"/>
  </cols>
  <sheetData>
    <row r="1" spans="1:35" ht="15.75" customHeight="1" x14ac:dyDescent="0.25">
      <c r="A1" s="1" t="s">
        <v>45</v>
      </c>
      <c r="B1" s="1" t="s">
        <v>18</v>
      </c>
      <c r="C1" s="1"/>
      <c r="D1" s="1"/>
      <c r="E1" s="1"/>
      <c r="F1" s="1"/>
      <c r="G1" s="1" t="s">
        <v>46</v>
      </c>
      <c r="H1" s="1"/>
      <c r="I1" s="1"/>
      <c r="J1" s="1"/>
      <c r="K1" s="1"/>
      <c r="L1" s="1"/>
      <c r="M1" s="1"/>
      <c r="N1" s="1"/>
      <c r="O1" s="1" t="s">
        <v>45</v>
      </c>
      <c r="P1" s="1"/>
      <c r="Q1" s="1"/>
      <c r="R1" s="1"/>
      <c r="S1" s="1"/>
      <c r="T1" s="1"/>
      <c r="U1" s="1"/>
      <c r="V1" s="1" t="s">
        <v>47</v>
      </c>
      <c r="W1" s="1"/>
      <c r="X1" s="1"/>
      <c r="Y1" s="1"/>
      <c r="Z1" s="1"/>
      <c r="AA1" s="1"/>
      <c r="AB1" s="1"/>
      <c r="AC1" s="1" t="s">
        <v>45</v>
      </c>
      <c r="AD1" s="1"/>
      <c r="AE1" s="1"/>
      <c r="AF1" s="1" t="s">
        <v>48</v>
      </c>
      <c r="AG1" s="1"/>
      <c r="AH1" s="1"/>
      <c r="AI1" s="1"/>
    </row>
    <row r="2" spans="1:35" x14ac:dyDescent="0.25">
      <c r="C2" s="1" t="s">
        <v>49</v>
      </c>
      <c r="D2" s="1" t="s">
        <v>50</v>
      </c>
      <c r="E2" s="1" t="s">
        <v>51</v>
      </c>
      <c r="F2" s="1" t="s">
        <v>52</v>
      </c>
      <c r="G2" s="1" t="s">
        <v>53</v>
      </c>
      <c r="H2" s="1" t="s">
        <v>54</v>
      </c>
      <c r="I2" s="1" t="s">
        <v>55</v>
      </c>
      <c r="J2" s="1" t="s">
        <v>56</v>
      </c>
      <c r="K2" s="1" t="s">
        <v>57</v>
      </c>
      <c r="L2" s="1" t="s">
        <v>58</v>
      </c>
      <c r="M2" s="1" t="s">
        <v>59</v>
      </c>
      <c r="N2" s="1" t="s">
        <v>60</v>
      </c>
      <c r="O2" s="1"/>
      <c r="P2" s="1" t="s">
        <v>61</v>
      </c>
      <c r="Q2" s="1" t="s">
        <v>62</v>
      </c>
      <c r="R2" s="1" t="s">
        <v>63</v>
      </c>
      <c r="S2" s="1" t="s">
        <v>64</v>
      </c>
      <c r="T2" s="1" t="s">
        <v>65</v>
      </c>
      <c r="U2" s="1" t="s">
        <v>66</v>
      </c>
      <c r="V2" s="1" t="s">
        <v>67</v>
      </c>
      <c r="W2" s="1" t="s">
        <v>68</v>
      </c>
      <c r="X2" s="1" t="s">
        <v>69</v>
      </c>
      <c r="Y2" s="1" t="s">
        <v>70</v>
      </c>
      <c r="Z2" s="1" t="s">
        <v>71</v>
      </c>
      <c r="AA2" s="1" t="s">
        <v>72</v>
      </c>
      <c r="AB2" s="1" t="s">
        <v>73</v>
      </c>
      <c r="AC2" s="1"/>
      <c r="AD2" s="1" t="s">
        <v>0</v>
      </c>
      <c r="AE2" s="1" t="s">
        <v>1</v>
      </c>
      <c r="AF2" s="1" t="s">
        <v>2</v>
      </c>
      <c r="AG2" s="1" t="s">
        <v>3</v>
      </c>
      <c r="AH2" s="1" t="s">
        <v>4</v>
      </c>
      <c r="AI2" s="1" t="s">
        <v>5</v>
      </c>
    </row>
    <row r="3" spans="1:35" x14ac:dyDescent="0.25">
      <c r="A3" s="1" t="s">
        <v>74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 t="s">
        <v>74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  <c r="Z3" s="1">
        <v>1</v>
      </c>
      <c r="AA3" s="1">
        <v>1</v>
      </c>
      <c r="AB3" s="1">
        <v>1</v>
      </c>
      <c r="AC3" s="1" t="s">
        <v>74</v>
      </c>
      <c r="AD3" s="1" t="s">
        <v>30</v>
      </c>
      <c r="AE3" s="1" t="s">
        <v>30</v>
      </c>
      <c r="AF3" s="1" t="s">
        <v>30</v>
      </c>
      <c r="AG3" s="1" t="s">
        <v>30</v>
      </c>
      <c r="AH3" s="1" t="s">
        <v>30</v>
      </c>
      <c r="AI3" s="1" t="s">
        <v>30</v>
      </c>
    </row>
    <row r="4" spans="1:35" x14ac:dyDescent="0.25">
      <c r="A4" s="1" t="s">
        <v>32</v>
      </c>
      <c r="B4" s="1" t="s">
        <v>44</v>
      </c>
      <c r="C4" s="1">
        <v>0.96899999999999997</v>
      </c>
      <c r="D4" s="1">
        <v>0.78800000000000003</v>
      </c>
      <c r="E4" s="1">
        <v>0.22600000000000001</v>
      </c>
      <c r="F4" s="1">
        <v>9.7000000000000003E-2</v>
      </c>
      <c r="G4" s="1">
        <v>0.92300000000000004</v>
      </c>
      <c r="H4" s="1">
        <v>0.28699999999999998</v>
      </c>
      <c r="I4" s="1">
        <v>0.16200000000000001</v>
      </c>
      <c r="J4" s="1">
        <v>6.9000000000000006E-2</v>
      </c>
      <c r="K4" s="1">
        <v>0.98799999999999999</v>
      </c>
      <c r="L4" s="1">
        <v>1.097</v>
      </c>
      <c r="M4" s="1">
        <v>0.69399999999999995</v>
      </c>
      <c r="N4" s="1">
        <v>8.6999999999999994E-2</v>
      </c>
      <c r="O4" s="1" t="s">
        <v>32</v>
      </c>
      <c r="P4" s="1">
        <v>0.877</v>
      </c>
      <c r="Q4" s="1">
        <v>1.897</v>
      </c>
      <c r="R4" s="1">
        <v>1.107</v>
      </c>
      <c r="S4" s="1">
        <v>0.995</v>
      </c>
      <c r="T4" s="1">
        <v>0.99199999999999999</v>
      </c>
      <c r="U4" s="1">
        <v>0.96599999999999997</v>
      </c>
      <c r="V4" s="1">
        <v>1.163</v>
      </c>
      <c r="W4" s="1">
        <v>1.3740000000000001</v>
      </c>
      <c r="X4" s="1">
        <v>1.3149999999999999</v>
      </c>
      <c r="Y4" s="1">
        <v>0.83099999999999996</v>
      </c>
      <c r="Z4" s="1">
        <v>1.677</v>
      </c>
      <c r="AA4" s="1">
        <v>1.1930000000000001</v>
      </c>
      <c r="AB4" s="1">
        <v>1.7609999999999999</v>
      </c>
      <c r="AC4" s="1" t="s">
        <v>32</v>
      </c>
      <c r="AD4" s="1" t="s">
        <v>30</v>
      </c>
      <c r="AE4" s="1">
        <v>1.7</v>
      </c>
      <c r="AF4" s="1" t="s">
        <v>30</v>
      </c>
      <c r="AG4" s="1" t="s">
        <v>30</v>
      </c>
      <c r="AH4" s="1" t="s">
        <v>30</v>
      </c>
      <c r="AI4" s="1" t="s">
        <v>30</v>
      </c>
    </row>
    <row r="5" spans="1:35" x14ac:dyDescent="0.25">
      <c r="A5" s="1" t="s">
        <v>33</v>
      </c>
      <c r="B5" s="1" t="s">
        <v>44</v>
      </c>
      <c r="C5" s="1">
        <v>0.44400000000000001</v>
      </c>
      <c r="D5" s="1">
        <v>0.442</v>
      </c>
      <c r="E5" s="1">
        <v>0.61399999999999999</v>
      </c>
      <c r="F5" s="1">
        <v>0.115</v>
      </c>
      <c r="G5" s="1">
        <v>0.08</v>
      </c>
      <c r="H5" s="1">
        <v>0.26100000000000001</v>
      </c>
      <c r="I5" s="1">
        <v>0.20200000000000001</v>
      </c>
      <c r="J5" s="1">
        <v>0.45400000000000001</v>
      </c>
      <c r="K5" s="1">
        <v>0.74299999999999999</v>
      </c>
      <c r="L5" s="1">
        <v>0.53500000000000003</v>
      </c>
      <c r="M5" s="1">
        <v>0.13300000000000001</v>
      </c>
      <c r="N5" s="1">
        <v>0.35499999999999998</v>
      </c>
      <c r="O5" s="1" t="s">
        <v>33</v>
      </c>
      <c r="P5" s="1">
        <v>1.3220000000000001</v>
      </c>
      <c r="Q5" s="1">
        <v>1.0109999999999999</v>
      </c>
      <c r="R5" s="1">
        <v>2.1579999999999999</v>
      </c>
      <c r="S5" s="1">
        <v>4.0890000000000004</v>
      </c>
      <c r="T5" s="1">
        <v>1.218</v>
      </c>
      <c r="U5" s="1">
        <v>1.2430000000000001</v>
      </c>
      <c r="V5" s="1">
        <v>3.444</v>
      </c>
      <c r="W5" s="1">
        <v>2.8460000000000001</v>
      </c>
      <c r="X5" s="1">
        <v>7.7489999999999997</v>
      </c>
      <c r="Y5" s="1">
        <v>2.0110000000000001</v>
      </c>
      <c r="Z5" s="1">
        <v>4.8120000000000003</v>
      </c>
      <c r="AA5" s="1">
        <v>1.202</v>
      </c>
      <c r="AB5" s="1">
        <v>1.6970000000000001</v>
      </c>
      <c r="AC5" s="1" t="s">
        <v>33</v>
      </c>
      <c r="AD5" s="1" t="s">
        <v>30</v>
      </c>
      <c r="AE5" s="1">
        <v>1.7</v>
      </c>
      <c r="AF5" s="1" t="s">
        <v>30</v>
      </c>
      <c r="AG5" s="1" t="s">
        <v>30</v>
      </c>
      <c r="AH5" s="1" t="s">
        <v>30</v>
      </c>
      <c r="AI5" s="1" t="s">
        <v>30</v>
      </c>
    </row>
    <row r="6" spans="1:35" x14ac:dyDescent="0.25">
      <c r="A6" s="1" t="s">
        <v>34</v>
      </c>
      <c r="B6" s="1" t="s">
        <v>44</v>
      </c>
      <c r="C6" s="1">
        <v>0.377</v>
      </c>
      <c r="D6" s="1">
        <v>0.59699999999999998</v>
      </c>
      <c r="E6" s="1">
        <v>0.47899999999999998</v>
      </c>
      <c r="F6" s="1">
        <v>0.89700000000000002</v>
      </c>
      <c r="G6" s="1">
        <v>0.90800000000000003</v>
      </c>
      <c r="H6" s="1">
        <v>0.53100000000000003</v>
      </c>
      <c r="I6" s="1">
        <v>0.158</v>
      </c>
      <c r="J6" s="1">
        <v>0.13500000000000001</v>
      </c>
      <c r="K6" s="1">
        <v>0.26100000000000001</v>
      </c>
      <c r="L6" s="1">
        <v>0.23499999999999999</v>
      </c>
      <c r="M6" s="1">
        <v>0.78300000000000003</v>
      </c>
      <c r="N6" s="1">
        <v>0.154</v>
      </c>
      <c r="O6" s="1" t="s">
        <v>34</v>
      </c>
      <c r="P6" s="1">
        <v>2.3450000000000002</v>
      </c>
      <c r="Q6" s="1">
        <v>1.4990000000000001</v>
      </c>
      <c r="R6" s="1">
        <v>1.857</v>
      </c>
      <c r="S6" s="1">
        <v>2.0489999999999999</v>
      </c>
      <c r="T6" s="1">
        <v>1.0169999999999999</v>
      </c>
      <c r="U6" s="1">
        <v>0.89900000000000002</v>
      </c>
      <c r="V6" s="1">
        <v>0.504</v>
      </c>
      <c r="W6" s="1">
        <v>1.147</v>
      </c>
      <c r="X6" s="1">
        <v>0.58599999999999997</v>
      </c>
      <c r="Y6" s="1">
        <v>1.7190000000000001</v>
      </c>
      <c r="Z6" s="1">
        <v>0.501</v>
      </c>
      <c r="AA6" s="1">
        <v>0.76600000000000001</v>
      </c>
      <c r="AB6" s="1">
        <v>1.7669999999999999</v>
      </c>
      <c r="AC6" s="1" t="s">
        <v>34</v>
      </c>
      <c r="AD6" s="1" t="s">
        <v>30</v>
      </c>
      <c r="AE6" s="1">
        <v>1</v>
      </c>
      <c r="AF6" s="1" t="s">
        <v>30</v>
      </c>
      <c r="AG6" s="1" t="s">
        <v>30</v>
      </c>
      <c r="AH6" s="1" t="s">
        <v>30</v>
      </c>
      <c r="AI6" s="1" t="s">
        <v>30</v>
      </c>
    </row>
    <row r="7" spans="1:35" x14ac:dyDescent="0.25">
      <c r="A7" s="1" t="s">
        <v>35</v>
      </c>
      <c r="B7" s="1" t="s">
        <v>44</v>
      </c>
      <c r="C7" s="1">
        <v>0.19700000000000001</v>
      </c>
      <c r="D7" s="1">
        <v>0.51200000000000001</v>
      </c>
      <c r="E7" s="1">
        <v>0.155</v>
      </c>
      <c r="F7" s="1">
        <v>0.21</v>
      </c>
      <c r="G7" s="1">
        <v>0.38900000000000001</v>
      </c>
      <c r="H7" s="1">
        <v>0.26900000000000002</v>
      </c>
      <c r="I7" s="1">
        <v>0.30499999999999999</v>
      </c>
      <c r="J7" s="1">
        <v>0.21299999999999999</v>
      </c>
      <c r="K7" s="1">
        <v>0.24399999999999999</v>
      </c>
      <c r="L7" s="1">
        <v>0.252</v>
      </c>
      <c r="M7" s="1">
        <v>0.91700000000000004</v>
      </c>
      <c r="N7" s="1">
        <v>0.25</v>
      </c>
      <c r="O7" s="1" t="s">
        <v>35</v>
      </c>
      <c r="P7" s="1">
        <v>5.6230000000000002</v>
      </c>
      <c r="Q7" s="1">
        <v>4.1529999999999996</v>
      </c>
      <c r="R7" s="1">
        <v>3.14</v>
      </c>
      <c r="S7" s="1">
        <v>5.415</v>
      </c>
      <c r="T7" s="1">
        <v>0.55700000000000005</v>
      </c>
      <c r="U7" s="1">
        <v>1.595</v>
      </c>
      <c r="V7" s="1">
        <v>3.8780000000000001</v>
      </c>
      <c r="W7" s="1">
        <v>3.6309999999999998</v>
      </c>
      <c r="X7" s="1">
        <v>2.1339999999999999</v>
      </c>
      <c r="Y7" s="1">
        <v>3.8519999999999999</v>
      </c>
      <c r="Z7" s="1">
        <v>3.1930000000000001</v>
      </c>
      <c r="AA7" s="1">
        <v>1.462</v>
      </c>
      <c r="AB7" s="1">
        <v>2.2530000000000001</v>
      </c>
      <c r="AC7" s="1" t="s">
        <v>35</v>
      </c>
      <c r="AD7" s="1" t="s">
        <v>30</v>
      </c>
      <c r="AE7" s="1">
        <v>2</v>
      </c>
      <c r="AF7" s="1" t="s">
        <v>30</v>
      </c>
      <c r="AG7" s="1" t="s">
        <v>30</v>
      </c>
      <c r="AH7" s="1" t="s">
        <v>30</v>
      </c>
      <c r="AI7" s="1" t="s">
        <v>30</v>
      </c>
    </row>
    <row r="8" spans="1:35" x14ac:dyDescent="0.25">
      <c r="A8" s="1" t="s">
        <v>36</v>
      </c>
      <c r="B8" s="1" t="s">
        <v>44</v>
      </c>
      <c r="C8" s="1">
        <v>0.26100000000000001</v>
      </c>
      <c r="D8" s="1">
        <v>0.311</v>
      </c>
      <c r="E8" s="1">
        <v>0.113</v>
      </c>
      <c r="F8" s="1">
        <v>0.03</v>
      </c>
      <c r="G8" s="1">
        <v>0.38600000000000001</v>
      </c>
      <c r="H8" s="1">
        <v>0.19500000000000001</v>
      </c>
      <c r="I8" s="1">
        <v>1.0389999999999999</v>
      </c>
      <c r="J8" s="1">
        <v>0.14299999999999999</v>
      </c>
      <c r="K8" s="1">
        <v>0.61399999999999999</v>
      </c>
      <c r="L8" s="1">
        <v>0.40100000000000002</v>
      </c>
      <c r="M8" s="1">
        <v>0.48099999999999998</v>
      </c>
      <c r="N8" s="1">
        <v>0.502</v>
      </c>
      <c r="O8" s="1" t="s">
        <v>36</v>
      </c>
      <c r="P8" s="1">
        <v>3.7639999999999998</v>
      </c>
      <c r="Q8" s="1">
        <v>2.5859999999999999</v>
      </c>
      <c r="R8" s="1">
        <v>3.5579999999999998</v>
      </c>
      <c r="S8" s="1">
        <v>4.5190000000000001</v>
      </c>
      <c r="T8" s="1">
        <v>1.119</v>
      </c>
      <c r="U8" s="1">
        <v>2.2130000000000001</v>
      </c>
      <c r="V8" s="1">
        <v>2.379</v>
      </c>
      <c r="W8" s="1">
        <v>2.3530000000000002</v>
      </c>
      <c r="X8" s="1">
        <v>1.26</v>
      </c>
      <c r="Y8" s="1">
        <v>0.97299999999999998</v>
      </c>
      <c r="Z8" s="1">
        <v>5.8739999999999997</v>
      </c>
      <c r="AA8" s="1">
        <v>0.96899999999999997</v>
      </c>
      <c r="AB8" s="1">
        <v>3.1720000000000002</v>
      </c>
      <c r="AC8" s="1" t="s">
        <v>36</v>
      </c>
      <c r="AD8" s="1" t="s">
        <v>30</v>
      </c>
      <c r="AE8" s="1">
        <v>4</v>
      </c>
      <c r="AF8" s="1" t="s">
        <v>30</v>
      </c>
      <c r="AG8" s="1" t="s">
        <v>30</v>
      </c>
      <c r="AH8" s="1" t="s">
        <v>30</v>
      </c>
      <c r="AI8" s="1" t="s">
        <v>30</v>
      </c>
    </row>
    <row r="9" spans="1:35" x14ac:dyDescent="0.25">
      <c r="A9" s="1" t="s">
        <v>37</v>
      </c>
      <c r="B9" s="1" t="s">
        <v>44</v>
      </c>
      <c r="C9" s="1">
        <v>0.33200000000000002</v>
      </c>
      <c r="D9" s="1">
        <v>0.623</v>
      </c>
      <c r="E9" s="1">
        <v>0.36799999999999999</v>
      </c>
      <c r="F9" s="1">
        <v>0.28599999999999998</v>
      </c>
      <c r="G9" s="1">
        <v>0.71399999999999997</v>
      </c>
      <c r="H9" s="1">
        <v>0.55500000000000005</v>
      </c>
      <c r="I9" s="1">
        <v>0.40300000000000002</v>
      </c>
      <c r="J9" s="1">
        <v>0.26</v>
      </c>
      <c r="K9" s="1">
        <v>0.39</v>
      </c>
      <c r="L9" s="1">
        <v>0.46100000000000002</v>
      </c>
      <c r="M9" s="1">
        <v>0.50900000000000001</v>
      </c>
      <c r="N9" s="1">
        <v>6.7000000000000004E-2</v>
      </c>
      <c r="O9" s="1" t="s">
        <v>37</v>
      </c>
      <c r="P9" s="1">
        <v>1.571</v>
      </c>
      <c r="Q9" s="1">
        <v>2.6819999999999999</v>
      </c>
      <c r="R9" s="1">
        <v>3.4340000000000002</v>
      </c>
      <c r="S9" s="1">
        <v>7.226</v>
      </c>
      <c r="T9" s="1">
        <v>1.5349999999999999</v>
      </c>
      <c r="U9" s="1">
        <v>1.8420000000000001</v>
      </c>
      <c r="V9" s="1">
        <v>2.9420000000000002</v>
      </c>
      <c r="W9" s="1">
        <v>5.8979999999999997</v>
      </c>
      <c r="X9" s="1">
        <v>3.1230000000000002</v>
      </c>
      <c r="Y9" s="1">
        <v>0.55900000000000005</v>
      </c>
      <c r="Z9" s="1">
        <v>2.3079999999999998</v>
      </c>
      <c r="AA9" s="1">
        <v>2.6320000000000001</v>
      </c>
      <c r="AB9" s="1">
        <v>2.786</v>
      </c>
      <c r="AC9" s="1" t="s">
        <v>37</v>
      </c>
      <c r="AD9" s="1" t="s">
        <v>30</v>
      </c>
      <c r="AE9" s="1">
        <v>4.3</v>
      </c>
      <c r="AF9" s="1" t="s">
        <v>30</v>
      </c>
      <c r="AG9" s="1" t="s">
        <v>30</v>
      </c>
      <c r="AH9" s="1" t="s">
        <v>30</v>
      </c>
      <c r="AI9" s="1" t="s">
        <v>30</v>
      </c>
    </row>
    <row r="10" spans="1:35" x14ac:dyDescent="0.25">
      <c r="A10" s="1" t="s">
        <v>38</v>
      </c>
      <c r="B10" s="1" t="s">
        <v>44</v>
      </c>
      <c r="C10" s="1">
        <v>0.157</v>
      </c>
      <c r="D10" s="1">
        <v>0.188</v>
      </c>
      <c r="E10" s="1">
        <v>0.19400000000000001</v>
      </c>
      <c r="F10" s="1">
        <v>0.72099999999999997</v>
      </c>
      <c r="G10" s="1">
        <v>0.67200000000000004</v>
      </c>
      <c r="H10" s="1">
        <v>0.56100000000000005</v>
      </c>
      <c r="I10" s="1">
        <v>0.46600000000000003</v>
      </c>
      <c r="J10" s="1">
        <v>0.216</v>
      </c>
      <c r="K10" s="1">
        <v>0.41199999999999998</v>
      </c>
      <c r="L10" s="1">
        <v>0.39800000000000002</v>
      </c>
      <c r="M10" s="1">
        <v>0.114</v>
      </c>
      <c r="N10" s="1">
        <v>9.7000000000000003E-2</v>
      </c>
      <c r="O10" s="1" t="s">
        <v>38</v>
      </c>
      <c r="P10" s="1">
        <v>3.742</v>
      </c>
      <c r="Q10" s="1">
        <v>4.2569999999999997</v>
      </c>
      <c r="R10" s="1">
        <v>5.7839999999999998</v>
      </c>
      <c r="S10" s="1">
        <v>3.8769999999999998</v>
      </c>
      <c r="T10" s="1">
        <v>3.63</v>
      </c>
      <c r="U10" s="1">
        <v>3.1059999999999999</v>
      </c>
      <c r="V10" s="1">
        <v>2.226</v>
      </c>
      <c r="W10" s="1">
        <v>1.3680000000000001</v>
      </c>
      <c r="X10" s="1">
        <v>1.353</v>
      </c>
      <c r="Y10" s="1">
        <v>1.599</v>
      </c>
      <c r="Z10" s="1">
        <v>2.8809999999999998</v>
      </c>
      <c r="AA10" s="1">
        <v>4.085</v>
      </c>
      <c r="AB10" s="1">
        <v>6.1079999999999997</v>
      </c>
      <c r="AC10" s="1" t="s">
        <v>38</v>
      </c>
      <c r="AD10" s="1" t="s">
        <v>30</v>
      </c>
      <c r="AE10" s="1">
        <v>6.7</v>
      </c>
      <c r="AF10" s="1" t="s">
        <v>30</v>
      </c>
      <c r="AG10" s="1" t="s">
        <v>30</v>
      </c>
      <c r="AH10" s="1" t="s">
        <v>30</v>
      </c>
      <c r="AI10" s="1" t="s">
        <v>30</v>
      </c>
    </row>
    <row r="11" spans="1:35" x14ac:dyDescent="0.25">
      <c r="A11" s="1" t="s">
        <v>39</v>
      </c>
      <c r="B11" s="1" t="s">
        <v>44</v>
      </c>
      <c r="C11" s="1">
        <v>0.57399999999999995</v>
      </c>
      <c r="D11" s="1">
        <v>0.52400000000000002</v>
      </c>
      <c r="E11" s="1">
        <v>9.8000000000000004E-2</v>
      </c>
      <c r="F11" s="1">
        <v>9.8000000000000004E-2</v>
      </c>
      <c r="G11" s="1">
        <v>0.872</v>
      </c>
      <c r="H11" s="1">
        <v>7.0000000000000007E-2</v>
      </c>
      <c r="I11" s="1">
        <v>0.66900000000000004</v>
      </c>
      <c r="J11" s="1">
        <v>8.7999999999999995E-2</v>
      </c>
      <c r="K11" s="1">
        <v>0.97199999999999998</v>
      </c>
      <c r="L11" s="1">
        <v>1.1140000000000001</v>
      </c>
      <c r="M11" s="1">
        <v>1.796</v>
      </c>
      <c r="N11" s="1">
        <v>0.20799999999999999</v>
      </c>
      <c r="O11" s="1" t="s">
        <v>39</v>
      </c>
      <c r="P11" s="1">
        <v>1.0900000000000001</v>
      </c>
      <c r="Q11" s="1">
        <v>2.7229999999999999</v>
      </c>
      <c r="R11" s="1">
        <v>5.7119999999999997</v>
      </c>
      <c r="S11" s="1">
        <v>1.022</v>
      </c>
      <c r="T11" s="1">
        <v>1.0229999999999999</v>
      </c>
      <c r="U11" s="1">
        <v>0.90300000000000002</v>
      </c>
      <c r="V11" s="1">
        <v>7.5229999999999997</v>
      </c>
      <c r="W11" s="1">
        <v>1.232</v>
      </c>
      <c r="X11" s="1">
        <v>0.61299999999999999</v>
      </c>
      <c r="Y11" s="1">
        <v>0.81299999999999994</v>
      </c>
      <c r="Z11" s="1">
        <v>1.1120000000000001</v>
      </c>
      <c r="AA11" s="1">
        <v>2.9929999999999999</v>
      </c>
      <c r="AB11" s="1">
        <v>2.153</v>
      </c>
      <c r="AC11" s="1" t="s">
        <v>39</v>
      </c>
      <c r="AD11" s="1" t="s">
        <v>30</v>
      </c>
      <c r="AE11" s="1">
        <v>3.7</v>
      </c>
      <c r="AF11" s="1" t="s">
        <v>30</v>
      </c>
      <c r="AG11" s="1" t="s">
        <v>30</v>
      </c>
      <c r="AH11" s="1" t="s">
        <v>30</v>
      </c>
      <c r="AI11" s="1" t="s">
        <v>30</v>
      </c>
    </row>
    <row r="12" spans="1:35" x14ac:dyDescent="0.25">
      <c r="A12" s="1" t="s">
        <v>40</v>
      </c>
      <c r="B12" s="1" t="s">
        <v>44</v>
      </c>
      <c r="C12" s="1">
        <v>0.55100000000000005</v>
      </c>
      <c r="D12" s="1">
        <v>0.33200000000000002</v>
      </c>
      <c r="E12" s="1">
        <v>0.17100000000000001</v>
      </c>
      <c r="F12" s="1">
        <v>0.10100000000000001</v>
      </c>
      <c r="G12" s="1">
        <v>0.38800000000000001</v>
      </c>
      <c r="H12" s="1">
        <v>0.16400000000000001</v>
      </c>
      <c r="I12" s="1">
        <v>0.314</v>
      </c>
      <c r="J12" s="1">
        <v>0.57199999999999995</v>
      </c>
      <c r="K12" s="1">
        <v>0.77800000000000002</v>
      </c>
      <c r="L12" s="1">
        <v>0.13500000000000001</v>
      </c>
      <c r="M12" s="1">
        <v>0.16700000000000001</v>
      </c>
      <c r="N12" s="1">
        <v>0.29799999999999999</v>
      </c>
      <c r="O12" s="1" t="s">
        <v>40</v>
      </c>
      <c r="P12" s="1">
        <v>3.004</v>
      </c>
      <c r="Q12" s="1">
        <v>0.88</v>
      </c>
      <c r="R12" s="1">
        <v>1.7629999999999999</v>
      </c>
      <c r="S12" s="1">
        <v>1.5129999999999999</v>
      </c>
      <c r="T12" s="1">
        <v>1.3120000000000001</v>
      </c>
      <c r="U12" s="1">
        <v>0.63900000000000001</v>
      </c>
      <c r="V12" s="1">
        <v>0.93300000000000005</v>
      </c>
      <c r="W12" s="1">
        <v>0.40200000000000002</v>
      </c>
      <c r="X12" s="1">
        <v>0.42499999999999999</v>
      </c>
      <c r="Y12" s="1">
        <v>2.4430000000000001</v>
      </c>
      <c r="Z12" s="1">
        <v>0.86899999999999999</v>
      </c>
      <c r="AA12" s="1">
        <v>0.42199999999999999</v>
      </c>
      <c r="AB12" s="1">
        <v>2.2749999999999999</v>
      </c>
      <c r="AC12" s="1" t="s">
        <v>40</v>
      </c>
      <c r="AD12" s="1" t="s">
        <v>30</v>
      </c>
      <c r="AE12" s="1">
        <v>1.7</v>
      </c>
      <c r="AF12" s="1" t="s">
        <v>30</v>
      </c>
      <c r="AG12" s="1" t="s">
        <v>30</v>
      </c>
      <c r="AH12" s="1" t="s">
        <v>30</v>
      </c>
      <c r="AI12" s="1" t="s">
        <v>30</v>
      </c>
    </row>
    <row r="13" spans="1:35" x14ac:dyDescent="0.25">
      <c r="A13" s="1" t="s">
        <v>41</v>
      </c>
      <c r="B13" s="1" t="s">
        <v>44</v>
      </c>
      <c r="C13" s="1">
        <v>0.68700000000000006</v>
      </c>
      <c r="D13" s="1">
        <v>1.641</v>
      </c>
      <c r="E13" s="1">
        <v>0.65400000000000003</v>
      </c>
      <c r="F13" s="1">
        <v>0.48199999999999998</v>
      </c>
      <c r="G13" s="1">
        <v>1.121</v>
      </c>
      <c r="H13" s="1">
        <v>0.34100000000000003</v>
      </c>
      <c r="I13" s="1">
        <v>1.385</v>
      </c>
      <c r="J13" s="1">
        <v>0.86099999999999999</v>
      </c>
      <c r="K13" s="1">
        <v>1.351</v>
      </c>
      <c r="L13" s="1">
        <v>1.5189999999999999</v>
      </c>
      <c r="M13" s="1">
        <v>1.367</v>
      </c>
      <c r="N13" s="1">
        <v>0.55300000000000005</v>
      </c>
      <c r="O13" s="1" t="s">
        <v>41</v>
      </c>
      <c r="P13" s="1">
        <v>2.927</v>
      </c>
      <c r="Q13" s="1">
        <v>1.718</v>
      </c>
      <c r="R13" s="1">
        <v>1.9219999999999999</v>
      </c>
      <c r="S13" s="1">
        <v>1.6459999999999999</v>
      </c>
      <c r="T13" s="1">
        <v>2.5350000000000001</v>
      </c>
      <c r="U13" s="1">
        <v>2.7709999999999999</v>
      </c>
      <c r="V13" s="1">
        <v>0.97799999999999998</v>
      </c>
      <c r="W13" s="1">
        <v>1.6970000000000001</v>
      </c>
      <c r="X13" s="1">
        <v>1.1140000000000001</v>
      </c>
      <c r="Y13" s="1">
        <v>1.8109999999999999</v>
      </c>
      <c r="Z13" s="1">
        <v>2.141</v>
      </c>
      <c r="AA13" s="1">
        <v>1.4179999999999999</v>
      </c>
      <c r="AB13" s="1">
        <v>3.0590000000000002</v>
      </c>
      <c r="AC13" s="1" t="s">
        <v>41</v>
      </c>
      <c r="AD13" s="1" t="s">
        <v>30</v>
      </c>
      <c r="AE13" s="1">
        <v>5.7</v>
      </c>
      <c r="AF13" s="1" t="s">
        <v>30</v>
      </c>
      <c r="AG13" s="1" t="s">
        <v>30</v>
      </c>
      <c r="AH13" s="1" t="s">
        <v>30</v>
      </c>
      <c r="AI13" s="1" t="s">
        <v>30</v>
      </c>
    </row>
    <row r="14" spans="1:35" x14ac:dyDescent="0.25">
      <c r="A14" s="1" t="s">
        <v>42</v>
      </c>
      <c r="B14" s="1" t="s">
        <v>44</v>
      </c>
      <c r="C14" s="1">
        <v>0.79800000000000004</v>
      </c>
      <c r="D14" s="1">
        <v>0.314</v>
      </c>
      <c r="E14" s="1">
        <v>0.127</v>
      </c>
      <c r="F14" s="1">
        <v>8.6999999999999994E-2</v>
      </c>
      <c r="G14" s="1">
        <v>1.5620000000000001</v>
      </c>
      <c r="H14" s="1">
        <v>0.26700000000000002</v>
      </c>
      <c r="I14" s="1">
        <v>0.45300000000000001</v>
      </c>
      <c r="J14" s="1">
        <v>9.2999999999999999E-2</v>
      </c>
      <c r="K14" s="1">
        <v>0.93500000000000005</v>
      </c>
      <c r="L14" s="1">
        <v>1.968</v>
      </c>
      <c r="M14" s="1">
        <v>1.2450000000000001</v>
      </c>
      <c r="N14" s="1">
        <v>1.9E-2</v>
      </c>
      <c r="O14" s="1" t="s">
        <v>42</v>
      </c>
      <c r="P14" s="1">
        <v>1.208</v>
      </c>
      <c r="Q14" s="1">
        <v>1.714</v>
      </c>
      <c r="R14" s="1">
        <v>2.5670000000000002</v>
      </c>
      <c r="S14" s="1">
        <v>1.1910000000000001</v>
      </c>
      <c r="T14" s="1">
        <v>3.1819999999999999</v>
      </c>
      <c r="U14" s="1">
        <v>1.833</v>
      </c>
      <c r="V14" s="1">
        <v>1.214</v>
      </c>
      <c r="W14" s="1">
        <v>3.9460000000000002</v>
      </c>
      <c r="X14" s="1">
        <v>1.103</v>
      </c>
      <c r="Y14" s="1">
        <v>0.95599999999999996</v>
      </c>
      <c r="Z14" s="1">
        <v>2.371</v>
      </c>
      <c r="AA14" s="1">
        <v>1.236</v>
      </c>
      <c r="AB14" s="1">
        <v>1.8660000000000001</v>
      </c>
      <c r="AC14" s="1" t="s">
        <v>42</v>
      </c>
      <c r="AD14" s="1" t="s">
        <v>30</v>
      </c>
      <c r="AE14" s="1">
        <v>17.2</v>
      </c>
      <c r="AF14" s="1" t="s">
        <v>30</v>
      </c>
      <c r="AG14" s="1" t="s">
        <v>30</v>
      </c>
      <c r="AH14" s="1" t="s">
        <v>30</v>
      </c>
      <c r="AI14" s="1" t="s">
        <v>30</v>
      </c>
    </row>
    <row r="15" spans="1:35" x14ac:dyDescent="0.25">
      <c r="A15" s="1" t="s">
        <v>43</v>
      </c>
      <c r="B15" s="1" t="s">
        <v>44</v>
      </c>
      <c r="C15" s="1">
        <v>0.377</v>
      </c>
      <c r="D15" s="1">
        <v>0.874</v>
      </c>
      <c r="E15" s="1">
        <v>0.432</v>
      </c>
      <c r="F15" s="1">
        <v>0.56100000000000005</v>
      </c>
      <c r="G15" s="1">
        <v>0.79600000000000004</v>
      </c>
      <c r="H15" s="1">
        <v>0.65200000000000002</v>
      </c>
      <c r="I15" s="1">
        <v>0.71399999999999997</v>
      </c>
      <c r="J15" s="1">
        <v>0.54900000000000004</v>
      </c>
      <c r="K15" s="1">
        <v>1.4650000000000001</v>
      </c>
      <c r="L15" s="1">
        <v>1.032</v>
      </c>
      <c r="M15" s="1">
        <v>1.9890000000000001</v>
      </c>
      <c r="N15" s="1">
        <v>0.64200000000000002</v>
      </c>
      <c r="O15" s="1" t="s">
        <v>43</v>
      </c>
      <c r="P15" s="1">
        <v>1.268</v>
      </c>
      <c r="Q15" s="1">
        <v>1.331</v>
      </c>
      <c r="R15" s="1">
        <v>3.4729999999999999</v>
      </c>
      <c r="S15" s="1">
        <v>3.7829999999999999</v>
      </c>
      <c r="T15" s="1">
        <v>0.55000000000000004</v>
      </c>
      <c r="U15" s="1">
        <v>2.097</v>
      </c>
      <c r="V15" s="1">
        <v>0.78700000000000003</v>
      </c>
      <c r="W15" s="1">
        <v>1.0389999999999999</v>
      </c>
      <c r="X15" s="1">
        <v>1.036</v>
      </c>
      <c r="Y15" s="1">
        <v>0.498</v>
      </c>
      <c r="Z15" s="1">
        <v>0.53200000000000003</v>
      </c>
      <c r="AA15" s="1">
        <v>1.6040000000000001</v>
      </c>
      <c r="AB15" s="1">
        <v>1.855</v>
      </c>
      <c r="AC15" s="1" t="s">
        <v>43</v>
      </c>
      <c r="AD15" s="1" t="s">
        <v>30</v>
      </c>
      <c r="AE15" s="1">
        <v>13.7</v>
      </c>
      <c r="AF15" s="1" t="s">
        <v>30</v>
      </c>
      <c r="AG15" s="1" t="s">
        <v>30</v>
      </c>
      <c r="AH15" s="1" t="s">
        <v>30</v>
      </c>
      <c r="AI15" s="1" t="s">
        <v>30</v>
      </c>
    </row>
    <row r="16" spans="1:35" x14ac:dyDescent="0.25">
      <c r="A16" s="1" t="s">
        <v>20</v>
      </c>
      <c r="B16" s="1" t="s">
        <v>31</v>
      </c>
      <c r="C16" s="1">
        <v>2.8570000000000002</v>
      </c>
      <c r="D16" s="1">
        <v>7.4999999999999997E-2</v>
      </c>
      <c r="E16" s="1">
        <v>0.23699999999999999</v>
      </c>
      <c r="F16" s="1">
        <v>9.8000000000000004E-2</v>
      </c>
      <c r="G16" s="1">
        <v>0.185</v>
      </c>
      <c r="H16" s="1">
        <v>0.314</v>
      </c>
      <c r="I16" s="1">
        <v>0.71699999999999997</v>
      </c>
      <c r="J16" s="1">
        <v>0.21099999999999999</v>
      </c>
      <c r="K16" s="1">
        <v>0.24299999999999999</v>
      </c>
      <c r="L16" s="1">
        <v>0.84399999999999997</v>
      </c>
      <c r="M16" s="1">
        <v>2.0030000000000001</v>
      </c>
      <c r="N16" s="1">
        <v>0.113</v>
      </c>
      <c r="O16" s="1" t="s">
        <v>20</v>
      </c>
      <c r="P16" s="1">
        <v>0.58599999999999997</v>
      </c>
      <c r="Q16" s="1">
        <v>1.1120000000000001</v>
      </c>
      <c r="R16" s="1">
        <v>0.94399999999999995</v>
      </c>
      <c r="S16" s="1">
        <v>1.0389999999999999</v>
      </c>
      <c r="T16" s="1">
        <v>0.82199999999999995</v>
      </c>
      <c r="U16" s="1">
        <v>0.97399999999999998</v>
      </c>
      <c r="V16" s="1">
        <v>0.52600000000000002</v>
      </c>
      <c r="W16" s="1">
        <v>0.63300000000000001</v>
      </c>
      <c r="X16" s="1">
        <v>0.81599999999999995</v>
      </c>
      <c r="Y16" s="1">
        <v>1.1080000000000001</v>
      </c>
      <c r="Z16" s="1">
        <v>0.79900000000000004</v>
      </c>
      <c r="AA16" s="1">
        <v>0.91800000000000004</v>
      </c>
      <c r="AB16" s="1">
        <v>0.52200000000000002</v>
      </c>
      <c r="AC16" s="1" t="s">
        <v>20</v>
      </c>
      <c r="AD16" s="1">
        <v>1.7</v>
      </c>
      <c r="AE16" s="1">
        <v>3.3</v>
      </c>
      <c r="AF16" s="1">
        <v>3</v>
      </c>
      <c r="AG16" s="1" t="s">
        <v>30</v>
      </c>
      <c r="AH16" s="1" t="s">
        <v>30</v>
      </c>
      <c r="AI16" s="1" t="s">
        <v>30</v>
      </c>
    </row>
    <row r="17" spans="1:35" x14ac:dyDescent="0.25">
      <c r="A17" s="1" t="s">
        <v>21</v>
      </c>
      <c r="B17" s="1" t="s">
        <v>31</v>
      </c>
      <c r="C17" s="1">
        <v>0.60299999999999998</v>
      </c>
      <c r="D17" s="1">
        <v>0.65900000000000003</v>
      </c>
      <c r="E17" s="1">
        <v>6.7000000000000004E-2</v>
      </c>
      <c r="F17" s="1">
        <v>1.91</v>
      </c>
      <c r="G17" s="1">
        <v>1.75</v>
      </c>
      <c r="H17" s="1">
        <v>0.28199999999999997</v>
      </c>
      <c r="I17" s="1">
        <v>0.314</v>
      </c>
      <c r="J17" s="1">
        <v>0.51200000000000001</v>
      </c>
      <c r="K17" s="1">
        <v>0.13300000000000001</v>
      </c>
      <c r="L17" s="1">
        <v>0.51700000000000002</v>
      </c>
      <c r="M17" s="1">
        <v>0.69799999999999995</v>
      </c>
      <c r="N17" s="1">
        <v>0.187</v>
      </c>
      <c r="O17" s="1" t="s">
        <v>21</v>
      </c>
      <c r="P17" s="1">
        <v>2.5739999999999998</v>
      </c>
      <c r="Q17" s="1">
        <v>4.4180000000000001</v>
      </c>
      <c r="R17" s="1">
        <v>3.7440000000000002</v>
      </c>
      <c r="S17" s="1">
        <v>4.7610000000000001</v>
      </c>
      <c r="T17" s="1">
        <v>1.1910000000000001</v>
      </c>
      <c r="U17" s="1">
        <v>1.3140000000000001</v>
      </c>
      <c r="V17" s="1">
        <v>2.855</v>
      </c>
      <c r="W17" s="1">
        <v>3.556</v>
      </c>
      <c r="X17" s="1">
        <v>3.698</v>
      </c>
      <c r="Y17" s="1">
        <v>1.41</v>
      </c>
      <c r="Z17" s="1">
        <v>3.0190000000000001</v>
      </c>
      <c r="AA17" s="1">
        <v>2.5710000000000002</v>
      </c>
      <c r="AB17" s="1">
        <v>4.8780000000000001</v>
      </c>
      <c r="AC17" s="1" t="s">
        <v>21</v>
      </c>
      <c r="AD17" s="1">
        <v>0.7</v>
      </c>
      <c r="AE17" s="1">
        <v>8.3000000000000007</v>
      </c>
      <c r="AF17" s="1">
        <v>2.2999999999999998</v>
      </c>
      <c r="AG17" s="1" t="s">
        <v>30</v>
      </c>
      <c r="AH17" s="1" t="s">
        <v>30</v>
      </c>
      <c r="AI17" s="1" t="s">
        <v>30</v>
      </c>
    </row>
    <row r="18" spans="1:35" x14ac:dyDescent="0.25">
      <c r="A18" s="1" t="s">
        <v>22</v>
      </c>
      <c r="B18" s="1" t="s">
        <v>31</v>
      </c>
      <c r="C18" s="1">
        <v>0.94399999999999995</v>
      </c>
      <c r="D18" s="1">
        <v>0.247</v>
      </c>
      <c r="E18" s="1">
        <v>0.79800000000000004</v>
      </c>
      <c r="F18" s="1">
        <v>0.17499999999999999</v>
      </c>
      <c r="G18" s="1">
        <v>0.88200000000000001</v>
      </c>
      <c r="H18" s="1">
        <v>0.73299999999999998</v>
      </c>
      <c r="I18" s="1">
        <v>1.7689999999999999</v>
      </c>
      <c r="J18" s="1">
        <v>0.58599999999999997</v>
      </c>
      <c r="K18" s="1">
        <v>1.597</v>
      </c>
      <c r="L18" s="1">
        <v>0.94299999999999995</v>
      </c>
      <c r="M18" s="1">
        <v>1.9259999999999999</v>
      </c>
      <c r="N18" s="1">
        <v>0.14799999999999999</v>
      </c>
      <c r="O18" s="1" t="s">
        <v>22</v>
      </c>
      <c r="P18" s="1">
        <v>0.98699999999999999</v>
      </c>
      <c r="Q18" s="1">
        <v>1.5429999999999999</v>
      </c>
      <c r="R18" s="1">
        <v>1.748</v>
      </c>
      <c r="S18" s="1">
        <v>0.98699999999999999</v>
      </c>
      <c r="T18" s="1">
        <v>0.71399999999999997</v>
      </c>
      <c r="U18" s="1">
        <v>0.92700000000000005</v>
      </c>
      <c r="V18" s="1">
        <v>1.1970000000000001</v>
      </c>
      <c r="W18" s="1">
        <v>1.2729999999999999</v>
      </c>
      <c r="X18" s="1">
        <v>1.216</v>
      </c>
      <c r="Y18" s="1">
        <v>0.73899999999999999</v>
      </c>
      <c r="Z18" s="1">
        <v>2.7149999999999999</v>
      </c>
      <c r="AA18" s="1">
        <v>4.4749999999999996</v>
      </c>
      <c r="AB18" s="1">
        <v>3.1549999999999998</v>
      </c>
      <c r="AC18" s="1" t="s">
        <v>22</v>
      </c>
      <c r="AD18" s="1">
        <v>2.1</v>
      </c>
      <c r="AE18" s="1">
        <v>4</v>
      </c>
      <c r="AF18" s="1">
        <v>4</v>
      </c>
      <c r="AG18" s="1" t="s">
        <v>30</v>
      </c>
      <c r="AH18" s="1" t="s">
        <v>30</v>
      </c>
      <c r="AI18" s="1" t="s">
        <v>30</v>
      </c>
    </row>
    <row r="19" spans="1:35" x14ac:dyDescent="0.25">
      <c r="A19" s="1" t="s">
        <v>23</v>
      </c>
      <c r="B19" s="1" t="s">
        <v>31</v>
      </c>
      <c r="C19" s="1">
        <v>0.59199999999999997</v>
      </c>
      <c r="D19" s="1">
        <v>0.109</v>
      </c>
      <c r="E19" s="1">
        <v>0.112</v>
      </c>
      <c r="F19" s="1">
        <v>0.113</v>
      </c>
      <c r="G19" s="1">
        <v>0.219</v>
      </c>
      <c r="H19" s="1">
        <v>0.441</v>
      </c>
      <c r="I19" s="1">
        <v>0.58699999999999997</v>
      </c>
      <c r="J19" s="1">
        <v>0.57699999999999996</v>
      </c>
      <c r="K19" s="1">
        <v>0.45900000000000002</v>
      </c>
      <c r="L19" s="1">
        <v>1.359</v>
      </c>
      <c r="M19" s="1">
        <v>0.115</v>
      </c>
      <c r="N19" s="1">
        <v>0.16900000000000001</v>
      </c>
      <c r="O19" s="1" t="s">
        <v>23</v>
      </c>
      <c r="P19" s="1">
        <v>1.887</v>
      </c>
      <c r="Q19" s="1">
        <v>0.998</v>
      </c>
      <c r="R19" s="1">
        <v>1.5349999999999999</v>
      </c>
      <c r="S19" s="1">
        <v>0.97799999999999998</v>
      </c>
      <c r="T19" s="1">
        <v>1.3080000000000001</v>
      </c>
      <c r="U19" s="1">
        <v>1.0649999999999999</v>
      </c>
      <c r="V19" s="1">
        <v>0.85399999999999998</v>
      </c>
      <c r="W19" s="1">
        <v>1.1479999999999999</v>
      </c>
      <c r="X19" s="1">
        <v>0.83099999999999996</v>
      </c>
      <c r="Y19" s="1">
        <v>1.244</v>
      </c>
      <c r="Z19" s="1">
        <v>1.149</v>
      </c>
      <c r="AA19" s="1">
        <v>1.8089999999999999</v>
      </c>
      <c r="AB19" s="1">
        <v>0.83599999999999997</v>
      </c>
      <c r="AC19" s="1" t="s">
        <v>23</v>
      </c>
      <c r="AD19" s="1">
        <v>2.7</v>
      </c>
      <c r="AE19" s="1">
        <v>6</v>
      </c>
      <c r="AF19" s="1">
        <v>5</v>
      </c>
      <c r="AG19" s="1" t="s">
        <v>30</v>
      </c>
      <c r="AH19" s="1" t="s">
        <v>30</v>
      </c>
      <c r="AI19" s="1" t="s">
        <v>30</v>
      </c>
    </row>
    <row r="20" spans="1:35" x14ac:dyDescent="0.25">
      <c r="A20" s="1" t="s">
        <v>24</v>
      </c>
      <c r="B20" s="1" t="s">
        <v>31</v>
      </c>
      <c r="C20" s="1">
        <v>0.81599999999999995</v>
      </c>
      <c r="D20" s="1">
        <v>0.35799999999999998</v>
      </c>
      <c r="E20" s="1">
        <v>0.19500000000000001</v>
      </c>
      <c r="F20" s="1">
        <v>0.17899999999999999</v>
      </c>
      <c r="G20" s="1">
        <v>0.42499999999999999</v>
      </c>
      <c r="H20" s="1">
        <v>0.61799999999999999</v>
      </c>
      <c r="I20" s="1">
        <v>0.77300000000000002</v>
      </c>
      <c r="J20" s="1">
        <v>0.115</v>
      </c>
      <c r="K20" s="1">
        <v>0.28699999999999998</v>
      </c>
      <c r="L20" s="1">
        <v>0.27500000000000002</v>
      </c>
      <c r="M20" s="1">
        <v>0.79200000000000004</v>
      </c>
      <c r="N20" s="1">
        <v>0.223</v>
      </c>
      <c r="O20" s="1" t="s">
        <v>24</v>
      </c>
      <c r="P20" s="1">
        <v>1.8779999999999999</v>
      </c>
      <c r="Q20" s="1">
        <v>0.91100000000000003</v>
      </c>
      <c r="R20" s="1">
        <v>1.321</v>
      </c>
      <c r="S20" s="1">
        <v>0.98799999999999999</v>
      </c>
      <c r="T20" s="1">
        <v>1.0269999999999999</v>
      </c>
      <c r="U20" s="1">
        <v>1.097</v>
      </c>
      <c r="V20" s="1">
        <v>1.6719999999999999</v>
      </c>
      <c r="W20" s="1">
        <v>1.996</v>
      </c>
      <c r="X20" s="1">
        <v>1.022</v>
      </c>
      <c r="Y20" s="1">
        <v>1.1930000000000001</v>
      </c>
      <c r="Z20" s="1">
        <v>1.194</v>
      </c>
      <c r="AA20" s="1">
        <v>1.0660000000000001</v>
      </c>
      <c r="AB20" s="1">
        <v>0.75600000000000001</v>
      </c>
      <c r="AC20" s="1" t="s">
        <v>24</v>
      </c>
      <c r="AD20" s="1">
        <v>3.4</v>
      </c>
      <c r="AE20" s="1">
        <v>7</v>
      </c>
      <c r="AF20" s="1">
        <v>2.7</v>
      </c>
      <c r="AG20" s="1" t="s">
        <v>30</v>
      </c>
      <c r="AH20" s="1" t="s">
        <v>30</v>
      </c>
      <c r="AI20" s="1" t="s">
        <v>30</v>
      </c>
    </row>
    <row r="21" spans="1:35" x14ac:dyDescent="0.25">
      <c r="A21" s="1" t="s">
        <v>25</v>
      </c>
      <c r="B21" s="1" t="s">
        <v>31</v>
      </c>
      <c r="C21" s="1">
        <v>0.21099999999999999</v>
      </c>
      <c r="D21" s="1">
        <v>0.438</v>
      </c>
      <c r="E21" s="1">
        <v>0.41799999999999998</v>
      </c>
      <c r="F21" s="1">
        <v>0.11899999999999999</v>
      </c>
      <c r="G21" s="1">
        <v>0.876</v>
      </c>
      <c r="H21" s="1">
        <v>1.4770000000000001</v>
      </c>
      <c r="I21" s="1">
        <v>0.28799999999999998</v>
      </c>
      <c r="J21" s="1">
        <v>0.57099999999999995</v>
      </c>
      <c r="K21" s="1">
        <v>9.7000000000000003E-2</v>
      </c>
      <c r="L21" s="1">
        <v>0.54500000000000004</v>
      </c>
      <c r="M21" s="1">
        <v>1.5069999999999999</v>
      </c>
      <c r="N21" s="1">
        <v>0.55900000000000005</v>
      </c>
      <c r="O21" s="1" t="s">
        <v>25</v>
      </c>
      <c r="P21" s="1">
        <v>6.7489999999999997</v>
      </c>
      <c r="Q21" s="1">
        <v>4.3959999999999999</v>
      </c>
      <c r="R21" s="1">
        <v>1.135</v>
      </c>
      <c r="S21" s="1">
        <v>2.8109999999999999</v>
      </c>
      <c r="T21" s="1">
        <v>1.841</v>
      </c>
      <c r="U21" s="1">
        <v>1.363</v>
      </c>
      <c r="V21" s="1">
        <v>0.56899999999999995</v>
      </c>
      <c r="W21" s="1">
        <v>2.31</v>
      </c>
      <c r="X21" s="1">
        <v>1.4370000000000001</v>
      </c>
      <c r="Y21" s="1">
        <v>0.89600000000000002</v>
      </c>
      <c r="Z21" s="1">
        <v>0.79200000000000004</v>
      </c>
      <c r="AA21" s="1">
        <v>4.1429999999999998</v>
      </c>
      <c r="AB21" s="1">
        <v>0.91500000000000004</v>
      </c>
      <c r="AC21" s="1" t="s">
        <v>25</v>
      </c>
      <c r="AD21" s="1">
        <v>1.3</v>
      </c>
      <c r="AE21" s="1">
        <v>9</v>
      </c>
      <c r="AF21" s="1">
        <v>9</v>
      </c>
      <c r="AG21" s="1" t="s">
        <v>30</v>
      </c>
      <c r="AH21" s="1" t="s">
        <v>30</v>
      </c>
      <c r="AI21" s="1" t="s">
        <v>30</v>
      </c>
    </row>
    <row r="22" spans="1:35" x14ac:dyDescent="0.25">
      <c r="A22" s="1" t="s">
        <v>26</v>
      </c>
      <c r="B22" s="1" t="s">
        <v>31</v>
      </c>
      <c r="C22" s="1">
        <v>1.3979999999999999</v>
      </c>
      <c r="D22" s="1">
        <v>0.26100000000000001</v>
      </c>
      <c r="E22" s="1">
        <v>0.10100000000000001</v>
      </c>
      <c r="F22" s="1">
        <v>0.46800000000000003</v>
      </c>
      <c r="G22" s="1">
        <v>1.0940000000000001</v>
      </c>
      <c r="H22" s="1">
        <v>0.16600000000000001</v>
      </c>
      <c r="I22" s="1">
        <v>1.056</v>
      </c>
      <c r="J22" s="1">
        <v>0.27600000000000002</v>
      </c>
      <c r="K22" s="1">
        <v>0.57299999999999995</v>
      </c>
      <c r="L22" s="1">
        <v>0.20200000000000001</v>
      </c>
      <c r="M22" s="1">
        <v>1.794</v>
      </c>
      <c r="N22" s="1">
        <v>0.155</v>
      </c>
      <c r="O22" s="1" t="s">
        <v>26</v>
      </c>
      <c r="P22" s="1">
        <v>0.81100000000000005</v>
      </c>
      <c r="Q22" s="1">
        <v>0.88900000000000001</v>
      </c>
      <c r="R22" s="1">
        <v>0.77800000000000002</v>
      </c>
      <c r="S22" s="1">
        <v>0.78100000000000003</v>
      </c>
      <c r="T22" s="1">
        <v>2.016</v>
      </c>
      <c r="U22" s="1">
        <v>1.1060000000000001</v>
      </c>
      <c r="V22" s="1">
        <v>0.71599999999999997</v>
      </c>
      <c r="W22" s="1">
        <v>1.6240000000000001</v>
      </c>
      <c r="X22" s="1">
        <v>1.5680000000000001</v>
      </c>
      <c r="Y22" s="1">
        <v>1.2509999999999999</v>
      </c>
      <c r="Z22" s="1">
        <v>0.92600000000000005</v>
      </c>
      <c r="AA22" s="1">
        <v>0.83199999999999996</v>
      </c>
      <c r="AB22" s="1">
        <v>2.077</v>
      </c>
      <c r="AC22" s="1" t="s">
        <v>26</v>
      </c>
      <c r="AD22" s="1">
        <v>6.7</v>
      </c>
      <c r="AE22" s="1">
        <v>11</v>
      </c>
      <c r="AF22" s="1">
        <v>8</v>
      </c>
      <c r="AG22" s="1" t="s">
        <v>30</v>
      </c>
      <c r="AH22" s="1" t="s">
        <v>30</v>
      </c>
      <c r="AI22" s="1" t="s">
        <v>30</v>
      </c>
    </row>
    <row r="23" spans="1:35" x14ac:dyDescent="0.25">
      <c r="A23" s="1" t="s">
        <v>27</v>
      </c>
      <c r="B23" s="1" t="s">
        <v>31</v>
      </c>
      <c r="C23" s="1">
        <v>0.21199999999999999</v>
      </c>
      <c r="D23" s="1">
        <v>7.8E-2</v>
      </c>
      <c r="E23" s="1">
        <v>0.435</v>
      </c>
      <c r="F23" s="1">
        <v>3.9E-2</v>
      </c>
      <c r="G23" s="1">
        <v>0.91100000000000003</v>
      </c>
      <c r="H23" s="1">
        <v>0.156</v>
      </c>
      <c r="I23" s="1">
        <v>1.5409999999999999</v>
      </c>
      <c r="J23" s="1">
        <v>0.28499999999999998</v>
      </c>
      <c r="K23" s="1">
        <v>0.38900000000000001</v>
      </c>
      <c r="L23" s="1">
        <v>0.48699999999999999</v>
      </c>
      <c r="M23" s="1">
        <v>0.23599999999999999</v>
      </c>
      <c r="N23" s="1">
        <v>6.6000000000000003E-2</v>
      </c>
      <c r="O23" s="1" t="s">
        <v>27</v>
      </c>
      <c r="P23" s="1">
        <v>0.89900000000000002</v>
      </c>
      <c r="Q23" s="1">
        <v>2.2589999999999999</v>
      </c>
      <c r="R23" s="1">
        <v>6.7050000000000001</v>
      </c>
      <c r="S23" s="1">
        <v>1.766</v>
      </c>
      <c r="T23" s="1">
        <v>0.47699999999999998</v>
      </c>
      <c r="U23" s="1">
        <v>2.137</v>
      </c>
      <c r="V23" s="1">
        <v>1.1419999999999999</v>
      </c>
      <c r="W23" s="1">
        <v>0.59799999999999998</v>
      </c>
      <c r="X23" s="1">
        <v>0.47699999999999998</v>
      </c>
      <c r="Y23" s="1">
        <v>0.73899999999999999</v>
      </c>
      <c r="Z23" s="1">
        <v>1.4219999999999999</v>
      </c>
      <c r="AA23" s="1">
        <v>1.1240000000000001</v>
      </c>
      <c r="AB23" s="1">
        <v>4.7380000000000004</v>
      </c>
      <c r="AC23" s="1" t="s">
        <v>27</v>
      </c>
      <c r="AD23" s="1">
        <v>5.7</v>
      </c>
      <c r="AE23" s="1">
        <v>8.3000000000000007</v>
      </c>
      <c r="AF23" s="1">
        <v>0.7</v>
      </c>
      <c r="AG23" s="1" t="s">
        <v>30</v>
      </c>
      <c r="AH23" s="1" t="s">
        <v>30</v>
      </c>
      <c r="AI23" s="1" t="s">
        <v>30</v>
      </c>
    </row>
    <row r="24" spans="1:35" x14ac:dyDescent="0.25">
      <c r="A24" s="1" t="s">
        <v>28</v>
      </c>
      <c r="B24" s="1" t="s">
        <v>31</v>
      </c>
      <c r="C24" s="1">
        <v>0.93100000000000005</v>
      </c>
      <c r="D24" s="1">
        <v>0.69499999999999995</v>
      </c>
      <c r="E24" s="1">
        <v>0.34200000000000003</v>
      </c>
      <c r="F24" s="1">
        <v>0.51600000000000001</v>
      </c>
      <c r="G24" s="1">
        <v>0.94099999999999995</v>
      </c>
      <c r="H24" s="1">
        <v>0.35699999999999998</v>
      </c>
      <c r="I24" s="1">
        <v>1.024</v>
      </c>
      <c r="J24" s="1">
        <v>0.76500000000000001</v>
      </c>
      <c r="K24" s="1">
        <v>0.81499999999999995</v>
      </c>
      <c r="L24" s="1">
        <v>1.8140000000000001</v>
      </c>
      <c r="M24" s="1">
        <v>1.3759999999999999</v>
      </c>
      <c r="N24" s="1">
        <v>8.4000000000000005E-2</v>
      </c>
      <c r="O24" s="1" t="s">
        <v>28</v>
      </c>
      <c r="P24" s="1">
        <v>0.95699999999999996</v>
      </c>
      <c r="Q24" s="1">
        <v>5.1269999999999998</v>
      </c>
      <c r="R24" s="1">
        <v>3.1720000000000002</v>
      </c>
      <c r="S24" s="1">
        <v>1.3120000000000001</v>
      </c>
      <c r="T24" s="1">
        <v>0.96399999999999997</v>
      </c>
      <c r="U24" s="1">
        <v>1.488</v>
      </c>
      <c r="V24" s="1">
        <v>1.7110000000000001</v>
      </c>
      <c r="W24" s="1">
        <v>5.1859999999999999</v>
      </c>
      <c r="X24" s="1">
        <v>1.839</v>
      </c>
      <c r="Y24" s="1">
        <v>0.89700000000000002</v>
      </c>
      <c r="Z24" s="1">
        <v>2.8220000000000001</v>
      </c>
      <c r="AA24" s="1">
        <v>1.986</v>
      </c>
      <c r="AB24" s="1">
        <v>4.9669999999999996</v>
      </c>
      <c r="AC24" s="1" t="s">
        <v>28</v>
      </c>
      <c r="AD24" s="1">
        <v>1.7</v>
      </c>
      <c r="AE24" s="1">
        <v>4.3</v>
      </c>
      <c r="AF24" s="1">
        <v>1</v>
      </c>
      <c r="AG24" s="1" t="s">
        <v>30</v>
      </c>
      <c r="AH24" s="1" t="s">
        <v>30</v>
      </c>
      <c r="AI24" s="1" t="s">
        <v>30</v>
      </c>
    </row>
    <row r="25" spans="1:35" x14ac:dyDescent="0.25">
      <c r="A25" s="1" t="s">
        <v>29</v>
      </c>
      <c r="B25" s="1" t="s">
        <v>31</v>
      </c>
      <c r="C25" s="1">
        <v>0.219</v>
      </c>
      <c r="D25" s="1">
        <v>0.371</v>
      </c>
      <c r="E25" s="1">
        <v>0.26700000000000002</v>
      </c>
      <c r="F25" s="1">
        <v>0.14799999999999999</v>
      </c>
      <c r="G25" s="1">
        <v>0.22700000000000001</v>
      </c>
      <c r="H25" s="1">
        <v>0.19700000000000001</v>
      </c>
      <c r="I25" s="1">
        <v>0.182</v>
      </c>
      <c r="J25" s="1">
        <v>0.21099999999999999</v>
      </c>
      <c r="K25" s="1">
        <v>0.13900000000000001</v>
      </c>
      <c r="L25" s="1">
        <v>0.57199999999999995</v>
      </c>
      <c r="M25" s="1">
        <v>0.41699999999999998</v>
      </c>
      <c r="N25" s="1">
        <v>0.97199999999999998</v>
      </c>
      <c r="O25" s="1" t="s">
        <v>29</v>
      </c>
      <c r="P25" s="1">
        <v>4.4210000000000003</v>
      </c>
      <c r="Q25" s="1">
        <v>1.004</v>
      </c>
      <c r="R25" s="1">
        <v>4.3869999999999996</v>
      </c>
      <c r="S25" s="1">
        <v>5.673</v>
      </c>
      <c r="T25" s="1">
        <v>1.3160000000000001</v>
      </c>
      <c r="U25" s="1">
        <v>1.028</v>
      </c>
      <c r="V25" s="1">
        <v>1.2809999999999999</v>
      </c>
      <c r="W25" s="1">
        <v>1.113</v>
      </c>
      <c r="X25" s="1">
        <v>1.492</v>
      </c>
      <c r="Y25" s="1">
        <v>3.359</v>
      </c>
      <c r="Z25" s="1">
        <v>4.7480000000000002</v>
      </c>
      <c r="AA25" s="1">
        <v>1.133</v>
      </c>
      <c r="AB25" s="1">
        <v>1.302</v>
      </c>
      <c r="AC25" s="1" t="s">
        <v>29</v>
      </c>
      <c r="AD25" s="1">
        <v>9.6999999999999993</v>
      </c>
      <c r="AE25" s="1">
        <v>13.7</v>
      </c>
      <c r="AF25" s="1">
        <v>1.7</v>
      </c>
      <c r="AG25" s="1" t="s">
        <v>30</v>
      </c>
      <c r="AH25" s="1" t="s">
        <v>30</v>
      </c>
      <c r="AI25" s="1" t="s">
        <v>30</v>
      </c>
    </row>
    <row r="26" spans="1:35" x14ac:dyDescent="0.25">
      <c r="A26" s="1" t="s">
        <v>6</v>
      </c>
      <c r="B26" s="1" t="s">
        <v>19</v>
      </c>
      <c r="C26" s="1">
        <v>0.96199999999999997</v>
      </c>
      <c r="D26" s="1">
        <v>2.6179999999999999</v>
      </c>
      <c r="E26" s="1">
        <v>3.5999999999999997E-2</v>
      </c>
      <c r="F26" s="1">
        <v>0.58699999999999997</v>
      </c>
      <c r="G26" s="1">
        <v>0.61399999999999999</v>
      </c>
      <c r="H26" s="1">
        <v>0.152</v>
      </c>
      <c r="I26" s="1">
        <v>1.157</v>
      </c>
      <c r="J26" s="1">
        <v>2.8570000000000002</v>
      </c>
      <c r="K26" s="1">
        <v>1.879</v>
      </c>
      <c r="L26" s="1">
        <v>0.51900000000000002</v>
      </c>
      <c r="M26" s="1">
        <v>4.2409999999999997</v>
      </c>
      <c r="N26" s="1">
        <v>1.6E-2</v>
      </c>
      <c r="O26" s="1" t="s">
        <v>6</v>
      </c>
      <c r="P26" s="1">
        <v>2.1739999999999999</v>
      </c>
      <c r="Q26" s="1">
        <v>2.4169999999999998</v>
      </c>
      <c r="R26" s="1">
        <v>3.194</v>
      </c>
      <c r="S26" s="1">
        <v>3.1469999999999998</v>
      </c>
      <c r="T26" s="1">
        <v>1.3360000000000001</v>
      </c>
      <c r="U26" s="1">
        <v>1.125</v>
      </c>
      <c r="V26" s="1">
        <v>1.3979999999999999</v>
      </c>
      <c r="W26" s="1">
        <v>1.766</v>
      </c>
      <c r="X26" s="1">
        <v>0.79600000000000004</v>
      </c>
      <c r="Y26" s="1">
        <v>2.3140000000000001</v>
      </c>
      <c r="Z26" s="1">
        <v>1.1279999999999999</v>
      </c>
      <c r="AA26" s="1">
        <v>2.157</v>
      </c>
      <c r="AB26" s="1">
        <v>1.8360000000000001</v>
      </c>
      <c r="AC26" s="1" t="s">
        <v>6</v>
      </c>
      <c r="AD26" s="1">
        <v>1.03</v>
      </c>
      <c r="AE26" s="1">
        <v>12.5</v>
      </c>
      <c r="AF26" s="1">
        <v>7.91</v>
      </c>
      <c r="AG26" s="1">
        <v>43.12</v>
      </c>
      <c r="AH26" s="1">
        <v>3.37</v>
      </c>
      <c r="AI26" s="1">
        <v>3.21</v>
      </c>
    </row>
    <row r="27" spans="1:35" x14ac:dyDescent="0.25">
      <c r="A27" s="1" t="s">
        <v>7</v>
      </c>
      <c r="B27" s="1" t="s">
        <v>19</v>
      </c>
      <c r="C27" s="1">
        <v>2.234</v>
      </c>
      <c r="D27" s="1">
        <v>3.5459999999999998</v>
      </c>
      <c r="E27" s="1">
        <v>0.46700000000000003</v>
      </c>
      <c r="F27" s="1">
        <v>0.317</v>
      </c>
      <c r="G27" s="1">
        <v>0.57799999999999996</v>
      </c>
      <c r="H27" s="1">
        <v>0.82399999999999995</v>
      </c>
      <c r="I27" s="1">
        <v>1.036</v>
      </c>
      <c r="J27" s="1">
        <v>3.5870000000000002</v>
      </c>
      <c r="K27" s="1">
        <v>2.6579999999999999</v>
      </c>
      <c r="L27" s="1">
        <v>0.86599999999999999</v>
      </c>
      <c r="M27" s="1">
        <v>2.569</v>
      </c>
      <c r="N27" s="1">
        <v>0.25900000000000001</v>
      </c>
      <c r="O27" s="1" t="s">
        <v>7</v>
      </c>
      <c r="P27" s="1">
        <v>4.4080000000000004</v>
      </c>
      <c r="Q27" s="1">
        <v>3.4670000000000001</v>
      </c>
      <c r="R27" s="1">
        <v>2.9390000000000001</v>
      </c>
      <c r="S27" s="1">
        <v>3.3530000000000002</v>
      </c>
      <c r="T27" s="1">
        <v>2.1280000000000001</v>
      </c>
      <c r="U27" s="1">
        <v>1.198</v>
      </c>
      <c r="V27" s="1">
        <v>1.905</v>
      </c>
      <c r="W27" s="1">
        <v>1.782</v>
      </c>
      <c r="X27" s="1">
        <v>0.52400000000000002</v>
      </c>
      <c r="Y27" s="1">
        <v>4.9409999999999998</v>
      </c>
      <c r="Z27" s="1">
        <v>5.7110000000000003</v>
      </c>
      <c r="AA27" s="1">
        <v>1.171</v>
      </c>
      <c r="AB27" s="1">
        <v>1.2310000000000001</v>
      </c>
      <c r="AC27" s="1" t="s">
        <v>7</v>
      </c>
      <c r="AD27" s="1">
        <v>1.74</v>
      </c>
      <c r="AE27" s="1">
        <v>1.25</v>
      </c>
      <c r="AF27" s="1">
        <v>6.38</v>
      </c>
      <c r="AG27" s="1">
        <v>11.09</v>
      </c>
      <c r="AH27" s="1">
        <v>5.48</v>
      </c>
      <c r="AI27" s="1">
        <v>5.58</v>
      </c>
    </row>
    <row r="28" spans="1:35" x14ac:dyDescent="0.25">
      <c r="A28" s="1" t="s">
        <v>8</v>
      </c>
      <c r="B28" s="1" t="s">
        <v>19</v>
      </c>
      <c r="C28" s="1">
        <v>0.57699999999999996</v>
      </c>
      <c r="D28" s="1">
        <v>2.2410000000000001</v>
      </c>
      <c r="E28" s="1">
        <v>0.51200000000000001</v>
      </c>
      <c r="F28" s="1">
        <v>0.29899999999999999</v>
      </c>
      <c r="G28" s="1">
        <v>0.68799999999999994</v>
      </c>
      <c r="H28" s="1">
        <v>0.186</v>
      </c>
      <c r="I28" s="1">
        <v>2.4729999999999999</v>
      </c>
      <c r="J28" s="1">
        <v>7.1999999999999995E-2</v>
      </c>
      <c r="K28" s="1">
        <v>0.23400000000000001</v>
      </c>
      <c r="L28" s="1">
        <v>1.405</v>
      </c>
      <c r="M28" s="1">
        <v>2.2490000000000001</v>
      </c>
      <c r="N28" s="1">
        <v>0.125</v>
      </c>
      <c r="O28" s="1" t="s">
        <v>8</v>
      </c>
      <c r="P28" s="1">
        <v>4.1230000000000002</v>
      </c>
      <c r="Q28" s="1">
        <v>2.5840000000000001</v>
      </c>
      <c r="R28" s="1">
        <v>1.9850000000000001</v>
      </c>
      <c r="S28" s="1">
        <v>1.266</v>
      </c>
      <c r="T28" s="1">
        <v>0.88500000000000001</v>
      </c>
      <c r="U28" s="1">
        <v>2.8069999999999999</v>
      </c>
      <c r="V28" s="1">
        <v>2.9529999999999998</v>
      </c>
      <c r="W28" s="1">
        <v>1.141</v>
      </c>
      <c r="X28" s="1">
        <v>0.997</v>
      </c>
      <c r="Y28" s="1">
        <v>1.5329999999999999</v>
      </c>
      <c r="Z28" s="1">
        <v>1.3839999999999999</v>
      </c>
      <c r="AA28" s="1">
        <v>1.212</v>
      </c>
      <c r="AB28" s="1">
        <v>1.2869999999999999</v>
      </c>
      <c r="AC28" s="1" t="s">
        <v>8</v>
      </c>
      <c r="AD28" s="1">
        <v>0.97</v>
      </c>
      <c r="AE28" s="1">
        <v>1</v>
      </c>
      <c r="AF28" s="1">
        <v>0.62</v>
      </c>
      <c r="AG28" s="1">
        <v>0.88</v>
      </c>
      <c r="AH28" s="1">
        <v>0.38</v>
      </c>
      <c r="AI28" s="1">
        <v>0.32</v>
      </c>
    </row>
    <row r="29" spans="1:35" x14ac:dyDescent="0.25">
      <c r="A29" s="1" t="s">
        <v>9</v>
      </c>
      <c r="B29" s="1" t="s">
        <v>19</v>
      </c>
      <c r="C29" s="1">
        <v>0.69399999999999995</v>
      </c>
      <c r="D29" s="1">
        <v>0.56599999999999995</v>
      </c>
      <c r="E29" s="1">
        <v>0.255</v>
      </c>
      <c r="F29" s="1">
        <v>0.11899999999999999</v>
      </c>
      <c r="G29" s="1">
        <v>0.89400000000000002</v>
      </c>
      <c r="H29" s="1">
        <v>0.63100000000000001</v>
      </c>
      <c r="I29" s="1">
        <v>0.82499999999999996</v>
      </c>
      <c r="J29" s="1">
        <v>9.1999999999999998E-2</v>
      </c>
      <c r="K29" s="1">
        <v>0.41399999999999998</v>
      </c>
      <c r="L29" s="1">
        <v>0.54500000000000004</v>
      </c>
      <c r="M29" s="1">
        <v>0.69799999999999995</v>
      </c>
      <c r="N29" s="1">
        <v>0.34899999999999998</v>
      </c>
      <c r="O29" s="1" t="s">
        <v>9</v>
      </c>
      <c r="P29" s="1">
        <v>3.4809999999999999</v>
      </c>
      <c r="Q29" s="1">
        <v>5.6660000000000004</v>
      </c>
      <c r="R29" s="1">
        <v>4.4409999999999998</v>
      </c>
      <c r="S29" s="1">
        <v>1.5469999999999999</v>
      </c>
      <c r="T29" s="1">
        <v>2.6880000000000002</v>
      </c>
      <c r="U29" s="1">
        <v>2.2149999999999999</v>
      </c>
      <c r="V29" s="1">
        <v>3.879</v>
      </c>
      <c r="W29" s="1">
        <v>4.3520000000000003</v>
      </c>
      <c r="X29" s="1">
        <v>4.32</v>
      </c>
      <c r="Y29" s="1">
        <v>3.992</v>
      </c>
      <c r="Z29" s="1">
        <v>2.278</v>
      </c>
      <c r="AA29" s="1">
        <v>2.8570000000000002</v>
      </c>
      <c r="AB29" s="1">
        <v>2.4580000000000002</v>
      </c>
      <c r="AC29" s="1" t="s">
        <v>9</v>
      </c>
      <c r="AD29" s="1">
        <v>1.2746999999999999</v>
      </c>
      <c r="AE29" s="1">
        <v>1.8257000000000001</v>
      </c>
      <c r="AF29" s="1">
        <v>2.6869999999999998</v>
      </c>
      <c r="AG29" s="1">
        <v>2.3260000000000001</v>
      </c>
      <c r="AH29" s="1">
        <v>4.0579999999999998</v>
      </c>
      <c r="AI29" s="1">
        <v>4.0579999999999998</v>
      </c>
    </row>
    <row r="30" spans="1:35" x14ac:dyDescent="0.25">
      <c r="A30" s="1" t="s">
        <v>10</v>
      </c>
      <c r="B30" s="1" t="s">
        <v>19</v>
      </c>
      <c r="C30" s="1">
        <v>0.19700000000000001</v>
      </c>
      <c r="D30" s="1">
        <v>1.8720000000000001</v>
      </c>
      <c r="E30" s="1">
        <v>1.7000000000000001E-2</v>
      </c>
      <c r="F30" s="1">
        <v>0.187</v>
      </c>
      <c r="G30" s="1">
        <v>0.79400000000000004</v>
      </c>
      <c r="H30" s="1">
        <v>9.5000000000000001E-2</v>
      </c>
      <c r="I30" s="1">
        <v>1.597</v>
      </c>
      <c r="J30" s="1">
        <v>0.41499999999999998</v>
      </c>
      <c r="K30" s="1">
        <v>0.63</v>
      </c>
      <c r="L30" s="1">
        <v>1.2130000000000001</v>
      </c>
      <c r="M30" s="1">
        <v>1.7350000000000001</v>
      </c>
      <c r="N30" s="1">
        <v>6.0999999999999999E-2</v>
      </c>
      <c r="O30" s="1" t="s">
        <v>10</v>
      </c>
      <c r="P30" s="1">
        <v>1.784</v>
      </c>
      <c r="Q30" s="1">
        <v>2.6269999999999998</v>
      </c>
      <c r="R30" s="1">
        <v>1.0189999999999999</v>
      </c>
      <c r="S30" s="1">
        <v>1.9710000000000001</v>
      </c>
      <c r="T30" s="1">
        <v>3.992</v>
      </c>
      <c r="U30" s="1">
        <v>2.2010000000000001</v>
      </c>
      <c r="V30" s="1">
        <v>1.589</v>
      </c>
      <c r="W30" s="1">
        <v>1.5189999999999999</v>
      </c>
      <c r="X30" s="1">
        <v>0.80800000000000005</v>
      </c>
      <c r="Y30" s="1">
        <v>1.0349999999999999</v>
      </c>
      <c r="Z30" s="1">
        <v>8.01</v>
      </c>
      <c r="AA30" s="1">
        <v>1.5429999999999999</v>
      </c>
      <c r="AB30" s="1">
        <v>6.375</v>
      </c>
      <c r="AC30" s="1" t="s">
        <v>10</v>
      </c>
      <c r="AD30" s="1">
        <v>1.6655</v>
      </c>
      <c r="AE30" s="1">
        <v>1.6076699999999999</v>
      </c>
      <c r="AF30" s="1">
        <v>1.2638</v>
      </c>
      <c r="AG30" s="1">
        <v>1.5968</v>
      </c>
      <c r="AH30" s="1">
        <v>1.294</v>
      </c>
      <c r="AI30" s="1">
        <v>1.48</v>
      </c>
    </row>
    <row r="31" spans="1:35" x14ac:dyDescent="0.25">
      <c r="A31" s="1" t="s">
        <v>11</v>
      </c>
      <c r="B31" s="1" t="s">
        <v>19</v>
      </c>
      <c r="C31" s="1">
        <v>0.97499999999999998</v>
      </c>
      <c r="D31" s="1">
        <v>0.34200000000000003</v>
      </c>
      <c r="E31" s="1">
        <v>0.74399999999999999</v>
      </c>
      <c r="F31" s="1">
        <v>5.0999999999999997E-2</v>
      </c>
      <c r="G31" s="1">
        <v>0.182</v>
      </c>
      <c r="H31" s="1">
        <v>9.8000000000000004E-2</v>
      </c>
      <c r="I31" s="1">
        <v>1.7470000000000001</v>
      </c>
      <c r="J31" s="1">
        <v>0.316</v>
      </c>
      <c r="K31" s="1">
        <v>1.597</v>
      </c>
      <c r="L31" s="1">
        <v>2.2229999999999999</v>
      </c>
      <c r="M31" s="1">
        <v>2.8439999999999999</v>
      </c>
      <c r="N31" s="1">
        <v>4.9000000000000002E-2</v>
      </c>
      <c r="O31" s="1" t="s">
        <v>11</v>
      </c>
      <c r="P31" s="1">
        <v>1.103</v>
      </c>
      <c r="Q31" s="1">
        <v>2.137</v>
      </c>
      <c r="R31" s="1">
        <v>5.4249999999999998</v>
      </c>
      <c r="S31" s="1">
        <v>6.2130000000000001</v>
      </c>
      <c r="T31" s="1">
        <v>4.2460000000000004</v>
      </c>
      <c r="U31" s="1">
        <v>0.86799999999999999</v>
      </c>
      <c r="V31" s="1">
        <v>0.98799999999999999</v>
      </c>
      <c r="W31" s="1">
        <v>1.1020000000000001</v>
      </c>
      <c r="X31" s="1">
        <v>7.8979999999999997</v>
      </c>
      <c r="Y31" s="1">
        <v>3.5569999999999999</v>
      </c>
      <c r="Z31" s="1">
        <v>3.456</v>
      </c>
      <c r="AA31" s="1">
        <v>8.1479999999999997</v>
      </c>
      <c r="AB31" s="1">
        <v>5.1210000000000004</v>
      </c>
      <c r="AC31" s="1" t="s">
        <v>11</v>
      </c>
      <c r="AD31" s="1">
        <v>91.8</v>
      </c>
      <c r="AE31" s="1">
        <v>88.76</v>
      </c>
      <c r="AF31" s="1">
        <v>55.36</v>
      </c>
      <c r="AG31" s="1">
        <v>5.65</v>
      </c>
      <c r="AH31" s="1">
        <v>5.65</v>
      </c>
      <c r="AI31" s="1">
        <v>24.63</v>
      </c>
    </row>
    <row r="32" spans="1:35" x14ac:dyDescent="0.25">
      <c r="A32" s="1" t="s">
        <v>12</v>
      </c>
      <c r="B32" s="1" t="s">
        <v>19</v>
      </c>
      <c r="C32" s="1">
        <v>0.11799999999999999</v>
      </c>
      <c r="D32" s="1">
        <v>0.187</v>
      </c>
      <c r="E32" s="1">
        <v>0.245</v>
      </c>
      <c r="F32" s="1">
        <v>0.29799999999999999</v>
      </c>
      <c r="G32" s="1">
        <v>0.752</v>
      </c>
      <c r="H32" s="1">
        <v>6.2E-2</v>
      </c>
      <c r="I32" s="1">
        <v>0.61399999999999999</v>
      </c>
      <c r="J32" s="1">
        <v>9.7000000000000003E-2</v>
      </c>
      <c r="K32" s="1">
        <v>0.85199999999999998</v>
      </c>
      <c r="L32" s="1">
        <v>0.312</v>
      </c>
      <c r="M32" s="1">
        <v>0.45600000000000002</v>
      </c>
      <c r="N32" s="1">
        <v>0.13300000000000001</v>
      </c>
      <c r="O32" s="1" t="s">
        <v>12</v>
      </c>
      <c r="P32" s="1">
        <v>5.5119999999999996</v>
      </c>
      <c r="Q32" s="1">
        <v>3.1480000000000001</v>
      </c>
      <c r="R32" s="1">
        <v>2.153</v>
      </c>
      <c r="S32" s="1">
        <v>5.7119999999999997</v>
      </c>
      <c r="T32" s="1">
        <v>1.5309999999999999</v>
      </c>
      <c r="U32" s="1">
        <v>2.782</v>
      </c>
      <c r="V32" s="1">
        <v>3.093</v>
      </c>
      <c r="W32" s="1">
        <v>1.8149999999999999</v>
      </c>
      <c r="X32" s="1">
        <v>9.3780000000000001</v>
      </c>
      <c r="Y32" s="1">
        <v>2.6890000000000001</v>
      </c>
      <c r="Z32" s="1">
        <v>1.1739999999999999</v>
      </c>
      <c r="AA32" s="1">
        <v>1.1739999999999999</v>
      </c>
      <c r="AB32" s="1">
        <v>1.3129999999999999</v>
      </c>
      <c r="AC32" s="1" t="s">
        <v>12</v>
      </c>
      <c r="AD32" s="1">
        <v>4.32</v>
      </c>
      <c r="AE32" s="1">
        <v>4.87</v>
      </c>
      <c r="AF32" s="1">
        <v>10.4</v>
      </c>
      <c r="AG32" s="1">
        <v>25</v>
      </c>
      <c r="AH32" s="1">
        <v>3.05</v>
      </c>
      <c r="AI32" s="1">
        <v>19.46</v>
      </c>
    </row>
    <row r="33" spans="1:35" x14ac:dyDescent="0.25">
      <c r="A33" s="1" t="s">
        <v>13</v>
      </c>
      <c r="B33" s="1" t="s">
        <v>19</v>
      </c>
      <c r="C33" s="1">
        <v>0.22</v>
      </c>
      <c r="D33" s="1">
        <v>9.4E-2</v>
      </c>
      <c r="E33" s="1">
        <v>0.29499999999999998</v>
      </c>
      <c r="F33" s="1">
        <v>0.312</v>
      </c>
      <c r="G33" s="1">
        <v>7.1999999999999995E-2</v>
      </c>
      <c r="H33" s="1">
        <v>0.53200000000000003</v>
      </c>
      <c r="I33" s="1">
        <v>0.67300000000000004</v>
      </c>
      <c r="J33" s="1">
        <v>0.34799999999999998</v>
      </c>
      <c r="K33" s="1">
        <v>0.159</v>
      </c>
      <c r="L33" s="1">
        <v>0.52800000000000002</v>
      </c>
      <c r="M33" s="1">
        <v>0.58499999999999996</v>
      </c>
      <c r="N33" s="1">
        <v>0.188</v>
      </c>
      <c r="O33" s="1" t="s">
        <v>13</v>
      </c>
      <c r="P33" s="1">
        <v>2.2320000000000002</v>
      </c>
      <c r="Q33" s="1">
        <v>1.8260000000000001</v>
      </c>
      <c r="R33" s="1">
        <v>1.0189999999999999</v>
      </c>
      <c r="S33" s="1">
        <v>1.2909999999999999</v>
      </c>
      <c r="T33" s="1">
        <v>1.9890000000000001</v>
      </c>
      <c r="U33" s="1">
        <v>0.49199999999999999</v>
      </c>
      <c r="V33" s="1">
        <v>1.105</v>
      </c>
      <c r="W33" s="1">
        <v>1.1639999999999999</v>
      </c>
      <c r="X33" s="1">
        <v>1.2430000000000001</v>
      </c>
      <c r="Y33" s="1">
        <v>1.0329999999999999</v>
      </c>
      <c r="Z33" s="1">
        <v>9.8729999999999993</v>
      </c>
      <c r="AA33" s="1">
        <v>1.837</v>
      </c>
      <c r="AB33" s="1">
        <v>2.0920000000000001</v>
      </c>
      <c r="AC33" s="1" t="s">
        <v>13</v>
      </c>
      <c r="AD33" s="1">
        <v>10.956</v>
      </c>
      <c r="AE33" s="1">
        <v>10.957000000000001</v>
      </c>
      <c r="AF33" s="1">
        <v>4.0979999999999999</v>
      </c>
      <c r="AG33" s="1">
        <v>10.964</v>
      </c>
      <c r="AH33" s="1">
        <v>6.5620000000000003</v>
      </c>
      <c r="AI33" s="1">
        <v>8.9807000000000006</v>
      </c>
    </row>
    <row r="34" spans="1:35" x14ac:dyDescent="0.25">
      <c r="A34" s="1" t="s">
        <v>14</v>
      </c>
      <c r="B34" s="1" t="s">
        <v>19</v>
      </c>
      <c r="C34" s="1">
        <v>0.69699999999999995</v>
      </c>
      <c r="D34" s="1">
        <v>1.1879999999999999</v>
      </c>
      <c r="E34" s="1">
        <v>0.34699999999999998</v>
      </c>
      <c r="F34" s="1">
        <v>0.318</v>
      </c>
      <c r="G34" s="1">
        <v>1.2130000000000001</v>
      </c>
      <c r="H34" s="1">
        <v>0.41899999999999998</v>
      </c>
      <c r="I34" s="1">
        <v>1.0920000000000001</v>
      </c>
      <c r="J34" s="1">
        <v>1.7070000000000001</v>
      </c>
      <c r="K34" s="1">
        <v>0.28100000000000003</v>
      </c>
      <c r="L34" s="1">
        <v>0.96799999999999997</v>
      </c>
      <c r="M34" s="1">
        <v>1.895</v>
      </c>
      <c r="N34" s="1">
        <v>0.19600000000000001</v>
      </c>
      <c r="O34" s="1" t="s">
        <v>14</v>
      </c>
      <c r="P34" s="1">
        <v>5.8159999999999998</v>
      </c>
      <c r="Q34" s="1">
        <v>1.1950000000000001</v>
      </c>
      <c r="R34" s="1">
        <v>3.3079999999999998</v>
      </c>
      <c r="S34" s="1">
        <v>6.8380000000000001</v>
      </c>
      <c r="T34" s="1">
        <v>3.8210000000000002</v>
      </c>
      <c r="U34" s="1">
        <v>5.3769999999999998</v>
      </c>
      <c r="V34" s="1">
        <v>5.6760000000000002</v>
      </c>
      <c r="W34" s="1">
        <v>3.9460000000000002</v>
      </c>
      <c r="X34" s="1">
        <v>5.14</v>
      </c>
      <c r="Y34" s="1">
        <v>3.4260000000000002</v>
      </c>
      <c r="Z34" s="1">
        <v>7.4260000000000002</v>
      </c>
      <c r="AA34" s="1">
        <v>6.7480000000000002</v>
      </c>
      <c r="AB34" s="1">
        <v>4.8630000000000004</v>
      </c>
      <c r="AC34" s="1" t="s">
        <v>14</v>
      </c>
      <c r="AD34" s="1">
        <v>0.68408000000000002</v>
      </c>
      <c r="AE34" s="1">
        <v>3.536</v>
      </c>
      <c r="AF34" s="1">
        <v>5.7622999999999998</v>
      </c>
      <c r="AG34" s="1">
        <v>4.6215000000000002</v>
      </c>
      <c r="AH34" s="1">
        <v>1.82</v>
      </c>
      <c r="AI34" s="1">
        <v>4.7939999999999996</v>
      </c>
    </row>
    <row r="35" spans="1:35" x14ac:dyDescent="0.25">
      <c r="A35" s="1" t="s">
        <v>15</v>
      </c>
      <c r="B35" s="1" t="s">
        <v>19</v>
      </c>
      <c r="C35" s="1">
        <v>0.81100000000000005</v>
      </c>
      <c r="D35" s="1">
        <v>0.77100000000000002</v>
      </c>
      <c r="E35" s="1">
        <v>0.39100000000000001</v>
      </c>
      <c r="F35" s="1">
        <v>0.16600000000000001</v>
      </c>
      <c r="G35" s="1">
        <v>2.214</v>
      </c>
      <c r="H35" s="1">
        <v>0.42099999999999999</v>
      </c>
      <c r="I35" s="1">
        <v>0.21199999999999999</v>
      </c>
      <c r="J35" s="1">
        <v>6.6000000000000003E-2</v>
      </c>
      <c r="K35" s="1">
        <v>0.78900000000000003</v>
      </c>
      <c r="L35" s="1">
        <v>0.53600000000000003</v>
      </c>
      <c r="M35" s="1">
        <v>0.84299999999999997</v>
      </c>
      <c r="N35" s="1">
        <v>7.8E-2</v>
      </c>
      <c r="O35" s="1" t="s">
        <v>15</v>
      </c>
      <c r="P35" s="1">
        <v>1.9790000000000001</v>
      </c>
      <c r="Q35" s="1">
        <v>3.49</v>
      </c>
      <c r="R35" s="1">
        <v>1.107</v>
      </c>
      <c r="S35" s="1">
        <v>1.6870000000000001</v>
      </c>
      <c r="T35" s="1">
        <v>0.81399999999999995</v>
      </c>
      <c r="U35" s="1">
        <v>1.518</v>
      </c>
      <c r="V35" s="1">
        <v>1.7110000000000001</v>
      </c>
      <c r="W35" s="1">
        <v>4.3650000000000002</v>
      </c>
      <c r="X35" s="1">
        <v>1.349</v>
      </c>
      <c r="Y35" s="1">
        <v>3.4169999999999998</v>
      </c>
      <c r="Z35" s="1">
        <v>1.141</v>
      </c>
      <c r="AA35" s="1">
        <v>2.1779999999999999</v>
      </c>
      <c r="AB35" s="1">
        <v>1.5129999999999999</v>
      </c>
      <c r="AC35" s="1" t="s">
        <v>15</v>
      </c>
      <c r="AD35" s="1">
        <v>5.62</v>
      </c>
      <c r="AE35" s="1">
        <v>3.53</v>
      </c>
      <c r="AF35" s="1">
        <v>4.13</v>
      </c>
      <c r="AG35" s="1">
        <v>26.1</v>
      </c>
      <c r="AH35" s="1">
        <v>3.13</v>
      </c>
      <c r="AI35" s="1">
        <v>2.97</v>
      </c>
    </row>
    <row r="36" spans="1:35" x14ac:dyDescent="0.25">
      <c r="A36" s="1" t="s">
        <v>16</v>
      </c>
      <c r="B36" s="1" t="s">
        <v>19</v>
      </c>
      <c r="C36" s="1">
        <v>0.24099999999999999</v>
      </c>
      <c r="D36" s="1">
        <v>0.443</v>
      </c>
      <c r="E36" s="1">
        <v>0.219</v>
      </c>
      <c r="F36" s="1">
        <v>3.9E-2</v>
      </c>
      <c r="G36" s="1">
        <v>0.58399999999999996</v>
      </c>
      <c r="H36" s="1">
        <v>9.8000000000000004E-2</v>
      </c>
      <c r="I36" s="1">
        <v>0.49199999999999999</v>
      </c>
      <c r="J36" s="1">
        <v>0.48699999999999999</v>
      </c>
      <c r="K36" s="1">
        <v>0.16300000000000001</v>
      </c>
      <c r="L36" s="1">
        <v>0.34799999999999998</v>
      </c>
      <c r="M36" s="1">
        <v>0.88200000000000001</v>
      </c>
      <c r="N36" s="1">
        <v>0.19500000000000001</v>
      </c>
      <c r="O36" s="1" t="s">
        <v>16</v>
      </c>
      <c r="P36" s="1">
        <v>1.4810000000000001</v>
      </c>
      <c r="Q36" s="1">
        <v>1.4359999999999999</v>
      </c>
      <c r="R36" s="1">
        <v>0.92700000000000005</v>
      </c>
      <c r="S36" s="1">
        <v>1.9730000000000001</v>
      </c>
      <c r="T36" s="1">
        <v>0.79600000000000004</v>
      </c>
      <c r="U36" s="1">
        <v>0.96099999999999997</v>
      </c>
      <c r="V36" s="1">
        <v>1.0820000000000001</v>
      </c>
      <c r="W36" s="1">
        <v>1.901</v>
      </c>
      <c r="X36" s="1">
        <v>1.2130000000000001</v>
      </c>
      <c r="Y36" s="1">
        <v>1.3959999999999999</v>
      </c>
      <c r="Z36" s="1">
        <v>1.0620000000000001</v>
      </c>
      <c r="AA36" s="1">
        <v>1.472</v>
      </c>
      <c r="AB36" s="1">
        <v>1.101</v>
      </c>
      <c r="AC36" s="1" t="s">
        <v>16</v>
      </c>
      <c r="AD36" s="1">
        <v>10.6</v>
      </c>
      <c r="AE36" s="1">
        <v>23.18</v>
      </c>
      <c r="AF36" s="1">
        <v>27.62</v>
      </c>
      <c r="AG36" s="1">
        <v>32.119999999999997</v>
      </c>
      <c r="AH36" s="1">
        <v>1</v>
      </c>
      <c r="AI36" s="1">
        <v>14.89</v>
      </c>
    </row>
    <row r="37" spans="1:35" x14ac:dyDescent="0.25">
      <c r="A37" s="1" t="s">
        <v>17</v>
      </c>
      <c r="B37" s="1" t="s">
        <v>19</v>
      </c>
      <c r="C37" s="1">
        <v>0.69099999999999995</v>
      </c>
      <c r="D37" s="1">
        <v>0.28299999999999997</v>
      </c>
      <c r="E37" s="1">
        <v>0.86299999999999999</v>
      </c>
      <c r="F37" s="1">
        <v>0.10100000000000001</v>
      </c>
      <c r="G37" s="1">
        <v>0.79700000000000004</v>
      </c>
      <c r="H37" s="1">
        <v>0.125</v>
      </c>
      <c r="I37" s="1">
        <v>0.82899999999999996</v>
      </c>
      <c r="J37" s="1">
        <v>0.29399999999999998</v>
      </c>
      <c r="K37" s="1">
        <v>0.68300000000000005</v>
      </c>
      <c r="L37" s="1">
        <v>0.86699999999999999</v>
      </c>
      <c r="M37" s="1">
        <v>0.56699999999999995</v>
      </c>
      <c r="N37" s="1">
        <v>0.25700000000000001</v>
      </c>
      <c r="O37" s="1" t="s">
        <v>17</v>
      </c>
      <c r="P37" s="1">
        <v>1.2809999999999999</v>
      </c>
      <c r="Q37" s="1">
        <v>1.427</v>
      </c>
      <c r="R37" s="1">
        <v>1.944</v>
      </c>
      <c r="S37" s="1">
        <v>2.004</v>
      </c>
      <c r="T37" s="1">
        <v>1.9810000000000001</v>
      </c>
      <c r="U37" s="1">
        <v>1.984</v>
      </c>
      <c r="V37" s="1">
        <v>2.427</v>
      </c>
      <c r="W37" s="1">
        <v>3.649</v>
      </c>
      <c r="X37" s="1">
        <v>1.3049999999999999</v>
      </c>
      <c r="Y37" s="1">
        <v>2.7730000000000001</v>
      </c>
      <c r="Z37" s="1">
        <v>0.98599999999999999</v>
      </c>
      <c r="AA37" s="1">
        <v>1.3660000000000001</v>
      </c>
      <c r="AB37" s="1">
        <v>2.5129999999999999</v>
      </c>
      <c r="AC37" s="1" t="s">
        <v>17</v>
      </c>
      <c r="AD37" s="1">
        <v>0.82</v>
      </c>
      <c r="AE37" s="1">
        <v>5.72</v>
      </c>
      <c r="AF37" s="1">
        <v>12.15</v>
      </c>
      <c r="AG37" s="1">
        <v>21.1</v>
      </c>
      <c r="AH37" s="1">
        <v>4.1500000000000004</v>
      </c>
      <c r="AI37" s="1">
        <v>0.2</v>
      </c>
    </row>
    <row r="38" spans="1:35" x14ac:dyDescent="0.25">
      <c r="A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x14ac:dyDescent="0.25">
      <c r="A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 x14ac:dyDescent="0.25">
      <c r="A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x14ac:dyDescent="0.25">
      <c r="A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x14ac:dyDescent="0.25">
      <c r="A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</row>
    <row r="43" spans="1:35" x14ac:dyDescent="0.25">
      <c r="A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x14ac:dyDescent="0.25">
      <c r="A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1:35" x14ac:dyDescent="0.25">
      <c r="A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</row>
    <row r="46" spans="1:35" x14ac:dyDescent="0.25">
      <c r="A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</row>
    <row r="47" spans="1:35" x14ac:dyDescent="0.25">
      <c r="A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</row>
    <row r="48" spans="1:35" x14ac:dyDescent="0.25">
      <c r="A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</row>
    <row r="49" spans="1:35" x14ac:dyDescent="0.25">
      <c r="A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</row>
    <row r="50" spans="1:35" x14ac:dyDescent="0.25">
      <c r="A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</row>
    <row r="51" spans="1:35" x14ac:dyDescent="0.25">
      <c r="A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1:35" x14ac:dyDescent="0.25">
      <c r="A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</row>
    <row r="53" spans="1:35" x14ac:dyDescent="0.25">
      <c r="A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</row>
    <row r="54" spans="1:35" x14ac:dyDescent="0.25">
      <c r="A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1:35" x14ac:dyDescent="0.25">
      <c r="A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</row>
    <row r="56" spans="1:35" x14ac:dyDescent="0.25">
      <c r="A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</row>
    <row r="57" spans="1:35" x14ac:dyDescent="0.25">
      <c r="A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</row>
    <row r="58" spans="1:35" x14ac:dyDescent="0.25">
      <c r="A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x14ac:dyDescent="0.25">
      <c r="A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</row>
    <row r="60" spans="1:35" x14ac:dyDescent="0.25">
      <c r="A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</row>
    <row r="61" spans="1:35" x14ac:dyDescent="0.25">
      <c r="A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</row>
    <row r="62" spans="1:35" x14ac:dyDescent="0.25">
      <c r="A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</row>
    <row r="63" spans="1:35" x14ac:dyDescent="0.25">
      <c r="A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</row>
    <row r="64" spans="1:35" x14ac:dyDescent="0.25">
      <c r="A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</row>
    <row r="65" spans="1:35" x14ac:dyDescent="0.25">
      <c r="A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</row>
    <row r="66" spans="1:35" x14ac:dyDescent="0.25">
      <c r="A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</row>
    <row r="67" spans="1:35" x14ac:dyDescent="0.25">
      <c r="A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</row>
    <row r="68" spans="1:35" x14ac:dyDescent="0.25">
      <c r="A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</row>
    <row r="69" spans="1:35" x14ac:dyDescent="0.25">
      <c r="A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</row>
    <row r="70" spans="1:35" x14ac:dyDescent="0.25">
      <c r="A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:35" x14ac:dyDescent="0.25">
      <c r="A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:35" x14ac:dyDescent="0.25">
      <c r="A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:35" x14ac:dyDescent="0.25">
      <c r="A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:35" x14ac:dyDescent="0.25">
      <c r="A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:35" x14ac:dyDescent="0.25">
      <c r="A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</row>
    <row r="76" spans="1:35" x14ac:dyDescent="0.25">
      <c r="A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</row>
    <row r="77" spans="1:35" x14ac:dyDescent="0.25">
      <c r="A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1:35" x14ac:dyDescent="0.25">
      <c r="A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</row>
    <row r="79" spans="1:35" x14ac:dyDescent="0.25">
      <c r="A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</row>
    <row r="80" spans="1:35" x14ac:dyDescent="0.25">
      <c r="A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</row>
    <row r="81" spans="1:35" x14ac:dyDescent="0.25">
      <c r="A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</row>
    <row r="82" spans="1:35" x14ac:dyDescent="0.25">
      <c r="A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</row>
    <row r="83" spans="1:35" x14ac:dyDescent="0.25">
      <c r="A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</row>
    <row r="84" spans="1:35" x14ac:dyDescent="0.25">
      <c r="A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</row>
    <row r="85" spans="1:35" x14ac:dyDescent="0.25">
      <c r="A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1:35" x14ac:dyDescent="0.25">
      <c r="A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</row>
    <row r="87" spans="1:35" x14ac:dyDescent="0.25">
      <c r="A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</row>
    <row r="88" spans="1:35" x14ac:dyDescent="0.25">
      <c r="A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</row>
    <row r="89" spans="1:35" x14ac:dyDescent="0.25">
      <c r="A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</row>
    <row r="90" spans="1:35" x14ac:dyDescent="0.25">
      <c r="A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</row>
    <row r="91" spans="1:35" x14ac:dyDescent="0.25">
      <c r="A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1:35" x14ac:dyDescent="0.25">
      <c r="A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1:35" x14ac:dyDescent="0.25">
      <c r="A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1:35" x14ac:dyDescent="0.25">
      <c r="A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</row>
    <row r="95" spans="1:35" x14ac:dyDescent="0.25">
      <c r="A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</row>
    <row r="96" spans="1:35" x14ac:dyDescent="0.25">
      <c r="A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</row>
    <row r="97" spans="1:35" x14ac:dyDescent="0.25">
      <c r="A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</row>
    <row r="98" spans="1:35" x14ac:dyDescent="0.25">
      <c r="A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</row>
    <row r="99" spans="1:35" x14ac:dyDescent="0.25">
      <c r="A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</row>
    <row r="100" spans="1:35" x14ac:dyDescent="0.25">
      <c r="A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:35" x14ac:dyDescent="0.25">
      <c r="A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:35" x14ac:dyDescent="0.25">
      <c r="A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</row>
    <row r="103" spans="1:35" x14ac:dyDescent="0.25">
      <c r="A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</row>
    <row r="104" spans="1:35" x14ac:dyDescent="0.25">
      <c r="A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</row>
    <row r="105" spans="1:35" x14ac:dyDescent="0.25">
      <c r="A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</row>
    <row r="106" spans="1:35" x14ac:dyDescent="0.25">
      <c r="A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</row>
    <row r="107" spans="1:35" x14ac:dyDescent="0.25">
      <c r="A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</row>
    <row r="108" spans="1:35" x14ac:dyDescent="0.25">
      <c r="A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</row>
    <row r="109" spans="1:35" x14ac:dyDescent="0.25">
      <c r="A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</row>
    <row r="110" spans="1:35" x14ac:dyDescent="0.25">
      <c r="A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</row>
    <row r="111" spans="1:35" x14ac:dyDescent="0.25">
      <c r="A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</row>
    <row r="112" spans="1:35" x14ac:dyDescent="0.25">
      <c r="A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</row>
    <row r="113" spans="1:35" x14ac:dyDescent="0.25">
      <c r="A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</row>
    <row r="114" spans="1:35" x14ac:dyDescent="0.25">
      <c r="A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</row>
    <row r="115" spans="1:35" x14ac:dyDescent="0.25">
      <c r="A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</row>
    <row r="116" spans="1:35" x14ac:dyDescent="0.25">
      <c r="A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</row>
    <row r="117" spans="1:35" x14ac:dyDescent="0.25">
      <c r="A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</row>
    <row r="118" spans="1:35" x14ac:dyDescent="0.25">
      <c r="A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</row>
    <row r="119" spans="1:35" x14ac:dyDescent="0.25">
      <c r="A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</row>
    <row r="120" spans="1:35" x14ac:dyDescent="0.25">
      <c r="A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</row>
    <row r="121" spans="1:35" x14ac:dyDescent="0.25">
      <c r="A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</row>
    <row r="122" spans="1:35" x14ac:dyDescent="0.25">
      <c r="A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</row>
    <row r="123" spans="1:35" x14ac:dyDescent="0.25">
      <c r="A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</row>
    <row r="124" spans="1:35" x14ac:dyDescent="0.25">
      <c r="A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</row>
    <row r="125" spans="1:35" x14ac:dyDescent="0.25">
      <c r="A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</row>
    <row r="126" spans="1:35" x14ac:dyDescent="0.25">
      <c r="A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</row>
    <row r="127" spans="1:35" x14ac:dyDescent="0.25">
      <c r="A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</row>
    <row r="128" spans="1:35" x14ac:dyDescent="0.25">
      <c r="A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</row>
    <row r="129" spans="1:35" x14ac:dyDescent="0.25">
      <c r="A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</row>
    <row r="130" spans="1:35" x14ac:dyDescent="0.25">
      <c r="A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</row>
    <row r="131" spans="1:35" x14ac:dyDescent="0.25">
      <c r="A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</row>
    <row r="132" spans="1:35" x14ac:dyDescent="0.25">
      <c r="A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</row>
    <row r="133" spans="1:35" x14ac:dyDescent="0.25">
      <c r="A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</row>
    <row r="134" spans="1:35" x14ac:dyDescent="0.25">
      <c r="A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</row>
    <row r="135" spans="1:35" x14ac:dyDescent="0.25">
      <c r="A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</row>
    <row r="136" spans="1:35" x14ac:dyDescent="0.25">
      <c r="A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</row>
    <row r="137" spans="1:35" x14ac:dyDescent="0.25">
      <c r="A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</row>
    <row r="138" spans="1:35" x14ac:dyDescent="0.25">
      <c r="A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</row>
    <row r="139" spans="1:35" x14ac:dyDescent="0.25">
      <c r="A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</row>
    <row r="140" spans="1:35" x14ac:dyDescent="0.25">
      <c r="A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</row>
    <row r="141" spans="1:35" x14ac:dyDescent="0.25">
      <c r="A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</row>
    <row r="142" spans="1:35" x14ac:dyDescent="0.25">
      <c r="A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</row>
    <row r="143" spans="1:35" x14ac:dyDescent="0.25">
      <c r="A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</row>
    <row r="144" spans="1:35" x14ac:dyDescent="0.25">
      <c r="A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</row>
    <row r="145" spans="1:35" x14ac:dyDescent="0.25">
      <c r="A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</row>
    <row r="146" spans="1:35" x14ac:dyDescent="0.25">
      <c r="A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</row>
    <row r="147" spans="1:35" x14ac:dyDescent="0.25">
      <c r="A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</row>
    <row r="148" spans="1:35" x14ac:dyDescent="0.25">
      <c r="A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</row>
    <row r="149" spans="1:35" x14ac:dyDescent="0.25">
      <c r="A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</row>
    <row r="150" spans="1:35" x14ac:dyDescent="0.25">
      <c r="A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</row>
    <row r="151" spans="1:35" x14ac:dyDescent="0.25">
      <c r="A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</row>
    <row r="152" spans="1:35" x14ac:dyDescent="0.25">
      <c r="A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</row>
    <row r="153" spans="1:35" x14ac:dyDescent="0.25">
      <c r="A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</row>
    <row r="154" spans="1:35" x14ac:dyDescent="0.25">
      <c r="A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</row>
    <row r="155" spans="1:35" x14ac:dyDescent="0.25">
      <c r="A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</row>
    <row r="156" spans="1:35" x14ac:dyDescent="0.25">
      <c r="A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</row>
    <row r="157" spans="1:35" x14ac:dyDescent="0.25">
      <c r="A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</row>
    <row r="158" spans="1:35" x14ac:dyDescent="0.25">
      <c r="A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</row>
    <row r="159" spans="1:35" x14ac:dyDescent="0.25">
      <c r="A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</row>
    <row r="160" spans="1:35" x14ac:dyDescent="0.25">
      <c r="A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</row>
    <row r="161" spans="1:35" x14ac:dyDescent="0.25">
      <c r="A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</row>
    <row r="162" spans="1:35" x14ac:dyDescent="0.25">
      <c r="A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</row>
    <row r="163" spans="1:35" x14ac:dyDescent="0.25">
      <c r="A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</row>
    <row r="164" spans="1:35" x14ac:dyDescent="0.25">
      <c r="A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</row>
    <row r="165" spans="1:35" x14ac:dyDescent="0.25">
      <c r="A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</row>
    <row r="166" spans="1:35" x14ac:dyDescent="0.25">
      <c r="A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</row>
    <row r="167" spans="1:35" x14ac:dyDescent="0.25">
      <c r="A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</row>
    <row r="168" spans="1:35" x14ac:dyDescent="0.25">
      <c r="A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</row>
    <row r="169" spans="1:35" x14ac:dyDescent="0.25">
      <c r="A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</row>
    <row r="170" spans="1:35" x14ac:dyDescent="0.25">
      <c r="A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</row>
    <row r="171" spans="1:35" x14ac:dyDescent="0.25">
      <c r="A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</row>
    <row r="172" spans="1:35" x14ac:dyDescent="0.25">
      <c r="A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</row>
    <row r="173" spans="1:35" x14ac:dyDescent="0.25">
      <c r="A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</row>
    <row r="174" spans="1:35" x14ac:dyDescent="0.25">
      <c r="A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</row>
    <row r="175" spans="1:35" x14ac:dyDescent="0.25">
      <c r="A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</row>
    <row r="176" spans="1:35" x14ac:dyDescent="0.25">
      <c r="A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</row>
    <row r="177" spans="1:35" x14ac:dyDescent="0.25">
      <c r="A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</row>
    <row r="178" spans="1:35" x14ac:dyDescent="0.25">
      <c r="A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</row>
    <row r="179" spans="1:35" x14ac:dyDescent="0.25">
      <c r="A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</row>
    <row r="180" spans="1:35" x14ac:dyDescent="0.25">
      <c r="A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</row>
    <row r="181" spans="1:35" x14ac:dyDescent="0.25">
      <c r="A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</row>
    <row r="182" spans="1:35" x14ac:dyDescent="0.25">
      <c r="A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</row>
    <row r="183" spans="1:35" x14ac:dyDescent="0.25">
      <c r="A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</row>
    <row r="184" spans="1:35" x14ac:dyDescent="0.25">
      <c r="A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</row>
    <row r="185" spans="1:35" x14ac:dyDescent="0.25">
      <c r="A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</row>
    <row r="186" spans="1:35" x14ac:dyDescent="0.25">
      <c r="A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</row>
    <row r="187" spans="1:35" x14ac:dyDescent="0.25">
      <c r="A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</row>
    <row r="188" spans="1:35" x14ac:dyDescent="0.25">
      <c r="A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</row>
    <row r="189" spans="1:35" x14ac:dyDescent="0.25">
      <c r="A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</row>
    <row r="190" spans="1:35" x14ac:dyDescent="0.25">
      <c r="A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</row>
    <row r="191" spans="1:35" x14ac:dyDescent="0.25">
      <c r="A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</row>
    <row r="192" spans="1:35" x14ac:dyDescent="0.25">
      <c r="A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</row>
    <row r="193" spans="1:35" x14ac:dyDescent="0.25">
      <c r="A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</row>
    <row r="194" spans="1:35" x14ac:dyDescent="0.25">
      <c r="A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</row>
    <row r="195" spans="1:35" x14ac:dyDescent="0.25">
      <c r="A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</row>
    <row r="196" spans="1:35" x14ac:dyDescent="0.25">
      <c r="A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</row>
    <row r="197" spans="1:35" x14ac:dyDescent="0.25">
      <c r="A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</row>
    <row r="198" spans="1:35" x14ac:dyDescent="0.25">
      <c r="A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</row>
    <row r="199" spans="1:35" x14ac:dyDescent="0.25">
      <c r="A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</row>
    <row r="200" spans="1:35" x14ac:dyDescent="0.25">
      <c r="A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</row>
    <row r="201" spans="1:35" x14ac:dyDescent="0.25">
      <c r="A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</row>
    <row r="202" spans="1:35" x14ac:dyDescent="0.25">
      <c r="A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</row>
    <row r="203" spans="1:35" x14ac:dyDescent="0.25">
      <c r="A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</row>
    <row r="204" spans="1:35" x14ac:dyDescent="0.25">
      <c r="A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</row>
    <row r="205" spans="1:35" x14ac:dyDescent="0.25">
      <c r="A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</row>
    <row r="206" spans="1:35" x14ac:dyDescent="0.25">
      <c r="A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</row>
    <row r="207" spans="1:35" x14ac:dyDescent="0.25">
      <c r="A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</row>
    <row r="208" spans="1:35" x14ac:dyDescent="0.25">
      <c r="A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</row>
    <row r="209" spans="1:35" x14ac:dyDescent="0.25">
      <c r="A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</row>
    <row r="210" spans="1:35" x14ac:dyDescent="0.25">
      <c r="A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</row>
    <row r="211" spans="1:35" x14ac:dyDescent="0.25">
      <c r="A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</row>
    <row r="212" spans="1:35" x14ac:dyDescent="0.25">
      <c r="A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</row>
    <row r="213" spans="1:35" x14ac:dyDescent="0.25">
      <c r="A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</row>
    <row r="214" spans="1:35" x14ac:dyDescent="0.25">
      <c r="A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</row>
    <row r="215" spans="1:35" x14ac:dyDescent="0.25">
      <c r="A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</row>
    <row r="216" spans="1:35" x14ac:dyDescent="0.25">
      <c r="A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</row>
    <row r="217" spans="1:35" x14ac:dyDescent="0.25">
      <c r="A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</row>
    <row r="218" spans="1:35" x14ac:dyDescent="0.25">
      <c r="A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</row>
    <row r="219" spans="1:35" x14ac:dyDescent="0.25">
      <c r="A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</row>
    <row r="220" spans="1:35" x14ac:dyDescent="0.25">
      <c r="A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</row>
    <row r="221" spans="1:35" x14ac:dyDescent="0.25">
      <c r="A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</row>
    <row r="222" spans="1:35" x14ac:dyDescent="0.25">
      <c r="A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</row>
    <row r="223" spans="1:35" x14ac:dyDescent="0.25">
      <c r="A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</row>
    <row r="224" spans="1:35" x14ac:dyDescent="0.25">
      <c r="A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</row>
    <row r="225" spans="1:35" x14ac:dyDescent="0.25">
      <c r="A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</row>
    <row r="226" spans="1:35" x14ac:dyDescent="0.25">
      <c r="A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5" x14ac:dyDescent="0.25">
      <c r="A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5" x14ac:dyDescent="0.25">
      <c r="A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5" x14ac:dyDescent="0.25">
      <c r="A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5" x14ac:dyDescent="0.25">
      <c r="A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5" x14ac:dyDescent="0.25">
      <c r="A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5" x14ac:dyDescent="0.25">
      <c r="A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5" x14ac:dyDescent="0.25">
      <c r="A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opLeftCell="U1" workbookViewId="0">
      <selection activeCell="AG1" sqref="AG1:AG36"/>
    </sheetView>
  </sheetViews>
  <sheetFormatPr baseColWidth="10" defaultRowHeight="15" x14ac:dyDescent="0.25"/>
  <sheetData>
    <row r="1" spans="1:33" x14ac:dyDescent="0.25">
      <c r="A1" s="2" t="s">
        <v>75</v>
      </c>
      <c r="B1" s="2" t="s">
        <v>76</v>
      </c>
      <c r="C1" s="2" t="s">
        <v>71</v>
      </c>
      <c r="D1" s="2" t="s">
        <v>72</v>
      </c>
      <c r="E1" s="2" t="s">
        <v>73</v>
      </c>
      <c r="F1" s="2" t="s">
        <v>61</v>
      </c>
      <c r="G1" s="2" t="s">
        <v>62</v>
      </c>
      <c r="H1" s="2" t="s">
        <v>63</v>
      </c>
      <c r="I1" s="2" t="s">
        <v>64</v>
      </c>
      <c r="J1" s="2" t="s">
        <v>65</v>
      </c>
      <c r="K1" s="2" t="s">
        <v>66</v>
      </c>
      <c r="L1" s="2" t="s">
        <v>67</v>
      </c>
      <c r="M1" s="2" t="s">
        <v>68</v>
      </c>
      <c r="N1" s="2" t="s">
        <v>69</v>
      </c>
      <c r="O1" s="2" t="s">
        <v>70</v>
      </c>
      <c r="P1" s="2" t="s">
        <v>59</v>
      </c>
      <c r="Q1" s="2" t="s">
        <v>58</v>
      </c>
      <c r="R1" s="2" t="s">
        <v>57</v>
      </c>
      <c r="S1" s="2" t="s">
        <v>52</v>
      </c>
      <c r="T1" s="2" t="s">
        <v>77</v>
      </c>
      <c r="U1" s="2" t="s">
        <v>49</v>
      </c>
      <c r="V1" s="2" t="s">
        <v>78</v>
      </c>
      <c r="W1" s="2" t="s">
        <v>60</v>
      </c>
      <c r="X1" s="2" t="s">
        <v>79</v>
      </c>
      <c r="Y1" s="2" t="s">
        <v>80</v>
      </c>
      <c r="Z1" s="2" t="s">
        <v>81</v>
      </c>
      <c r="AA1" s="2" t="s">
        <v>82</v>
      </c>
      <c r="AB1" s="2" t="s">
        <v>83</v>
      </c>
      <c r="AC1" s="2" t="s">
        <v>84</v>
      </c>
      <c r="AD1" s="2" t="s">
        <v>85</v>
      </c>
      <c r="AE1" s="2" t="s">
        <v>86</v>
      </c>
      <c r="AF1" s="2" t="s">
        <v>4</v>
      </c>
      <c r="AG1" s="2"/>
    </row>
    <row r="2" spans="1:33" x14ac:dyDescent="0.25">
      <c r="A2" s="2" t="s">
        <v>74</v>
      </c>
      <c r="B2" s="2" t="s">
        <v>74</v>
      </c>
      <c r="C2" s="2">
        <v>0.41471111999999999</v>
      </c>
      <c r="D2" s="2">
        <v>0.49333333333333301</v>
      </c>
      <c r="E2" s="2">
        <v>0.432342079689018</v>
      </c>
      <c r="F2" s="2">
        <v>0.82354870999999996</v>
      </c>
      <c r="G2" s="2">
        <v>0.69746470757706702</v>
      </c>
      <c r="H2" s="2">
        <v>0.23414071510956999</v>
      </c>
      <c r="I2" s="2">
        <v>1.2075426713627699</v>
      </c>
      <c r="J2" s="2">
        <v>0.18890598862495817</v>
      </c>
      <c r="K2" s="2">
        <v>0.59901206203331425</v>
      </c>
      <c r="L2" s="2">
        <v>1.8960658463585001</v>
      </c>
      <c r="M2" s="2">
        <v>1.4062716291217801</v>
      </c>
      <c r="N2" s="2">
        <v>1.3153809361120601</v>
      </c>
      <c r="O2" s="2">
        <v>1.01247894</v>
      </c>
      <c r="P2" s="2">
        <v>0.94757381258023099</v>
      </c>
      <c r="Q2" s="2">
        <v>0.74169160305343496</v>
      </c>
      <c r="R2" s="2">
        <v>0.45042808746535301</v>
      </c>
      <c r="S2" s="2">
        <v>0.29888178913738001</v>
      </c>
      <c r="T2" s="2">
        <v>0.72563444108761332</v>
      </c>
      <c r="U2" s="2">
        <v>0.41921824104235</v>
      </c>
      <c r="V2" s="2">
        <v>0.27227906976743999</v>
      </c>
      <c r="W2" s="2">
        <v>0.44789019607843139</v>
      </c>
      <c r="X2" s="2">
        <v>0.41578614000000003</v>
      </c>
      <c r="Y2" s="2">
        <v>1.0987535641547861</v>
      </c>
      <c r="Z2" s="2">
        <v>1.1946033024567058</v>
      </c>
      <c r="AA2" s="2">
        <v>0.38015571473061349</v>
      </c>
      <c r="AB2" s="2" t="s">
        <v>30</v>
      </c>
      <c r="AC2" s="2" t="s">
        <v>30</v>
      </c>
      <c r="AD2" s="2" t="s">
        <v>30</v>
      </c>
      <c r="AE2" s="2" t="s">
        <v>30</v>
      </c>
      <c r="AF2" s="2" t="s">
        <v>30</v>
      </c>
      <c r="AG2" s="2"/>
    </row>
    <row r="3" spans="1:33" x14ac:dyDescent="0.25">
      <c r="A3" s="2" t="s">
        <v>87</v>
      </c>
      <c r="B3" s="2" t="s">
        <v>88</v>
      </c>
      <c r="C3" s="2">
        <v>0.79900000000000004</v>
      </c>
      <c r="D3" s="2">
        <v>0.91800000000000004</v>
      </c>
      <c r="E3" s="2">
        <v>0.52200000000000002</v>
      </c>
      <c r="F3" s="2">
        <v>0.58599999999999997</v>
      </c>
      <c r="G3" s="2">
        <v>1.1120000000000001</v>
      </c>
      <c r="H3" s="2">
        <v>0.94399999999999995</v>
      </c>
      <c r="I3" s="2">
        <v>1.0389999999999999</v>
      </c>
      <c r="J3" s="2">
        <v>0.82199999999999995</v>
      </c>
      <c r="K3" s="2">
        <v>0.97399999999999998</v>
      </c>
      <c r="L3" s="2">
        <v>0.52600000000000002</v>
      </c>
      <c r="M3" s="2">
        <v>0.63300000000000001</v>
      </c>
      <c r="N3" s="2">
        <v>0.81599999999999995</v>
      </c>
      <c r="O3" s="2">
        <v>1.1080000000000001</v>
      </c>
      <c r="P3" s="2">
        <v>2.0030000000000001</v>
      </c>
      <c r="Q3" s="2">
        <v>0.84399999999999997</v>
      </c>
      <c r="R3" s="2">
        <v>0.24299999999999999</v>
      </c>
      <c r="S3" s="2">
        <v>9.8000000000000004E-2</v>
      </c>
      <c r="T3" s="2">
        <v>7.4999999999999997E-2</v>
      </c>
      <c r="U3" s="2">
        <v>2.8570000000000002</v>
      </c>
      <c r="V3" s="2">
        <v>0.23699999999999999</v>
      </c>
      <c r="W3" s="2">
        <v>0.113</v>
      </c>
      <c r="X3" s="2">
        <v>0.314</v>
      </c>
      <c r="Y3" s="2">
        <v>0.185</v>
      </c>
      <c r="Z3" s="2">
        <v>0.21099999999999999</v>
      </c>
      <c r="AA3" s="2">
        <v>0.71699999999999997</v>
      </c>
      <c r="AB3" s="2">
        <v>1.7</v>
      </c>
      <c r="AC3" s="2">
        <v>3.3</v>
      </c>
      <c r="AD3" s="2">
        <v>3</v>
      </c>
      <c r="AE3" s="2" t="s">
        <v>30</v>
      </c>
      <c r="AF3" s="2" t="s">
        <v>30</v>
      </c>
      <c r="AG3" s="2"/>
    </row>
    <row r="4" spans="1:33" x14ac:dyDescent="0.25">
      <c r="A4" s="2" t="s">
        <v>89</v>
      </c>
      <c r="B4" s="2" t="s">
        <v>88</v>
      </c>
      <c r="C4" s="2">
        <v>3.0190000000000001</v>
      </c>
      <c r="D4" s="2">
        <v>2.5710000000000002</v>
      </c>
      <c r="E4" s="2">
        <v>4.8780000000000001</v>
      </c>
      <c r="F4" s="2">
        <v>2.5739999999999998</v>
      </c>
      <c r="G4" s="2">
        <v>4.4180000000000001</v>
      </c>
      <c r="H4" s="2">
        <v>3.7440000000000002</v>
      </c>
      <c r="I4" s="2">
        <v>4.7610000000000001</v>
      </c>
      <c r="J4" s="2">
        <v>1.1910000000000001</v>
      </c>
      <c r="K4" s="2">
        <v>1.3140000000000001</v>
      </c>
      <c r="L4" s="2">
        <v>2.855</v>
      </c>
      <c r="M4" s="2">
        <v>3.556</v>
      </c>
      <c r="N4" s="2">
        <v>3.698</v>
      </c>
      <c r="O4" s="2">
        <v>1.41</v>
      </c>
      <c r="P4" s="2">
        <v>0.69799999999999995</v>
      </c>
      <c r="Q4" s="2">
        <v>0.51700000000000002</v>
      </c>
      <c r="R4" s="2">
        <v>0.13300000000000001</v>
      </c>
      <c r="S4" s="2">
        <v>1.91</v>
      </c>
      <c r="T4" s="2">
        <v>6.7000000000000004E-2</v>
      </c>
      <c r="U4" s="2">
        <v>0.60299999999999998</v>
      </c>
      <c r="V4" s="2">
        <v>0.65900000000000003</v>
      </c>
      <c r="W4" s="2">
        <v>0.187</v>
      </c>
      <c r="X4" s="2">
        <v>0.28199999999999997</v>
      </c>
      <c r="Y4" s="2">
        <v>1.75</v>
      </c>
      <c r="Z4" s="2">
        <v>0.51200000000000001</v>
      </c>
      <c r="AA4" s="2">
        <v>0.314</v>
      </c>
      <c r="AB4" s="2">
        <v>0.7</v>
      </c>
      <c r="AC4" s="2">
        <v>8.3000000000000007</v>
      </c>
      <c r="AD4" s="2">
        <v>2.2999999999999998</v>
      </c>
      <c r="AE4" s="2" t="s">
        <v>30</v>
      </c>
      <c r="AF4" s="2" t="s">
        <v>30</v>
      </c>
      <c r="AG4" s="2"/>
    </row>
    <row r="5" spans="1:33" x14ac:dyDescent="0.25">
      <c r="A5" s="2" t="s">
        <v>90</v>
      </c>
      <c r="B5" s="2" t="s">
        <v>88</v>
      </c>
      <c r="C5" s="2">
        <v>2.7149999999999999</v>
      </c>
      <c r="D5" s="2">
        <v>4.4749999999999996</v>
      </c>
      <c r="E5" s="2">
        <v>3.1549999999999998</v>
      </c>
      <c r="F5" s="2">
        <v>0.98699999999999999</v>
      </c>
      <c r="G5" s="2">
        <v>1.5429999999999999</v>
      </c>
      <c r="H5" s="2">
        <v>1.748</v>
      </c>
      <c r="I5" s="2">
        <v>0.98699999999999999</v>
      </c>
      <c r="J5" s="2">
        <v>0.71399999999999997</v>
      </c>
      <c r="K5" s="2">
        <v>0.92700000000000005</v>
      </c>
      <c r="L5" s="2">
        <v>1.1970000000000001</v>
      </c>
      <c r="M5" s="2">
        <v>1.2729999999999999</v>
      </c>
      <c r="N5" s="2">
        <v>1.216</v>
      </c>
      <c r="O5" s="2">
        <v>0.73899999999999999</v>
      </c>
      <c r="P5" s="2">
        <v>1.9259999999999999</v>
      </c>
      <c r="Q5" s="2">
        <v>0.94299999999999995</v>
      </c>
      <c r="R5" s="2">
        <v>1.597</v>
      </c>
      <c r="S5" s="2">
        <v>0.17499999999999999</v>
      </c>
      <c r="T5" s="2">
        <v>0.79800000000000004</v>
      </c>
      <c r="U5" s="2">
        <v>0.94399999999999995</v>
      </c>
      <c r="V5" s="2">
        <v>0.247</v>
      </c>
      <c r="W5" s="2">
        <v>0.14799999999999999</v>
      </c>
      <c r="X5" s="2">
        <v>0.73299999999999998</v>
      </c>
      <c r="Y5" s="2">
        <v>0.88200000000000001</v>
      </c>
      <c r="Z5" s="2">
        <v>0.58599999999999997</v>
      </c>
      <c r="AA5" s="2">
        <v>1.7689999999999999</v>
      </c>
      <c r="AB5" s="2">
        <v>2.1</v>
      </c>
      <c r="AC5" s="2">
        <v>4</v>
      </c>
      <c r="AD5" s="2">
        <v>4</v>
      </c>
      <c r="AE5" s="2" t="s">
        <v>30</v>
      </c>
      <c r="AF5" s="2" t="s">
        <v>30</v>
      </c>
      <c r="AG5" s="2"/>
    </row>
    <row r="6" spans="1:33" x14ac:dyDescent="0.25">
      <c r="A6" s="2" t="s">
        <v>91</v>
      </c>
      <c r="B6" s="2" t="s">
        <v>88</v>
      </c>
      <c r="C6" s="2">
        <v>1.149</v>
      </c>
      <c r="D6" s="2">
        <v>1.8089999999999999</v>
      </c>
      <c r="E6" s="2">
        <v>0.83599999999999997</v>
      </c>
      <c r="F6" s="2">
        <v>1.887</v>
      </c>
      <c r="G6" s="2">
        <v>0.998</v>
      </c>
      <c r="H6" s="2">
        <v>1.5349999999999999</v>
      </c>
      <c r="I6" s="2">
        <v>0.97799999999999998</v>
      </c>
      <c r="J6" s="2">
        <v>1.3080000000000001</v>
      </c>
      <c r="K6" s="2">
        <v>1.0649999999999999</v>
      </c>
      <c r="L6" s="2">
        <v>0.85399999999999998</v>
      </c>
      <c r="M6" s="2">
        <v>1.1479999999999999</v>
      </c>
      <c r="N6" s="2">
        <v>0.83099999999999996</v>
      </c>
      <c r="O6" s="2">
        <v>1.244</v>
      </c>
      <c r="P6" s="2">
        <v>0.115</v>
      </c>
      <c r="Q6" s="2">
        <v>1.359</v>
      </c>
      <c r="R6" s="2">
        <v>0.45900000000000002</v>
      </c>
      <c r="S6" s="2">
        <v>0.113</v>
      </c>
      <c r="T6" s="2">
        <v>0.112</v>
      </c>
      <c r="U6" s="2">
        <v>0.59199999999999997</v>
      </c>
      <c r="V6" s="2">
        <v>0.109</v>
      </c>
      <c r="W6" s="2">
        <v>0.16900000000000001</v>
      </c>
      <c r="X6" s="2">
        <v>0.441</v>
      </c>
      <c r="Y6" s="2">
        <v>0.219</v>
      </c>
      <c r="Z6" s="2">
        <v>0.57699999999999996</v>
      </c>
      <c r="AA6" s="2">
        <v>0.58699999999999997</v>
      </c>
      <c r="AB6" s="2">
        <v>2.7</v>
      </c>
      <c r="AC6" s="2">
        <v>6</v>
      </c>
      <c r="AD6" s="2">
        <v>5</v>
      </c>
      <c r="AE6" s="2" t="s">
        <v>30</v>
      </c>
      <c r="AF6" s="2" t="s">
        <v>30</v>
      </c>
      <c r="AG6" s="2"/>
    </row>
    <row r="7" spans="1:33" x14ac:dyDescent="0.25">
      <c r="A7" s="2" t="s">
        <v>92</v>
      </c>
      <c r="B7" s="2" t="s">
        <v>88</v>
      </c>
      <c r="C7" s="2">
        <v>1.194</v>
      </c>
      <c r="D7" s="2">
        <v>1.0660000000000001</v>
      </c>
      <c r="E7" s="2">
        <v>0.75600000000000001</v>
      </c>
      <c r="F7" s="2">
        <v>1.8779999999999999</v>
      </c>
      <c r="G7" s="2">
        <v>0.91100000000000003</v>
      </c>
      <c r="H7" s="2">
        <v>1.321</v>
      </c>
      <c r="I7" s="2">
        <v>0.98799999999999999</v>
      </c>
      <c r="J7" s="2">
        <v>1.0269999999999999</v>
      </c>
      <c r="K7" s="2">
        <v>1.097</v>
      </c>
      <c r="L7" s="2">
        <v>1.6719999999999999</v>
      </c>
      <c r="M7" s="2">
        <v>1.996</v>
      </c>
      <c r="N7" s="2">
        <v>1.022</v>
      </c>
      <c r="O7" s="2">
        <v>1.1930000000000001</v>
      </c>
      <c r="P7" s="2">
        <v>0.79200000000000004</v>
      </c>
      <c r="Q7" s="2">
        <v>0.27500000000000002</v>
      </c>
      <c r="R7" s="2">
        <v>0.28699999999999998</v>
      </c>
      <c r="S7" s="2">
        <v>0.17899999999999999</v>
      </c>
      <c r="T7" s="2">
        <v>0.19500000000000001</v>
      </c>
      <c r="U7" s="2">
        <v>0.81599999999999995</v>
      </c>
      <c r="V7" s="2">
        <v>0.35799999999999998</v>
      </c>
      <c r="W7" s="2">
        <v>0.223</v>
      </c>
      <c r="X7" s="2">
        <v>0.61799999999999999</v>
      </c>
      <c r="Y7" s="2">
        <v>0.42499999999999999</v>
      </c>
      <c r="Z7" s="2">
        <v>0.115</v>
      </c>
      <c r="AA7" s="2">
        <v>0.77300000000000002</v>
      </c>
      <c r="AB7" s="2">
        <v>3.4</v>
      </c>
      <c r="AC7" s="2">
        <v>7</v>
      </c>
      <c r="AD7" s="2">
        <v>2.7</v>
      </c>
      <c r="AE7" s="2" t="s">
        <v>30</v>
      </c>
      <c r="AF7" s="2" t="s">
        <v>30</v>
      </c>
      <c r="AG7" s="2"/>
    </row>
    <row r="8" spans="1:33" x14ac:dyDescent="0.25">
      <c r="A8" s="2" t="s">
        <v>93</v>
      </c>
      <c r="B8" s="2" t="s">
        <v>88</v>
      </c>
      <c r="C8" s="2">
        <v>0.79200000000000004</v>
      </c>
      <c r="D8" s="2">
        <v>4.1429999999999998</v>
      </c>
      <c r="E8" s="2">
        <v>0.91500000000000004</v>
      </c>
      <c r="F8" s="2">
        <v>6.7489999999999997</v>
      </c>
      <c r="G8" s="2">
        <v>4.3959999999999999</v>
      </c>
      <c r="H8" s="2">
        <v>1.135</v>
      </c>
      <c r="I8" s="2">
        <v>2.8109999999999999</v>
      </c>
      <c r="J8" s="2">
        <v>1.841</v>
      </c>
      <c r="K8" s="2">
        <v>1.363</v>
      </c>
      <c r="L8" s="2">
        <v>0.56899999999999995</v>
      </c>
      <c r="M8" s="2">
        <v>2.31</v>
      </c>
      <c r="N8" s="2">
        <v>1.4370000000000001</v>
      </c>
      <c r="O8" s="2">
        <v>0.89600000000000002</v>
      </c>
      <c r="P8" s="2">
        <v>1.5069999999999999</v>
      </c>
      <c r="Q8" s="2">
        <v>0.54500000000000004</v>
      </c>
      <c r="R8" s="2">
        <v>9.7000000000000003E-2</v>
      </c>
      <c r="S8" s="2">
        <v>0.11899999999999999</v>
      </c>
      <c r="T8" s="2">
        <v>0.41799999999999998</v>
      </c>
      <c r="U8" s="2">
        <v>0.21099999999999999</v>
      </c>
      <c r="V8" s="2">
        <v>0.438</v>
      </c>
      <c r="W8" s="2">
        <v>0.55900000000000005</v>
      </c>
      <c r="X8" s="2">
        <v>1.4770000000000001</v>
      </c>
      <c r="Y8" s="2">
        <v>0.876</v>
      </c>
      <c r="Z8" s="2">
        <v>0.57099999999999995</v>
      </c>
      <c r="AA8" s="2">
        <v>0.28799999999999998</v>
      </c>
      <c r="AB8" s="2">
        <v>1.3</v>
      </c>
      <c r="AC8" s="2">
        <v>9</v>
      </c>
      <c r="AD8" s="2">
        <v>9</v>
      </c>
      <c r="AE8" s="2" t="s">
        <v>30</v>
      </c>
      <c r="AF8" s="2" t="s">
        <v>30</v>
      </c>
      <c r="AG8" s="2"/>
    </row>
    <row r="9" spans="1:33" x14ac:dyDescent="0.25">
      <c r="A9" s="2" t="s">
        <v>94</v>
      </c>
      <c r="B9" s="2" t="s">
        <v>88</v>
      </c>
      <c r="C9" s="2">
        <v>0.92600000000000005</v>
      </c>
      <c r="D9" s="2">
        <v>0.83199999999999996</v>
      </c>
      <c r="E9" s="2">
        <v>2.077</v>
      </c>
      <c r="F9" s="2">
        <v>0.81100000000000005</v>
      </c>
      <c r="G9" s="2">
        <v>0.88900000000000001</v>
      </c>
      <c r="H9" s="2">
        <v>0.77800000000000002</v>
      </c>
      <c r="I9" s="2">
        <v>0.78100000000000003</v>
      </c>
      <c r="J9" s="2">
        <v>2.016</v>
      </c>
      <c r="K9" s="2">
        <v>1.1060000000000001</v>
      </c>
      <c r="L9" s="2">
        <v>0.71599999999999997</v>
      </c>
      <c r="M9" s="2">
        <v>1.6240000000000001</v>
      </c>
      <c r="N9" s="2">
        <v>1.5680000000000001</v>
      </c>
      <c r="O9" s="2">
        <v>1.2509999999999999</v>
      </c>
      <c r="P9" s="2">
        <v>1.794</v>
      </c>
      <c r="Q9" s="2">
        <v>0.20200000000000001</v>
      </c>
      <c r="R9" s="2">
        <v>0.57299999999999995</v>
      </c>
      <c r="S9" s="2">
        <v>0.46800000000000003</v>
      </c>
      <c r="T9" s="2">
        <v>0.10100000000000001</v>
      </c>
      <c r="U9" s="2">
        <v>1.3979999999999999</v>
      </c>
      <c r="V9" s="2">
        <v>0.26100000000000001</v>
      </c>
      <c r="W9" s="2">
        <v>0.155</v>
      </c>
      <c r="X9" s="2">
        <v>0.16600000000000001</v>
      </c>
      <c r="Y9" s="2">
        <v>1.0940000000000001</v>
      </c>
      <c r="Z9" s="2">
        <v>0.27600000000000002</v>
      </c>
      <c r="AA9" s="2">
        <v>1.056</v>
      </c>
      <c r="AB9" s="2">
        <v>6.7</v>
      </c>
      <c r="AC9" s="2">
        <v>11</v>
      </c>
      <c r="AD9" s="2">
        <v>8</v>
      </c>
      <c r="AE9" s="2" t="s">
        <v>30</v>
      </c>
      <c r="AF9" s="2" t="s">
        <v>30</v>
      </c>
      <c r="AG9" s="2"/>
    </row>
    <row r="10" spans="1:33" x14ac:dyDescent="0.25">
      <c r="A10" s="2" t="s">
        <v>95</v>
      </c>
      <c r="B10" s="2" t="s">
        <v>88</v>
      </c>
      <c r="C10" s="2">
        <v>1.4219999999999999</v>
      </c>
      <c r="D10" s="2">
        <v>1.1240000000000001</v>
      </c>
      <c r="E10" s="2">
        <v>4.7380000000000004</v>
      </c>
      <c r="F10" s="2">
        <v>0.89900000000000002</v>
      </c>
      <c r="G10" s="2">
        <v>2.2589999999999999</v>
      </c>
      <c r="H10" s="2">
        <v>6.7050000000000001</v>
      </c>
      <c r="I10" s="2">
        <v>1.766</v>
      </c>
      <c r="J10" s="2">
        <v>0.47699999999999998</v>
      </c>
      <c r="K10" s="2">
        <v>2.137</v>
      </c>
      <c r="L10" s="2">
        <v>1.1419999999999999</v>
      </c>
      <c r="M10" s="2">
        <v>0.59799999999999998</v>
      </c>
      <c r="N10" s="2">
        <v>0.47699999999999998</v>
      </c>
      <c r="O10" s="2">
        <v>0.73899999999999999</v>
      </c>
      <c r="P10" s="2">
        <v>0.23599999999999999</v>
      </c>
      <c r="Q10" s="2">
        <v>0.48699999999999999</v>
      </c>
      <c r="R10" s="2">
        <v>0.38900000000000001</v>
      </c>
      <c r="S10" s="2">
        <v>3.9E-2</v>
      </c>
      <c r="T10" s="2">
        <v>0.435</v>
      </c>
      <c r="U10" s="2">
        <v>0.21199999999999999</v>
      </c>
      <c r="V10" s="2">
        <v>7.8E-2</v>
      </c>
      <c r="W10" s="2">
        <v>6.6000000000000003E-2</v>
      </c>
      <c r="X10" s="2">
        <v>0.156</v>
      </c>
      <c r="Y10" s="2">
        <v>0.91100000000000003</v>
      </c>
      <c r="Z10" s="2">
        <v>0.28499999999999998</v>
      </c>
      <c r="AA10" s="2">
        <v>1.5409999999999999</v>
      </c>
      <c r="AB10" s="2">
        <v>5.7</v>
      </c>
      <c r="AC10" s="2">
        <v>8.3000000000000007</v>
      </c>
      <c r="AD10" s="2">
        <v>0.7</v>
      </c>
      <c r="AE10" s="2" t="s">
        <v>30</v>
      </c>
      <c r="AF10" s="2" t="s">
        <v>30</v>
      </c>
      <c r="AG10" s="2"/>
    </row>
    <row r="11" spans="1:33" x14ac:dyDescent="0.25">
      <c r="A11" s="2" t="s">
        <v>96</v>
      </c>
      <c r="B11" s="2" t="s">
        <v>88</v>
      </c>
      <c r="C11" s="2">
        <v>2.8220000000000001</v>
      </c>
      <c r="D11" s="2">
        <v>1.986</v>
      </c>
      <c r="E11" s="2">
        <v>4.9669999999999996</v>
      </c>
      <c r="F11" s="2">
        <v>0.95699999999999996</v>
      </c>
      <c r="G11" s="2">
        <v>5.1269999999999998</v>
      </c>
      <c r="H11" s="2">
        <v>3.1720000000000002</v>
      </c>
      <c r="I11" s="2">
        <v>1.3120000000000001</v>
      </c>
      <c r="J11" s="2">
        <v>0.96399999999999997</v>
      </c>
      <c r="K11" s="2">
        <v>1.488</v>
      </c>
      <c r="L11" s="2">
        <v>1.7110000000000001</v>
      </c>
      <c r="M11" s="2">
        <v>5.1859999999999999</v>
      </c>
      <c r="N11" s="2">
        <v>1.839</v>
      </c>
      <c r="O11" s="2">
        <v>0.89700000000000002</v>
      </c>
      <c r="P11" s="2">
        <v>1.3759999999999999</v>
      </c>
      <c r="Q11" s="2">
        <v>1.8140000000000001</v>
      </c>
      <c r="R11" s="2">
        <v>0.81499999999999995</v>
      </c>
      <c r="S11" s="2">
        <v>0.51600000000000001</v>
      </c>
      <c r="T11" s="2">
        <v>0.34200000000000003</v>
      </c>
      <c r="U11" s="2">
        <v>0.93100000000000005</v>
      </c>
      <c r="V11" s="2">
        <v>0.69499999999999995</v>
      </c>
      <c r="W11" s="2">
        <v>8.4000000000000005E-2</v>
      </c>
      <c r="X11" s="2">
        <v>0.35699999999999998</v>
      </c>
      <c r="Y11" s="2">
        <v>0.94099999999999995</v>
      </c>
      <c r="Z11" s="2">
        <v>0.76500000000000001</v>
      </c>
      <c r="AA11" s="2">
        <v>1.024</v>
      </c>
      <c r="AB11" s="2">
        <v>1.7</v>
      </c>
      <c r="AC11" s="2">
        <v>4.3</v>
      </c>
      <c r="AD11" s="2">
        <v>1</v>
      </c>
      <c r="AE11" s="2" t="s">
        <v>30</v>
      </c>
      <c r="AF11" s="2" t="s">
        <v>30</v>
      </c>
      <c r="AG11" s="2"/>
    </row>
    <row r="12" spans="1:33" x14ac:dyDescent="0.25">
      <c r="A12" s="2" t="s">
        <v>97</v>
      </c>
      <c r="B12" s="2" t="s">
        <v>88</v>
      </c>
      <c r="C12" s="2">
        <v>4.7480000000000002</v>
      </c>
      <c r="D12" s="2">
        <v>1.133</v>
      </c>
      <c r="E12" s="2">
        <v>1.302</v>
      </c>
      <c r="F12" s="2">
        <v>4.4210000000000003</v>
      </c>
      <c r="G12" s="2">
        <v>1.004</v>
      </c>
      <c r="H12" s="2">
        <v>4.3869999999999996</v>
      </c>
      <c r="I12" s="2">
        <v>5.673</v>
      </c>
      <c r="J12" s="2">
        <v>1.3160000000000001</v>
      </c>
      <c r="K12" s="2">
        <v>1.028</v>
      </c>
      <c r="L12" s="2">
        <v>1.2809999999999999</v>
      </c>
      <c r="M12" s="2">
        <v>1.113</v>
      </c>
      <c r="N12" s="2">
        <v>1.492</v>
      </c>
      <c r="O12" s="2">
        <v>3.359</v>
      </c>
      <c r="P12" s="2">
        <v>0.41699999999999998</v>
      </c>
      <c r="Q12" s="2">
        <v>0.57199999999999995</v>
      </c>
      <c r="R12" s="2">
        <v>0.13900000000000001</v>
      </c>
      <c r="S12" s="2">
        <v>0.14799999999999999</v>
      </c>
      <c r="T12" s="2">
        <v>0.26700000000000002</v>
      </c>
      <c r="U12" s="2">
        <v>0.219</v>
      </c>
      <c r="V12" s="2">
        <v>0.371</v>
      </c>
      <c r="W12" s="2">
        <v>0.97199999999999998</v>
      </c>
      <c r="X12" s="2">
        <v>0.19700000000000001</v>
      </c>
      <c r="Y12" s="2">
        <v>0.22700000000000001</v>
      </c>
      <c r="Z12" s="2">
        <v>0.21099999999999999</v>
      </c>
      <c r="AA12" s="2">
        <v>0.182</v>
      </c>
      <c r="AB12" s="2">
        <v>9.6999999999999993</v>
      </c>
      <c r="AC12" s="2">
        <v>13.7</v>
      </c>
      <c r="AD12" s="2">
        <v>1.7</v>
      </c>
      <c r="AE12" s="2" t="s">
        <v>30</v>
      </c>
      <c r="AF12" s="2" t="s">
        <v>30</v>
      </c>
      <c r="AG12" s="2"/>
    </row>
    <row r="13" spans="1:33" x14ac:dyDescent="0.25">
      <c r="A13" s="2" t="s">
        <v>98</v>
      </c>
      <c r="B13" s="2" t="s">
        <v>99</v>
      </c>
      <c r="C13" s="3">
        <v>1.1279999999999999</v>
      </c>
      <c r="D13" s="3">
        <v>2.157</v>
      </c>
      <c r="E13" s="3">
        <v>1.8360000000000001</v>
      </c>
      <c r="F13" s="3">
        <v>2.1739999999999999</v>
      </c>
      <c r="G13" s="3">
        <v>2.4169999999999998</v>
      </c>
      <c r="H13" s="3">
        <v>3.194</v>
      </c>
      <c r="I13" s="3">
        <v>3.1469999999999998</v>
      </c>
      <c r="J13" s="3">
        <v>1.3360000000000001</v>
      </c>
      <c r="K13" s="3">
        <v>1.125</v>
      </c>
      <c r="L13" s="3">
        <v>1.3979999999999999</v>
      </c>
      <c r="M13" s="3">
        <v>1.766</v>
      </c>
      <c r="N13" s="3">
        <v>0.79600000000000004</v>
      </c>
      <c r="O13" s="3">
        <v>2.3140000000000001</v>
      </c>
      <c r="P13" s="2">
        <v>4.2409999999999997</v>
      </c>
      <c r="Q13" s="2">
        <v>0.51900000000000002</v>
      </c>
      <c r="R13" s="2">
        <v>1.879</v>
      </c>
      <c r="S13" s="2">
        <v>0.58699999999999997</v>
      </c>
      <c r="T13" s="2">
        <v>3.5999999999999997E-2</v>
      </c>
      <c r="U13" s="2">
        <v>0.96199999999999997</v>
      </c>
      <c r="V13" s="2">
        <v>2.6179999999999999</v>
      </c>
      <c r="W13" s="2">
        <v>1.6E-2</v>
      </c>
      <c r="X13" s="2">
        <v>0.152</v>
      </c>
      <c r="Y13" s="2">
        <v>0.61399999999999999</v>
      </c>
      <c r="Z13" s="2">
        <v>2.8570000000000002</v>
      </c>
      <c r="AA13" s="2">
        <v>1.157</v>
      </c>
      <c r="AB13" s="2">
        <v>1.03</v>
      </c>
      <c r="AC13" s="2">
        <v>12.5</v>
      </c>
      <c r="AD13" s="2">
        <v>7.91</v>
      </c>
      <c r="AE13" s="2">
        <v>43.12</v>
      </c>
      <c r="AF13" s="2">
        <v>3.37</v>
      </c>
      <c r="AG13" s="2"/>
    </row>
    <row r="14" spans="1:33" x14ac:dyDescent="0.25">
      <c r="A14" s="2" t="s">
        <v>100</v>
      </c>
      <c r="B14" s="2" t="s">
        <v>99</v>
      </c>
      <c r="C14" s="2">
        <v>5.7110000000000003</v>
      </c>
      <c r="D14" s="2">
        <v>1.171</v>
      </c>
      <c r="E14" s="2">
        <v>1.2310000000000001</v>
      </c>
      <c r="F14" s="2">
        <v>4.4080000000000004</v>
      </c>
      <c r="G14" s="2">
        <v>3.4670000000000001</v>
      </c>
      <c r="H14" s="2">
        <v>2.9390000000000001</v>
      </c>
      <c r="I14" s="2">
        <v>3.3530000000000002</v>
      </c>
      <c r="J14" s="2">
        <v>2.1280000000000001</v>
      </c>
      <c r="K14" s="2">
        <v>1.198</v>
      </c>
      <c r="L14" s="2">
        <v>1.905</v>
      </c>
      <c r="M14" s="2">
        <v>1.782</v>
      </c>
      <c r="N14" s="2">
        <v>0.52400000000000002</v>
      </c>
      <c r="O14" s="2">
        <v>4.9409999999999998</v>
      </c>
      <c r="P14" s="2">
        <v>2.569</v>
      </c>
      <c r="Q14" s="2">
        <v>0.86599999999999999</v>
      </c>
      <c r="R14" s="2">
        <v>2.6579999999999999</v>
      </c>
      <c r="S14" s="2">
        <v>0.317</v>
      </c>
      <c r="T14" s="2">
        <v>0.46700000000000003</v>
      </c>
      <c r="U14" s="2">
        <v>2.234</v>
      </c>
      <c r="V14" s="2">
        <v>3.5459999999999998</v>
      </c>
      <c r="W14" s="2">
        <v>0.25900000000000001</v>
      </c>
      <c r="X14" s="2">
        <v>0.82399999999999995</v>
      </c>
      <c r="Y14" s="2">
        <v>0.57799999999999996</v>
      </c>
      <c r="Z14" s="2">
        <v>1.036</v>
      </c>
      <c r="AA14" s="2">
        <v>3.5870000000000002</v>
      </c>
      <c r="AB14" s="2">
        <v>1.74</v>
      </c>
      <c r="AC14" s="2">
        <v>1.25</v>
      </c>
      <c r="AD14" s="2">
        <v>6.38</v>
      </c>
      <c r="AE14" s="2">
        <v>11.09</v>
      </c>
      <c r="AF14" s="2">
        <v>5.48</v>
      </c>
      <c r="AG14" s="2"/>
    </row>
    <row r="15" spans="1:33" x14ac:dyDescent="0.25">
      <c r="A15" s="2" t="s">
        <v>101</v>
      </c>
      <c r="B15" s="2" t="s">
        <v>99</v>
      </c>
      <c r="C15" s="2">
        <v>1.3839999999999999</v>
      </c>
      <c r="D15" s="2">
        <v>1.212</v>
      </c>
      <c r="E15" s="2">
        <v>1.2869999999999999</v>
      </c>
      <c r="F15" s="2">
        <v>4.1230000000000002</v>
      </c>
      <c r="G15" s="2">
        <v>2.5840000000000001</v>
      </c>
      <c r="H15" s="2">
        <v>1.9850000000000001</v>
      </c>
      <c r="I15" s="2">
        <v>1.266</v>
      </c>
      <c r="J15" s="2">
        <v>0.88500000000000001</v>
      </c>
      <c r="K15" s="2">
        <v>2.8069999999999999</v>
      </c>
      <c r="L15" s="2">
        <v>2.9529999999999998</v>
      </c>
      <c r="M15" s="2">
        <v>1.141</v>
      </c>
      <c r="N15" s="2">
        <v>0.997</v>
      </c>
      <c r="O15" s="2">
        <v>1.5329999999999999</v>
      </c>
      <c r="P15" s="2">
        <v>2.2490000000000001</v>
      </c>
      <c r="Q15" s="2">
        <v>1.405</v>
      </c>
      <c r="R15" s="2">
        <v>0.23400000000000001</v>
      </c>
      <c r="S15" s="2">
        <v>0.29899999999999999</v>
      </c>
      <c r="T15" s="2">
        <v>0.51200000000000001</v>
      </c>
      <c r="U15" s="2">
        <v>0.57699999999999996</v>
      </c>
      <c r="V15" s="2">
        <v>2.2410000000000001</v>
      </c>
      <c r="W15" s="2">
        <v>0.125</v>
      </c>
      <c r="X15" s="2">
        <v>0.186</v>
      </c>
      <c r="Y15" s="2">
        <v>0.68799999999999994</v>
      </c>
      <c r="Z15" s="2">
        <v>7.1999999999999995E-2</v>
      </c>
      <c r="AA15" s="2">
        <v>2.4729999999999999</v>
      </c>
      <c r="AB15" s="2">
        <v>0.97</v>
      </c>
      <c r="AC15" s="2">
        <v>1</v>
      </c>
      <c r="AD15" s="2">
        <v>0.62</v>
      </c>
      <c r="AE15" s="2">
        <v>0.88</v>
      </c>
      <c r="AF15" s="2">
        <v>0.38</v>
      </c>
      <c r="AG15" s="2"/>
    </row>
    <row r="16" spans="1:33" x14ac:dyDescent="0.25">
      <c r="A16" s="2" t="s">
        <v>102</v>
      </c>
      <c r="B16" s="2" t="s">
        <v>99</v>
      </c>
      <c r="C16" s="2">
        <v>2.278</v>
      </c>
      <c r="D16" s="2">
        <v>2.8570000000000002</v>
      </c>
      <c r="E16" s="2">
        <v>2.4580000000000002</v>
      </c>
      <c r="F16" s="2">
        <v>3.4809999999999999</v>
      </c>
      <c r="G16" s="2">
        <v>5.6660000000000004</v>
      </c>
      <c r="H16" s="2">
        <v>4.4409999999999998</v>
      </c>
      <c r="I16" s="2">
        <v>1.5469999999999999</v>
      </c>
      <c r="J16" s="2">
        <v>2.6880000000000002</v>
      </c>
      <c r="K16" s="2">
        <v>2.2149999999999999</v>
      </c>
      <c r="L16" s="2">
        <v>3.879</v>
      </c>
      <c r="M16" s="2">
        <v>4.3520000000000003</v>
      </c>
      <c r="N16" s="2">
        <v>4.32</v>
      </c>
      <c r="O16" s="2">
        <v>3.992</v>
      </c>
      <c r="P16" s="2">
        <v>0.69799999999999995</v>
      </c>
      <c r="Q16" s="2">
        <v>0.54500000000000004</v>
      </c>
      <c r="R16" s="2">
        <v>0.41399999999999998</v>
      </c>
      <c r="S16" s="2">
        <v>0.11899999999999999</v>
      </c>
      <c r="T16" s="2">
        <v>0.255</v>
      </c>
      <c r="U16" s="2">
        <v>0.69399999999999995</v>
      </c>
      <c r="V16" s="2">
        <v>0.56599999999999995</v>
      </c>
      <c r="W16" s="2">
        <v>0.34899999999999998</v>
      </c>
      <c r="X16" s="2">
        <v>0.63100000000000001</v>
      </c>
      <c r="Y16" s="2">
        <v>0.89400000000000002</v>
      </c>
      <c r="Z16" s="2">
        <v>9.1999999999999998E-2</v>
      </c>
      <c r="AA16" s="2">
        <v>0.82499999999999996</v>
      </c>
      <c r="AB16" s="2">
        <v>1.2746999999999999</v>
      </c>
      <c r="AC16" s="2">
        <v>1.8257000000000001</v>
      </c>
      <c r="AD16" s="2">
        <v>2.6869999999999998</v>
      </c>
      <c r="AE16" s="2">
        <v>2.3260000000000001</v>
      </c>
      <c r="AF16" s="2">
        <v>4.0579999999999998</v>
      </c>
      <c r="AG16" s="2"/>
    </row>
    <row r="17" spans="1:33" x14ac:dyDescent="0.25">
      <c r="A17" s="2" t="s">
        <v>103</v>
      </c>
      <c r="B17" s="2" t="s">
        <v>99</v>
      </c>
      <c r="C17" s="2">
        <v>8.01</v>
      </c>
      <c r="D17" s="2">
        <v>1.5429999999999999</v>
      </c>
      <c r="E17" s="2">
        <v>6.375</v>
      </c>
      <c r="F17" s="2">
        <v>1.784</v>
      </c>
      <c r="G17" s="2">
        <v>2.6269999999999998</v>
      </c>
      <c r="H17" s="2">
        <v>1.0189999999999999</v>
      </c>
      <c r="I17" s="2">
        <v>1.9710000000000001</v>
      </c>
      <c r="J17" s="2">
        <v>3.992</v>
      </c>
      <c r="K17" s="2">
        <v>2.2010000000000001</v>
      </c>
      <c r="L17" s="2">
        <v>1.589</v>
      </c>
      <c r="M17" s="2">
        <v>1.5189999999999999</v>
      </c>
      <c r="N17" s="2">
        <v>0.80800000000000005</v>
      </c>
      <c r="O17" s="2">
        <v>1.0349999999999999</v>
      </c>
      <c r="P17" s="2">
        <v>1.7350000000000001</v>
      </c>
      <c r="Q17" s="2">
        <v>1.2130000000000001</v>
      </c>
      <c r="R17" s="2">
        <v>0.63</v>
      </c>
      <c r="S17" s="2">
        <v>0.187</v>
      </c>
      <c r="T17" s="2">
        <v>1.7000000000000001E-2</v>
      </c>
      <c r="U17" s="2">
        <v>0.19700000000000001</v>
      </c>
      <c r="V17" s="2">
        <v>1.8720000000000001</v>
      </c>
      <c r="W17" s="2">
        <v>6.0999999999999999E-2</v>
      </c>
      <c r="X17" s="2">
        <v>9.5000000000000001E-2</v>
      </c>
      <c r="Y17" s="2">
        <v>0.79400000000000004</v>
      </c>
      <c r="Z17" s="2">
        <v>0.41499999999999998</v>
      </c>
      <c r="AA17" s="2">
        <v>1.597</v>
      </c>
      <c r="AB17" s="2">
        <v>1.6655</v>
      </c>
      <c r="AC17" s="2">
        <v>1.6076699999999999</v>
      </c>
      <c r="AD17" s="2">
        <v>1.2638</v>
      </c>
      <c r="AE17" s="2">
        <v>1.5968</v>
      </c>
      <c r="AF17" s="2">
        <v>1.294</v>
      </c>
      <c r="AG17" s="2"/>
    </row>
    <row r="18" spans="1:33" x14ac:dyDescent="0.25">
      <c r="A18" s="2" t="s">
        <v>104</v>
      </c>
      <c r="B18" s="2" t="s">
        <v>99</v>
      </c>
      <c r="C18" s="2">
        <v>3.456</v>
      </c>
      <c r="D18" s="2">
        <v>8.1479999999999997</v>
      </c>
      <c r="E18" s="2">
        <v>5.1210000000000004</v>
      </c>
      <c r="F18" s="2">
        <v>1.103</v>
      </c>
      <c r="G18" s="2">
        <v>2.137</v>
      </c>
      <c r="H18" s="2">
        <v>5.4249999999999998</v>
      </c>
      <c r="I18" s="2">
        <v>6.2130000000000001</v>
      </c>
      <c r="J18" s="2">
        <v>4.2460000000000004</v>
      </c>
      <c r="K18" s="2">
        <v>0.86799999999999999</v>
      </c>
      <c r="L18" s="2">
        <v>0.98799999999999999</v>
      </c>
      <c r="M18" s="2">
        <v>1.1020000000000001</v>
      </c>
      <c r="N18" s="2">
        <v>7.8979999999999997</v>
      </c>
      <c r="O18" s="2">
        <v>3.5569999999999999</v>
      </c>
      <c r="P18" s="2">
        <v>2.8439999999999999</v>
      </c>
      <c r="Q18" s="2">
        <v>2.2229999999999999</v>
      </c>
      <c r="R18" s="2">
        <v>1.597</v>
      </c>
      <c r="S18" s="2">
        <v>5.0999999999999997E-2</v>
      </c>
      <c r="T18" s="2">
        <v>0.74399999999999999</v>
      </c>
      <c r="U18" s="2">
        <v>0.97499999999999998</v>
      </c>
      <c r="V18" s="2">
        <v>0.34200000000000003</v>
      </c>
      <c r="W18" s="2">
        <v>4.9000000000000002E-2</v>
      </c>
      <c r="X18" s="2">
        <v>9.8000000000000004E-2</v>
      </c>
      <c r="Y18" s="2">
        <v>0.182</v>
      </c>
      <c r="Z18" s="2">
        <v>0.316</v>
      </c>
      <c r="AA18" s="2">
        <v>1.7470000000000001</v>
      </c>
      <c r="AB18" s="2">
        <v>91.8</v>
      </c>
      <c r="AC18" s="2">
        <v>88.76</v>
      </c>
      <c r="AD18" s="2">
        <v>55.36</v>
      </c>
      <c r="AE18" s="2">
        <v>5.65</v>
      </c>
      <c r="AF18" s="2">
        <v>5.65</v>
      </c>
      <c r="AG18" s="2"/>
    </row>
    <row r="19" spans="1:33" x14ac:dyDescent="0.25">
      <c r="A19" s="2" t="s">
        <v>105</v>
      </c>
      <c r="B19" s="2" t="s">
        <v>99</v>
      </c>
      <c r="C19" s="2">
        <v>1.1739999999999999</v>
      </c>
      <c r="D19" s="2">
        <v>1.1739999999999999</v>
      </c>
      <c r="E19" s="2">
        <v>1.3129999999999999</v>
      </c>
      <c r="F19" s="2">
        <v>5.5119999999999996</v>
      </c>
      <c r="G19" s="2">
        <v>3.1480000000000001</v>
      </c>
      <c r="H19" s="2">
        <v>2.153</v>
      </c>
      <c r="I19" s="2">
        <v>5.7119999999999997</v>
      </c>
      <c r="J19" s="2">
        <v>1.5309999999999999</v>
      </c>
      <c r="K19" s="2">
        <v>2.782</v>
      </c>
      <c r="L19" s="2">
        <v>3.093</v>
      </c>
      <c r="M19" s="2">
        <v>1.8149999999999999</v>
      </c>
      <c r="N19" s="2">
        <v>9.3780000000000001</v>
      </c>
      <c r="O19" s="2">
        <v>2.6890000000000001</v>
      </c>
      <c r="P19" s="2">
        <v>0.45600000000000002</v>
      </c>
      <c r="Q19" s="2">
        <v>0.312</v>
      </c>
      <c r="R19" s="2">
        <v>0.85199999999999998</v>
      </c>
      <c r="S19" s="2">
        <v>0.29799999999999999</v>
      </c>
      <c r="T19" s="2">
        <v>0.245</v>
      </c>
      <c r="U19" s="2">
        <v>0.11799999999999999</v>
      </c>
      <c r="V19" s="2">
        <v>0.187</v>
      </c>
      <c r="W19" s="2">
        <v>0.13300000000000001</v>
      </c>
      <c r="X19" s="2">
        <v>6.2E-2</v>
      </c>
      <c r="Y19" s="2">
        <v>0.752</v>
      </c>
      <c r="Z19" s="2">
        <v>9.7000000000000003E-2</v>
      </c>
      <c r="AA19" s="2">
        <v>0.61399999999999999</v>
      </c>
      <c r="AB19" s="2">
        <v>4.32</v>
      </c>
      <c r="AC19" s="2">
        <v>4.87</v>
      </c>
      <c r="AD19" s="2">
        <v>10.4</v>
      </c>
      <c r="AE19" s="2">
        <v>25</v>
      </c>
      <c r="AF19" s="2">
        <v>3.05</v>
      </c>
      <c r="AG19" s="2"/>
    </row>
    <row r="20" spans="1:33" x14ac:dyDescent="0.25">
      <c r="A20" s="2" t="s">
        <v>106</v>
      </c>
      <c r="B20" s="2" t="s">
        <v>99</v>
      </c>
      <c r="C20" s="3">
        <v>9.8729999999999993</v>
      </c>
      <c r="D20" s="3">
        <v>1.837</v>
      </c>
      <c r="E20" s="3">
        <v>2.0920000000000001</v>
      </c>
      <c r="F20" s="3">
        <v>2.2320000000000002</v>
      </c>
      <c r="G20" s="3">
        <v>1.8260000000000001</v>
      </c>
      <c r="H20" s="3">
        <v>1.0189999999999999</v>
      </c>
      <c r="I20" s="3">
        <v>1.2909999999999999</v>
      </c>
      <c r="J20" s="3">
        <v>1.9890000000000001</v>
      </c>
      <c r="K20" s="3">
        <v>0.49199999999999999</v>
      </c>
      <c r="L20" s="3">
        <v>1.105</v>
      </c>
      <c r="M20" s="3">
        <v>1.1639999999999999</v>
      </c>
      <c r="N20" s="3">
        <v>1.2430000000000001</v>
      </c>
      <c r="O20" s="3">
        <v>1.0329999999999999</v>
      </c>
      <c r="P20" s="2">
        <v>0.58499999999999996</v>
      </c>
      <c r="Q20" s="2">
        <v>0.52800000000000002</v>
      </c>
      <c r="R20" s="2">
        <v>0.159</v>
      </c>
      <c r="S20" s="2">
        <v>0.312</v>
      </c>
      <c r="T20" s="2">
        <v>0.29499999999999998</v>
      </c>
      <c r="U20" s="2">
        <v>0.22</v>
      </c>
      <c r="V20" s="2">
        <v>9.4E-2</v>
      </c>
      <c r="W20" s="2">
        <v>0.188</v>
      </c>
      <c r="X20" s="2">
        <v>0.53200000000000003</v>
      </c>
      <c r="Y20" s="2">
        <v>7.1999999999999995E-2</v>
      </c>
      <c r="Z20" s="2">
        <v>0.34799999999999998</v>
      </c>
      <c r="AA20" s="2">
        <v>0.67300000000000004</v>
      </c>
      <c r="AB20" s="2">
        <v>10.956</v>
      </c>
      <c r="AC20" s="2">
        <v>10.957000000000001</v>
      </c>
      <c r="AD20" s="2">
        <v>4.0979999999999999</v>
      </c>
      <c r="AE20" s="2">
        <v>10.964</v>
      </c>
      <c r="AF20" s="2">
        <v>6.5620000000000003</v>
      </c>
      <c r="AG20" s="2"/>
    </row>
    <row r="21" spans="1:33" x14ac:dyDescent="0.25">
      <c r="A21" s="2" t="s">
        <v>107</v>
      </c>
      <c r="B21" s="2" t="s">
        <v>99</v>
      </c>
      <c r="C21" s="3">
        <v>7.4260000000000002</v>
      </c>
      <c r="D21" s="3">
        <v>6.7480000000000002</v>
      </c>
      <c r="E21" s="3">
        <v>4.8630000000000004</v>
      </c>
      <c r="F21" s="3">
        <v>5.8159999999999998</v>
      </c>
      <c r="G21" s="3">
        <v>1.1950000000000001</v>
      </c>
      <c r="H21" s="3">
        <v>3.3079999999999998</v>
      </c>
      <c r="I21" s="3">
        <v>6.8380000000000001</v>
      </c>
      <c r="J21" s="3">
        <v>3.8210000000000002</v>
      </c>
      <c r="K21" s="3">
        <v>5.3769999999999998</v>
      </c>
      <c r="L21" s="3">
        <v>5.6760000000000002</v>
      </c>
      <c r="M21" s="3">
        <v>3.9460000000000002</v>
      </c>
      <c r="N21" s="3">
        <v>5.14</v>
      </c>
      <c r="O21" s="3">
        <v>3.4260000000000002</v>
      </c>
      <c r="P21" s="2">
        <v>1.895</v>
      </c>
      <c r="Q21" s="2">
        <v>0.96799999999999997</v>
      </c>
      <c r="R21" s="2">
        <v>0.28100000000000003</v>
      </c>
      <c r="S21" s="2">
        <v>0.318</v>
      </c>
      <c r="T21" s="2">
        <v>0.34699999999999998</v>
      </c>
      <c r="U21" s="2">
        <v>0.69699999999999995</v>
      </c>
      <c r="V21" s="2">
        <v>1.1879999999999999</v>
      </c>
      <c r="W21" s="2">
        <v>0.19600000000000001</v>
      </c>
      <c r="X21" s="2">
        <v>0.41899999999999998</v>
      </c>
      <c r="Y21" s="2">
        <v>1.2130000000000001</v>
      </c>
      <c r="Z21" s="2">
        <v>1.7070000000000001</v>
      </c>
      <c r="AA21" s="2">
        <v>1.0920000000000001</v>
      </c>
      <c r="AB21" s="2">
        <v>0.68408000000000002</v>
      </c>
      <c r="AC21" s="2">
        <v>3.536</v>
      </c>
      <c r="AD21" s="2">
        <v>5.7622999999999998</v>
      </c>
      <c r="AE21" s="2">
        <v>4.6215000000000002</v>
      </c>
      <c r="AF21" s="2">
        <v>1.82</v>
      </c>
      <c r="AG21" s="2"/>
    </row>
    <row r="22" spans="1:33" x14ac:dyDescent="0.25">
      <c r="A22" s="2" t="s">
        <v>108</v>
      </c>
      <c r="B22" s="2" t="s">
        <v>99</v>
      </c>
      <c r="C22" s="2">
        <v>1.141</v>
      </c>
      <c r="D22" s="2">
        <v>2.1779999999999999</v>
      </c>
      <c r="E22" s="2">
        <v>1.5129999999999999</v>
      </c>
      <c r="F22" s="2">
        <v>1.9790000000000001</v>
      </c>
      <c r="G22" s="2">
        <v>3.49</v>
      </c>
      <c r="H22" s="2">
        <v>1.107</v>
      </c>
      <c r="I22" s="2">
        <v>1.6870000000000001</v>
      </c>
      <c r="J22" s="2">
        <v>0.81399999999999995</v>
      </c>
      <c r="K22" s="2">
        <v>1.518</v>
      </c>
      <c r="L22" s="2">
        <v>1.7110000000000001</v>
      </c>
      <c r="M22" s="2">
        <v>4.3650000000000002</v>
      </c>
      <c r="N22" s="2">
        <v>1.349</v>
      </c>
      <c r="O22" s="2">
        <v>3.4169999999999998</v>
      </c>
      <c r="P22" s="2">
        <v>0.84299999999999997</v>
      </c>
      <c r="Q22" s="2">
        <v>0.53600000000000003</v>
      </c>
      <c r="R22" s="2">
        <v>0.78900000000000003</v>
      </c>
      <c r="S22" s="2">
        <v>0.16600000000000001</v>
      </c>
      <c r="T22" s="2">
        <v>0.39100000000000001</v>
      </c>
      <c r="U22" s="2">
        <v>0.81100000000000005</v>
      </c>
      <c r="V22" s="2">
        <v>0.77100000000000002</v>
      </c>
      <c r="W22" s="2">
        <v>7.8E-2</v>
      </c>
      <c r="X22" s="2">
        <v>0.42099999999999999</v>
      </c>
      <c r="Y22" s="2">
        <v>2.214</v>
      </c>
      <c r="Z22" s="2">
        <v>6.6000000000000003E-2</v>
      </c>
      <c r="AA22" s="2">
        <v>0.21199999999999999</v>
      </c>
      <c r="AB22" s="2">
        <v>5.62</v>
      </c>
      <c r="AC22" s="2">
        <v>3.53</v>
      </c>
      <c r="AD22" s="2">
        <v>4.13</v>
      </c>
      <c r="AE22" s="2">
        <v>26.1</v>
      </c>
      <c r="AF22" s="2">
        <v>3.13</v>
      </c>
      <c r="AG22" s="2"/>
    </row>
    <row r="23" spans="1:33" x14ac:dyDescent="0.25">
      <c r="A23" s="2" t="s">
        <v>109</v>
      </c>
      <c r="B23" s="2" t="s">
        <v>99</v>
      </c>
      <c r="C23" s="2">
        <v>1.0620000000000001</v>
      </c>
      <c r="D23" s="2">
        <v>1.472</v>
      </c>
      <c r="E23" s="2">
        <v>1.101</v>
      </c>
      <c r="F23" s="2">
        <v>1.4810000000000001</v>
      </c>
      <c r="G23" s="2">
        <v>1.4359999999999999</v>
      </c>
      <c r="H23" s="2">
        <v>0.92700000000000005</v>
      </c>
      <c r="I23" s="2">
        <v>1.9730000000000001</v>
      </c>
      <c r="J23" s="2">
        <v>0.79600000000000004</v>
      </c>
      <c r="K23" s="2">
        <v>0.96099999999999997</v>
      </c>
      <c r="L23" s="2">
        <v>1.0820000000000001</v>
      </c>
      <c r="M23" s="2">
        <v>1.901</v>
      </c>
      <c r="N23" s="2">
        <v>1.2130000000000001</v>
      </c>
      <c r="O23" s="2">
        <v>1.3959999999999999</v>
      </c>
      <c r="P23" s="2">
        <v>0.88200000000000001</v>
      </c>
      <c r="Q23" s="2">
        <v>0.34799999999999998</v>
      </c>
      <c r="R23" s="2">
        <v>0.16300000000000001</v>
      </c>
      <c r="S23" s="2">
        <v>3.9E-2</v>
      </c>
      <c r="T23" s="2">
        <v>0.219</v>
      </c>
      <c r="U23" s="2">
        <v>0.24099999999999999</v>
      </c>
      <c r="V23" s="2">
        <v>0.443</v>
      </c>
      <c r="W23" s="2">
        <v>0.19500000000000001</v>
      </c>
      <c r="X23" s="2">
        <v>9.8000000000000004E-2</v>
      </c>
      <c r="Y23" s="2">
        <v>0.58399999999999996</v>
      </c>
      <c r="Z23" s="2">
        <v>0.48699999999999999</v>
      </c>
      <c r="AA23" s="2">
        <v>0.49199999999999999</v>
      </c>
      <c r="AB23" s="2">
        <v>10.6</v>
      </c>
      <c r="AC23" s="2">
        <v>23.18</v>
      </c>
      <c r="AD23" s="2">
        <v>27.62</v>
      </c>
      <c r="AE23" s="2">
        <v>32.119999999999997</v>
      </c>
      <c r="AF23" s="2">
        <v>1</v>
      </c>
      <c r="AG23" s="2"/>
    </row>
    <row r="24" spans="1:33" x14ac:dyDescent="0.25">
      <c r="A24" s="2" t="s">
        <v>110</v>
      </c>
      <c r="B24" s="2" t="s">
        <v>99</v>
      </c>
      <c r="C24" s="2">
        <v>0.98599999999999999</v>
      </c>
      <c r="D24" s="2">
        <v>1.3660000000000001</v>
      </c>
      <c r="E24" s="2">
        <v>2.5129999999999999</v>
      </c>
      <c r="F24" s="2">
        <v>1.2809999999999999</v>
      </c>
      <c r="G24" s="2">
        <v>1.427</v>
      </c>
      <c r="H24" s="2">
        <v>1.944</v>
      </c>
      <c r="I24" s="2">
        <v>2.004</v>
      </c>
      <c r="J24" s="2">
        <v>1.9810000000000001</v>
      </c>
      <c r="K24" s="2">
        <v>1.984</v>
      </c>
      <c r="L24" s="2">
        <v>2.427</v>
      </c>
      <c r="M24" s="2">
        <v>3.649</v>
      </c>
      <c r="N24" s="2">
        <v>1.3049999999999999</v>
      </c>
      <c r="O24" s="2">
        <v>2.7730000000000001</v>
      </c>
      <c r="P24" s="2">
        <v>0.56699999999999995</v>
      </c>
      <c r="Q24" s="2">
        <v>0.86699999999999999</v>
      </c>
      <c r="R24" s="2">
        <v>0.68300000000000005</v>
      </c>
      <c r="S24" s="2">
        <v>0.10100000000000001</v>
      </c>
      <c r="T24" s="2">
        <v>0.86299999999999999</v>
      </c>
      <c r="U24" s="2">
        <v>0.69099999999999995</v>
      </c>
      <c r="V24" s="2">
        <v>0.28299999999999997</v>
      </c>
      <c r="W24" s="2">
        <v>0.25700000000000001</v>
      </c>
      <c r="X24" s="2">
        <v>0.125</v>
      </c>
      <c r="Y24" s="2">
        <v>0.79700000000000004</v>
      </c>
      <c r="Z24" s="2">
        <v>0.29399999999999998</v>
      </c>
      <c r="AA24" s="2">
        <v>0.82899999999999996</v>
      </c>
      <c r="AB24" s="2">
        <v>0.82</v>
      </c>
      <c r="AC24" s="2">
        <v>5.72</v>
      </c>
      <c r="AD24" s="2">
        <v>12.15</v>
      </c>
      <c r="AE24" s="2">
        <v>21.1</v>
      </c>
      <c r="AF24" s="2">
        <v>4.1500000000000004</v>
      </c>
      <c r="AG24" s="2"/>
    </row>
    <row r="25" spans="1:33" x14ac:dyDescent="0.25">
      <c r="A25" s="2" t="s">
        <v>111</v>
      </c>
      <c r="B25" s="2" t="s">
        <v>1</v>
      </c>
      <c r="C25" s="2">
        <v>1.677</v>
      </c>
      <c r="D25" s="2">
        <v>1.1930000000000001</v>
      </c>
      <c r="E25" s="2">
        <v>1.7609999999999999</v>
      </c>
      <c r="F25" s="2">
        <v>0.877</v>
      </c>
      <c r="G25" s="2">
        <v>1.897</v>
      </c>
      <c r="H25" s="2">
        <v>1.107</v>
      </c>
      <c r="I25" s="2">
        <v>0.995</v>
      </c>
      <c r="J25" s="2">
        <v>0.99199999999999999</v>
      </c>
      <c r="K25" s="2">
        <v>0.96599999999999997</v>
      </c>
      <c r="L25" s="2">
        <v>1.163</v>
      </c>
      <c r="M25" s="2">
        <v>1.3740000000000001</v>
      </c>
      <c r="N25" s="2">
        <v>1.3149999999999999</v>
      </c>
      <c r="O25" s="2">
        <v>0.83099999999999996</v>
      </c>
      <c r="P25" s="2">
        <v>0.69399999999999995</v>
      </c>
      <c r="Q25" s="2">
        <v>1.097</v>
      </c>
      <c r="R25" s="2">
        <v>0.98799999999999999</v>
      </c>
      <c r="S25" s="2">
        <v>9.7000000000000003E-2</v>
      </c>
      <c r="T25" s="2">
        <v>0.22600000000000001</v>
      </c>
      <c r="U25" s="2">
        <v>0.96899999999999997</v>
      </c>
      <c r="V25" s="2">
        <v>0.78800000000000003</v>
      </c>
      <c r="W25" s="2">
        <v>8.6999999999999994E-2</v>
      </c>
      <c r="X25" s="2">
        <v>0.28699999999999998</v>
      </c>
      <c r="Y25" s="2">
        <v>0.92300000000000004</v>
      </c>
      <c r="Z25" s="2">
        <v>6.9000000000000006E-2</v>
      </c>
      <c r="AA25" s="2">
        <v>0.16200000000000001</v>
      </c>
      <c r="AB25" s="2" t="s">
        <v>30</v>
      </c>
      <c r="AC25" s="2">
        <v>1.7</v>
      </c>
      <c r="AD25" s="2" t="s">
        <v>30</v>
      </c>
      <c r="AE25" s="2" t="s">
        <v>30</v>
      </c>
      <c r="AF25" s="2" t="s">
        <v>30</v>
      </c>
      <c r="AG25" s="2"/>
    </row>
    <row r="26" spans="1:33" x14ac:dyDescent="0.25">
      <c r="A26" s="2" t="s">
        <v>112</v>
      </c>
      <c r="B26" s="2" t="s">
        <v>1</v>
      </c>
      <c r="C26" s="2">
        <v>4.8120000000000003</v>
      </c>
      <c r="D26" s="2">
        <v>1.202</v>
      </c>
      <c r="E26" s="2">
        <v>1.6970000000000001</v>
      </c>
      <c r="F26" s="2">
        <v>1.3220000000000001</v>
      </c>
      <c r="G26" s="2">
        <v>1.0109999999999999</v>
      </c>
      <c r="H26" s="2">
        <v>2.1579999999999999</v>
      </c>
      <c r="I26" s="2">
        <v>4.0890000000000004</v>
      </c>
      <c r="J26" s="2">
        <v>1.218</v>
      </c>
      <c r="K26" s="2">
        <v>1.2430000000000001</v>
      </c>
      <c r="L26" s="2">
        <v>3.444</v>
      </c>
      <c r="M26" s="2">
        <v>2.8460000000000001</v>
      </c>
      <c r="N26" s="2">
        <v>7.7489999999999997</v>
      </c>
      <c r="O26" s="2">
        <v>2.0110000000000001</v>
      </c>
      <c r="P26" s="3">
        <v>0.13300000000000001</v>
      </c>
      <c r="Q26" s="3">
        <v>0.53500000000000003</v>
      </c>
      <c r="R26" s="3">
        <v>0.74299999999999999</v>
      </c>
      <c r="S26" s="3">
        <v>0.115</v>
      </c>
      <c r="T26" s="3">
        <v>0.61399999999999999</v>
      </c>
      <c r="U26" s="3">
        <v>0.44400000000000001</v>
      </c>
      <c r="V26" s="3">
        <v>0.442</v>
      </c>
      <c r="W26" s="3">
        <v>0.35499999999999998</v>
      </c>
      <c r="X26" s="3">
        <v>0.26100000000000001</v>
      </c>
      <c r="Y26" s="3">
        <v>0.08</v>
      </c>
      <c r="Z26" s="3">
        <v>0.45400000000000001</v>
      </c>
      <c r="AA26" s="3">
        <v>0.20200000000000001</v>
      </c>
      <c r="AB26" s="2" t="s">
        <v>30</v>
      </c>
      <c r="AC26" s="2">
        <v>1.7</v>
      </c>
      <c r="AD26" s="2" t="s">
        <v>30</v>
      </c>
      <c r="AE26" s="2" t="s">
        <v>30</v>
      </c>
      <c r="AF26" s="2" t="s">
        <v>30</v>
      </c>
      <c r="AG26" s="2"/>
    </row>
    <row r="27" spans="1:33" x14ac:dyDescent="0.25">
      <c r="A27" s="2" t="s">
        <v>113</v>
      </c>
      <c r="B27" s="2" t="s">
        <v>1</v>
      </c>
      <c r="C27" s="2">
        <v>0.501</v>
      </c>
      <c r="D27" s="2">
        <v>0.76600000000000001</v>
      </c>
      <c r="E27" s="2">
        <v>1.7669999999999999</v>
      </c>
      <c r="F27" s="2">
        <v>2.3450000000000002</v>
      </c>
      <c r="G27" s="2">
        <v>1.4990000000000001</v>
      </c>
      <c r="H27" s="2">
        <v>1.857</v>
      </c>
      <c r="I27" s="2">
        <v>2.0489999999999999</v>
      </c>
      <c r="J27" s="2">
        <v>1.0169999999999999</v>
      </c>
      <c r="K27" s="2">
        <v>0.89900000000000002</v>
      </c>
      <c r="L27" s="2">
        <v>0.504</v>
      </c>
      <c r="M27" s="2">
        <v>1.147</v>
      </c>
      <c r="N27" s="2">
        <v>0.58599999999999997</v>
      </c>
      <c r="O27" s="2">
        <v>1.7190000000000001</v>
      </c>
      <c r="P27" s="2">
        <v>0.78300000000000003</v>
      </c>
      <c r="Q27" s="2">
        <v>0.23499999999999999</v>
      </c>
      <c r="R27" s="2">
        <v>0.26100000000000001</v>
      </c>
      <c r="S27" s="2">
        <v>0.89700000000000002</v>
      </c>
      <c r="T27" s="2">
        <v>0.47899999999999998</v>
      </c>
      <c r="U27" s="2">
        <v>0.377</v>
      </c>
      <c r="V27" s="2">
        <v>0.59699999999999998</v>
      </c>
      <c r="W27" s="2">
        <v>0.154</v>
      </c>
      <c r="X27" s="2">
        <v>0.53100000000000003</v>
      </c>
      <c r="Y27" s="2">
        <v>0.90800000000000003</v>
      </c>
      <c r="Z27" s="2">
        <v>0.13500000000000001</v>
      </c>
      <c r="AA27" s="2">
        <v>0.158</v>
      </c>
      <c r="AB27" s="2" t="s">
        <v>30</v>
      </c>
      <c r="AC27" s="2">
        <v>1</v>
      </c>
      <c r="AD27" s="2" t="s">
        <v>30</v>
      </c>
      <c r="AE27" s="2" t="s">
        <v>30</v>
      </c>
      <c r="AF27" s="2" t="s">
        <v>30</v>
      </c>
      <c r="AG27" s="2"/>
    </row>
    <row r="28" spans="1:33" x14ac:dyDescent="0.25">
      <c r="A28" s="2" t="s">
        <v>114</v>
      </c>
      <c r="B28" s="2" t="s">
        <v>1</v>
      </c>
      <c r="C28" s="2">
        <v>3.1930000000000001</v>
      </c>
      <c r="D28" s="2">
        <v>1.462</v>
      </c>
      <c r="E28" s="2">
        <v>2.2530000000000001</v>
      </c>
      <c r="F28" s="2">
        <v>5.6230000000000002</v>
      </c>
      <c r="G28" s="2">
        <v>4.1529999999999996</v>
      </c>
      <c r="H28" s="2">
        <v>3.14</v>
      </c>
      <c r="I28" s="2">
        <v>5.415</v>
      </c>
      <c r="J28" s="2">
        <v>0.55700000000000005</v>
      </c>
      <c r="K28" s="2">
        <v>1.595</v>
      </c>
      <c r="L28" s="2">
        <v>3.8780000000000001</v>
      </c>
      <c r="M28" s="2">
        <v>3.6309999999999998</v>
      </c>
      <c r="N28" s="2">
        <v>2.1339999999999999</v>
      </c>
      <c r="O28" s="2">
        <v>3.8519999999999999</v>
      </c>
      <c r="P28" s="2">
        <v>0.91700000000000004</v>
      </c>
      <c r="Q28" s="2">
        <v>0.252</v>
      </c>
      <c r="R28" s="2">
        <v>0.24399999999999999</v>
      </c>
      <c r="S28" s="2">
        <v>0.21</v>
      </c>
      <c r="T28" s="2">
        <v>0.155</v>
      </c>
      <c r="U28" s="2">
        <v>0.19700000000000001</v>
      </c>
      <c r="V28" s="2">
        <v>0.51200000000000001</v>
      </c>
      <c r="W28" s="2">
        <v>0.25</v>
      </c>
      <c r="X28" s="2">
        <v>0.26900000000000002</v>
      </c>
      <c r="Y28" s="2">
        <v>0.38900000000000001</v>
      </c>
      <c r="Z28" s="2">
        <v>0.21299999999999999</v>
      </c>
      <c r="AA28" s="2">
        <v>0.30499999999999999</v>
      </c>
      <c r="AB28" s="2" t="s">
        <v>30</v>
      </c>
      <c r="AC28" s="2">
        <v>2</v>
      </c>
      <c r="AD28" s="2" t="s">
        <v>30</v>
      </c>
      <c r="AE28" s="2" t="s">
        <v>30</v>
      </c>
      <c r="AF28" s="2" t="s">
        <v>30</v>
      </c>
      <c r="AG28" s="2"/>
    </row>
    <row r="29" spans="1:33" x14ac:dyDescent="0.25">
      <c r="A29" s="2" t="s">
        <v>115</v>
      </c>
      <c r="B29" s="2" t="s">
        <v>1</v>
      </c>
      <c r="C29" s="2">
        <v>5.8739999999999997</v>
      </c>
      <c r="D29" s="2">
        <v>0.96899999999999997</v>
      </c>
      <c r="E29" s="2">
        <v>3.1720000000000002</v>
      </c>
      <c r="F29" s="2">
        <v>3.7639999999999998</v>
      </c>
      <c r="G29" s="2">
        <v>2.5859999999999999</v>
      </c>
      <c r="H29" s="2">
        <v>3.5579999999999998</v>
      </c>
      <c r="I29" s="2">
        <v>4.5190000000000001</v>
      </c>
      <c r="J29" s="2">
        <v>1.119</v>
      </c>
      <c r="K29" s="2">
        <v>2.2130000000000001</v>
      </c>
      <c r="L29" s="2">
        <v>2.379</v>
      </c>
      <c r="M29" s="2">
        <v>2.3530000000000002</v>
      </c>
      <c r="N29" s="2">
        <v>1.26</v>
      </c>
      <c r="O29" s="2">
        <v>0.97299999999999998</v>
      </c>
      <c r="P29" s="2">
        <v>0.48099999999999998</v>
      </c>
      <c r="Q29" s="2">
        <v>0.40100000000000002</v>
      </c>
      <c r="R29" s="2">
        <v>0.61399999999999999</v>
      </c>
      <c r="S29" s="2">
        <v>0.03</v>
      </c>
      <c r="T29" s="2">
        <v>0.113</v>
      </c>
      <c r="U29" s="2">
        <v>0.26100000000000001</v>
      </c>
      <c r="V29" s="2">
        <v>0.311</v>
      </c>
      <c r="W29" s="2">
        <v>0.502</v>
      </c>
      <c r="X29" s="2">
        <v>0.19500000000000001</v>
      </c>
      <c r="Y29" s="2">
        <v>0.38600000000000001</v>
      </c>
      <c r="Z29" s="2">
        <v>0.14299999999999999</v>
      </c>
      <c r="AA29" s="2">
        <v>1.0389999999999999</v>
      </c>
      <c r="AB29" s="2" t="s">
        <v>30</v>
      </c>
      <c r="AC29" s="2">
        <v>4</v>
      </c>
      <c r="AD29" s="2" t="s">
        <v>30</v>
      </c>
      <c r="AE29" s="2" t="s">
        <v>30</v>
      </c>
      <c r="AF29" s="2" t="s">
        <v>30</v>
      </c>
      <c r="AG29" s="2"/>
    </row>
    <row r="30" spans="1:33" x14ac:dyDescent="0.25">
      <c r="A30" s="2" t="s">
        <v>116</v>
      </c>
      <c r="B30" s="2" t="s">
        <v>1</v>
      </c>
      <c r="C30" s="2">
        <v>2.3079999999999998</v>
      </c>
      <c r="D30" s="2">
        <v>2.6320000000000001</v>
      </c>
      <c r="E30" s="2">
        <v>2.786</v>
      </c>
      <c r="F30" s="2">
        <v>1.571</v>
      </c>
      <c r="G30" s="2">
        <v>2.6819999999999999</v>
      </c>
      <c r="H30" s="2">
        <v>3.4340000000000002</v>
      </c>
      <c r="I30" s="2">
        <v>7.226</v>
      </c>
      <c r="J30" s="2">
        <v>1.5349999999999999</v>
      </c>
      <c r="K30" s="2">
        <v>1.8420000000000001</v>
      </c>
      <c r="L30" s="2">
        <v>2.9420000000000002</v>
      </c>
      <c r="M30" s="2">
        <v>5.8979999999999997</v>
      </c>
      <c r="N30" s="2">
        <v>3.1230000000000002</v>
      </c>
      <c r="O30" s="2">
        <v>0.55900000000000005</v>
      </c>
      <c r="P30" s="2">
        <v>0.50900000000000001</v>
      </c>
      <c r="Q30" s="2">
        <v>0.46100000000000002</v>
      </c>
      <c r="R30" s="2">
        <v>0.39</v>
      </c>
      <c r="S30" s="2">
        <v>0.28599999999999998</v>
      </c>
      <c r="T30" s="2">
        <v>0.36799999999999999</v>
      </c>
      <c r="U30" s="2">
        <v>0.33200000000000002</v>
      </c>
      <c r="V30" s="2">
        <v>0.623</v>
      </c>
      <c r="W30" s="2">
        <v>6.7000000000000004E-2</v>
      </c>
      <c r="X30" s="2">
        <v>0.55500000000000005</v>
      </c>
      <c r="Y30" s="2">
        <v>0.71399999999999997</v>
      </c>
      <c r="Z30" s="2">
        <v>0.26</v>
      </c>
      <c r="AA30" s="2">
        <v>0.40300000000000002</v>
      </c>
      <c r="AB30" s="2" t="s">
        <v>30</v>
      </c>
      <c r="AC30" s="2">
        <v>4.3</v>
      </c>
      <c r="AD30" s="2" t="s">
        <v>30</v>
      </c>
      <c r="AE30" s="2" t="s">
        <v>30</v>
      </c>
      <c r="AF30" s="2" t="s">
        <v>30</v>
      </c>
      <c r="AG30" s="2"/>
    </row>
    <row r="31" spans="1:33" x14ac:dyDescent="0.25">
      <c r="A31" s="2" t="s">
        <v>117</v>
      </c>
      <c r="B31" s="2" t="s">
        <v>1</v>
      </c>
      <c r="C31" s="3">
        <v>2.8809999999999998</v>
      </c>
      <c r="D31" s="3">
        <v>4.085</v>
      </c>
      <c r="E31" s="3">
        <v>6.1079999999999997</v>
      </c>
      <c r="F31" s="3">
        <v>3.742</v>
      </c>
      <c r="G31" s="3">
        <v>4.2569999999999997</v>
      </c>
      <c r="H31" s="3">
        <v>5.7839999999999998</v>
      </c>
      <c r="I31" s="3">
        <v>3.8769999999999998</v>
      </c>
      <c r="J31" s="3">
        <v>3.63</v>
      </c>
      <c r="K31" s="3">
        <v>3.1059999999999999</v>
      </c>
      <c r="L31" s="3">
        <v>2.226</v>
      </c>
      <c r="M31" s="3">
        <v>1.3680000000000001</v>
      </c>
      <c r="N31" s="3">
        <v>1.353</v>
      </c>
      <c r="O31" s="3">
        <v>1.599</v>
      </c>
      <c r="P31" s="2">
        <v>0.114</v>
      </c>
      <c r="Q31" s="2">
        <v>0.39800000000000002</v>
      </c>
      <c r="R31" s="2">
        <v>0.41199999999999998</v>
      </c>
      <c r="S31" s="2">
        <v>0.72099999999999997</v>
      </c>
      <c r="T31" s="2">
        <v>0.19400000000000001</v>
      </c>
      <c r="U31" s="2">
        <v>0.157</v>
      </c>
      <c r="V31" s="2">
        <v>0.188</v>
      </c>
      <c r="W31" s="2">
        <v>9.7000000000000003E-2</v>
      </c>
      <c r="X31" s="2">
        <v>0.56100000000000005</v>
      </c>
      <c r="Y31" s="2">
        <v>0.67200000000000004</v>
      </c>
      <c r="Z31" s="2">
        <v>0.216</v>
      </c>
      <c r="AA31" s="2">
        <v>0.46600000000000003</v>
      </c>
      <c r="AB31" s="2" t="s">
        <v>30</v>
      </c>
      <c r="AC31" s="2">
        <v>6.7</v>
      </c>
      <c r="AD31" s="2" t="s">
        <v>30</v>
      </c>
      <c r="AE31" s="2" t="s">
        <v>30</v>
      </c>
      <c r="AF31" s="2" t="s">
        <v>30</v>
      </c>
      <c r="AG31" s="2"/>
    </row>
    <row r="32" spans="1:33" x14ac:dyDescent="0.25">
      <c r="A32" s="2" t="s">
        <v>118</v>
      </c>
      <c r="B32" s="2" t="s">
        <v>1</v>
      </c>
      <c r="C32" s="2">
        <v>1.1120000000000001</v>
      </c>
      <c r="D32" s="2">
        <v>2.9929999999999999</v>
      </c>
      <c r="E32" s="2">
        <v>2.153</v>
      </c>
      <c r="F32" s="2">
        <v>1.0900000000000001</v>
      </c>
      <c r="G32" s="2">
        <v>2.7229999999999999</v>
      </c>
      <c r="H32" s="2">
        <v>5.7119999999999997</v>
      </c>
      <c r="I32" s="2">
        <v>1.022</v>
      </c>
      <c r="J32" s="2">
        <v>1.0229999999999999</v>
      </c>
      <c r="K32" s="2">
        <v>0.90300000000000002</v>
      </c>
      <c r="L32" s="2">
        <v>7.5229999999999997</v>
      </c>
      <c r="M32" s="2">
        <v>1.232</v>
      </c>
      <c r="N32" s="2">
        <v>0.61299999999999999</v>
      </c>
      <c r="O32" s="2">
        <v>0.81299999999999994</v>
      </c>
      <c r="P32" s="2">
        <v>1.796</v>
      </c>
      <c r="Q32" s="2">
        <v>1.1140000000000001</v>
      </c>
      <c r="R32" s="2">
        <v>0.97199999999999998</v>
      </c>
      <c r="S32" s="2">
        <v>9.8000000000000004E-2</v>
      </c>
      <c r="T32" s="2">
        <v>9.8000000000000004E-2</v>
      </c>
      <c r="U32" s="2">
        <v>0.57399999999999995</v>
      </c>
      <c r="V32" s="2">
        <v>0.52400000000000002</v>
      </c>
      <c r="W32" s="2">
        <v>0.20799999999999999</v>
      </c>
      <c r="X32" s="2">
        <v>7.0000000000000007E-2</v>
      </c>
      <c r="Y32" s="2">
        <v>0.872</v>
      </c>
      <c r="Z32" s="2">
        <v>8.7999999999999995E-2</v>
      </c>
      <c r="AA32" s="2">
        <v>0.66900000000000004</v>
      </c>
      <c r="AB32" s="2" t="s">
        <v>30</v>
      </c>
      <c r="AC32" s="2">
        <v>3.7</v>
      </c>
      <c r="AD32" s="2" t="s">
        <v>30</v>
      </c>
      <c r="AE32" s="2" t="s">
        <v>30</v>
      </c>
      <c r="AF32" s="2" t="s">
        <v>30</v>
      </c>
      <c r="AG32" s="2"/>
    </row>
    <row r="33" spans="1:33" x14ac:dyDescent="0.25">
      <c r="A33" s="2" t="s">
        <v>119</v>
      </c>
      <c r="B33" s="2" t="s">
        <v>1</v>
      </c>
      <c r="C33" s="2">
        <v>0.86899999999999999</v>
      </c>
      <c r="D33" s="2">
        <v>0.42199999999999999</v>
      </c>
      <c r="E33" s="2">
        <v>2.2749999999999999</v>
      </c>
      <c r="F33" s="2">
        <v>3.004</v>
      </c>
      <c r="G33" s="2">
        <v>0.88</v>
      </c>
      <c r="H33" s="2">
        <v>1.7629999999999999</v>
      </c>
      <c r="I33" s="2">
        <v>1.5129999999999999</v>
      </c>
      <c r="J33" s="2">
        <v>1.3120000000000001</v>
      </c>
      <c r="K33" s="2">
        <v>0.63900000000000001</v>
      </c>
      <c r="L33" s="2">
        <v>0.93300000000000005</v>
      </c>
      <c r="M33" s="2">
        <v>0.40200000000000002</v>
      </c>
      <c r="N33" s="2">
        <v>0.42499999999999999</v>
      </c>
      <c r="O33" s="2">
        <v>2.4430000000000001</v>
      </c>
      <c r="P33" s="2">
        <v>0.16700000000000001</v>
      </c>
      <c r="Q33" s="2">
        <v>0.13500000000000001</v>
      </c>
      <c r="R33" s="2">
        <v>0.77800000000000002</v>
      </c>
      <c r="S33" s="2">
        <v>0.10100000000000001</v>
      </c>
      <c r="T33" s="2">
        <v>0.17100000000000001</v>
      </c>
      <c r="U33" s="2">
        <v>0.55100000000000005</v>
      </c>
      <c r="V33" s="2">
        <v>0.33200000000000002</v>
      </c>
      <c r="W33" s="2">
        <v>0.29799999999999999</v>
      </c>
      <c r="X33" s="2">
        <v>0.16400000000000001</v>
      </c>
      <c r="Y33" s="2">
        <v>0.38800000000000001</v>
      </c>
      <c r="Z33" s="2">
        <v>0.57199999999999995</v>
      </c>
      <c r="AA33" s="2">
        <v>0.314</v>
      </c>
      <c r="AB33" s="2" t="s">
        <v>30</v>
      </c>
      <c r="AC33" s="2">
        <v>1.7</v>
      </c>
      <c r="AD33" s="2" t="s">
        <v>30</v>
      </c>
      <c r="AE33" s="2" t="s">
        <v>30</v>
      </c>
      <c r="AF33" s="2" t="s">
        <v>30</v>
      </c>
      <c r="AG33" s="2"/>
    </row>
    <row r="34" spans="1:33" x14ac:dyDescent="0.25">
      <c r="A34" s="2" t="s">
        <v>120</v>
      </c>
      <c r="B34" s="2" t="s">
        <v>1</v>
      </c>
      <c r="C34" s="2">
        <v>2.141</v>
      </c>
      <c r="D34" s="2">
        <v>1.4179999999999999</v>
      </c>
      <c r="E34" s="2">
        <v>3.0590000000000002</v>
      </c>
      <c r="F34" s="2">
        <v>2.927</v>
      </c>
      <c r="G34" s="2">
        <v>1.718</v>
      </c>
      <c r="H34" s="2">
        <v>1.9219999999999999</v>
      </c>
      <c r="I34" s="2">
        <v>1.6459999999999999</v>
      </c>
      <c r="J34" s="2">
        <v>2.5350000000000001</v>
      </c>
      <c r="K34" s="2">
        <v>2.7709999999999999</v>
      </c>
      <c r="L34" s="2">
        <v>0.97799999999999998</v>
      </c>
      <c r="M34" s="2">
        <v>1.6970000000000001</v>
      </c>
      <c r="N34" s="2">
        <v>1.1140000000000001</v>
      </c>
      <c r="O34" s="2">
        <v>1.8109999999999999</v>
      </c>
      <c r="P34" s="2">
        <v>1.367</v>
      </c>
      <c r="Q34" s="2">
        <v>1.5189999999999999</v>
      </c>
      <c r="R34" s="2">
        <v>1.351</v>
      </c>
      <c r="S34" s="2">
        <v>0.48199999999999998</v>
      </c>
      <c r="T34" s="2">
        <v>0.65400000000000003</v>
      </c>
      <c r="U34" s="2">
        <v>0.68700000000000006</v>
      </c>
      <c r="V34" s="2">
        <v>1.641</v>
      </c>
      <c r="W34" s="2">
        <v>0.55300000000000005</v>
      </c>
      <c r="X34" s="2">
        <v>0.34100000000000003</v>
      </c>
      <c r="Y34" s="2">
        <v>1.121</v>
      </c>
      <c r="Z34" s="2">
        <v>0.86099999999999999</v>
      </c>
      <c r="AA34" s="2">
        <v>1.385</v>
      </c>
      <c r="AB34" s="2" t="s">
        <v>30</v>
      </c>
      <c r="AC34" s="2">
        <v>5.7</v>
      </c>
      <c r="AD34" s="2" t="s">
        <v>30</v>
      </c>
      <c r="AE34" s="2" t="s">
        <v>30</v>
      </c>
      <c r="AF34" s="2" t="s">
        <v>30</v>
      </c>
      <c r="AG34" s="2"/>
    </row>
    <row r="35" spans="1:33" x14ac:dyDescent="0.25">
      <c r="A35" s="2" t="s">
        <v>121</v>
      </c>
      <c r="B35" s="2" t="s">
        <v>1</v>
      </c>
      <c r="C35" s="2">
        <v>2.371</v>
      </c>
      <c r="D35" s="2">
        <v>1.236</v>
      </c>
      <c r="E35" s="2">
        <v>1.8660000000000001</v>
      </c>
      <c r="F35" s="2">
        <v>1.208</v>
      </c>
      <c r="G35" s="2">
        <v>1.714</v>
      </c>
      <c r="H35" s="2">
        <v>2.5670000000000002</v>
      </c>
      <c r="I35" s="2">
        <v>1.1910000000000001</v>
      </c>
      <c r="J35" s="2">
        <v>3.1819999999999999</v>
      </c>
      <c r="K35" s="2">
        <v>1.833</v>
      </c>
      <c r="L35" s="2">
        <v>1.214</v>
      </c>
      <c r="M35" s="2">
        <v>3.9460000000000002</v>
      </c>
      <c r="N35" s="2">
        <v>1.103</v>
      </c>
      <c r="O35" s="2">
        <v>0.95599999999999996</v>
      </c>
      <c r="P35" s="2">
        <v>1.2450000000000001</v>
      </c>
      <c r="Q35" s="2">
        <v>1.968</v>
      </c>
      <c r="R35" s="2">
        <v>0.93500000000000005</v>
      </c>
      <c r="S35" s="2">
        <v>8.6999999999999994E-2</v>
      </c>
      <c r="T35" s="2">
        <v>0.127</v>
      </c>
      <c r="U35" s="2">
        <v>0.79800000000000004</v>
      </c>
      <c r="V35" s="2">
        <v>0.314</v>
      </c>
      <c r="W35" s="2">
        <v>1.9E-2</v>
      </c>
      <c r="X35" s="2">
        <v>0.26700000000000002</v>
      </c>
      <c r="Y35" s="2">
        <v>1.5620000000000001</v>
      </c>
      <c r="Z35" s="2">
        <v>9.2999999999999999E-2</v>
      </c>
      <c r="AA35" s="2">
        <v>0.45300000000000001</v>
      </c>
      <c r="AB35" s="2" t="s">
        <v>30</v>
      </c>
      <c r="AC35" s="2">
        <v>17.2</v>
      </c>
      <c r="AD35" s="2" t="s">
        <v>30</v>
      </c>
      <c r="AE35" s="2" t="s">
        <v>30</v>
      </c>
      <c r="AF35" s="2" t="s">
        <v>30</v>
      </c>
      <c r="AG35" s="2"/>
    </row>
    <row r="36" spans="1:33" x14ac:dyDescent="0.25">
      <c r="A36" s="2" t="s">
        <v>122</v>
      </c>
      <c r="B36" s="2" t="s">
        <v>1</v>
      </c>
      <c r="C36" s="3">
        <v>0.53200000000000003</v>
      </c>
      <c r="D36" s="3">
        <v>1.6040000000000001</v>
      </c>
      <c r="E36" s="3">
        <v>1.855</v>
      </c>
      <c r="F36" s="3">
        <v>1.268</v>
      </c>
      <c r="G36" s="3">
        <v>1.331</v>
      </c>
      <c r="H36" s="3">
        <v>3.4729999999999999</v>
      </c>
      <c r="I36" s="3">
        <v>3.7829999999999999</v>
      </c>
      <c r="J36" s="3">
        <v>0.55000000000000004</v>
      </c>
      <c r="K36" s="3">
        <v>2.097</v>
      </c>
      <c r="L36" s="3">
        <v>0.78700000000000003</v>
      </c>
      <c r="M36" s="3">
        <v>1.0389999999999999</v>
      </c>
      <c r="N36" s="3">
        <v>1.036</v>
      </c>
      <c r="O36" s="3">
        <v>0.498</v>
      </c>
      <c r="P36" s="2">
        <v>1.9890000000000001</v>
      </c>
      <c r="Q36" s="2">
        <v>1.032</v>
      </c>
      <c r="R36" s="2">
        <v>1.4650000000000001</v>
      </c>
      <c r="S36" s="2">
        <v>0.56100000000000005</v>
      </c>
      <c r="T36" s="2">
        <v>0.432</v>
      </c>
      <c r="U36" s="2">
        <v>0.377</v>
      </c>
      <c r="V36" s="2">
        <v>0.874</v>
      </c>
      <c r="W36" s="2">
        <v>0.64200000000000002</v>
      </c>
      <c r="X36" s="2">
        <v>0.65200000000000002</v>
      </c>
      <c r="Y36" s="2">
        <v>0.79600000000000004</v>
      </c>
      <c r="Z36" s="2">
        <v>0.54900000000000004</v>
      </c>
      <c r="AA36" s="2">
        <v>0.71399999999999997</v>
      </c>
      <c r="AB36" s="2" t="s">
        <v>30</v>
      </c>
      <c r="AC36" s="2">
        <v>13.7</v>
      </c>
      <c r="AD36" s="2" t="s">
        <v>30</v>
      </c>
      <c r="AE36" s="2" t="s">
        <v>30</v>
      </c>
      <c r="AF36" s="2" t="s">
        <v>30</v>
      </c>
      <c r="AG3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topLeftCell="N1" zoomScale="80" zoomScaleNormal="80" workbookViewId="0">
      <selection activeCell="N8" sqref="N8"/>
    </sheetView>
  </sheetViews>
  <sheetFormatPr baseColWidth="10" defaultRowHeight="15" x14ac:dyDescent="0.25"/>
  <sheetData>
    <row r="1" spans="1:29" x14ac:dyDescent="0.25">
      <c r="A1" s="6" t="s">
        <v>75</v>
      </c>
      <c r="B1" s="6" t="s">
        <v>76</v>
      </c>
      <c r="C1" s="6" t="s">
        <v>130</v>
      </c>
      <c r="D1" s="6" t="s">
        <v>131</v>
      </c>
      <c r="E1" s="6" t="s">
        <v>132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6" t="s">
        <v>138</v>
      </c>
      <c r="L1" s="6" t="s">
        <v>139</v>
      </c>
      <c r="M1" s="6" t="s">
        <v>140</v>
      </c>
      <c r="N1" s="6"/>
      <c r="O1" s="6"/>
      <c r="P1" s="6"/>
      <c r="Q1" s="6" t="s">
        <v>75</v>
      </c>
      <c r="R1" s="6" t="s">
        <v>76</v>
      </c>
      <c r="S1" s="6" t="s">
        <v>130</v>
      </c>
      <c r="T1" s="6" t="s">
        <v>131</v>
      </c>
      <c r="U1" s="6" t="s">
        <v>132</v>
      </c>
      <c r="V1" s="6" t="s">
        <v>133</v>
      </c>
      <c r="W1" s="6" t="s">
        <v>134</v>
      </c>
      <c r="X1" s="6" t="s">
        <v>135</v>
      </c>
      <c r="Y1" s="6" t="s">
        <v>136</v>
      </c>
      <c r="Z1" s="6" t="s">
        <v>137</v>
      </c>
      <c r="AA1" s="6" t="s">
        <v>138</v>
      </c>
      <c r="AB1" s="6" t="s">
        <v>139</v>
      </c>
      <c r="AC1" s="6" t="s">
        <v>140</v>
      </c>
    </row>
    <row r="2" spans="1:29" x14ac:dyDescent="0.25">
      <c r="A2" s="6" t="s">
        <v>74</v>
      </c>
      <c r="B2" s="6" t="s">
        <v>74</v>
      </c>
      <c r="C2" s="6">
        <v>100</v>
      </c>
      <c r="D2" s="6">
        <v>100</v>
      </c>
      <c r="E2" s="6">
        <v>100</v>
      </c>
      <c r="F2" s="6">
        <v>100</v>
      </c>
      <c r="G2" s="6">
        <v>100</v>
      </c>
      <c r="H2" s="6">
        <v>100</v>
      </c>
      <c r="I2" s="6">
        <v>100</v>
      </c>
      <c r="J2" s="6">
        <v>100</v>
      </c>
      <c r="K2" s="6">
        <v>100</v>
      </c>
      <c r="L2" s="6">
        <v>100</v>
      </c>
      <c r="M2" s="6">
        <v>100</v>
      </c>
      <c r="N2" s="6"/>
      <c r="O2" s="6"/>
      <c r="P2" s="6"/>
      <c r="Q2" s="6" t="s">
        <v>74</v>
      </c>
      <c r="R2" s="6" t="s">
        <v>74</v>
      </c>
      <c r="S2" s="6">
        <v>1200.2494975912734</v>
      </c>
      <c r="T2" s="6">
        <v>612.5125310340884</v>
      </c>
      <c r="U2" s="6">
        <v>19.716340302491581</v>
      </c>
      <c r="V2" s="6">
        <v>1.785611246281412</v>
      </c>
      <c r="W2" s="6">
        <v>0.48478684060374799</v>
      </c>
      <c r="X2" s="6">
        <v>2.4641436634871599E-2</v>
      </c>
      <c r="Y2" s="6">
        <v>4.4213539548671001E-2</v>
      </c>
      <c r="Z2" s="6">
        <v>5.12427674114618</v>
      </c>
      <c r="AA2" s="6">
        <v>12.311911572957289</v>
      </c>
      <c r="AB2" s="6">
        <v>682.81101059539776</v>
      </c>
      <c r="AC2" s="6">
        <v>9662.3433882462032</v>
      </c>
    </row>
    <row r="3" spans="1:29" x14ac:dyDescent="0.25">
      <c r="A3" s="6" t="s">
        <v>111</v>
      </c>
      <c r="B3" s="6" t="s">
        <v>44</v>
      </c>
      <c r="C3" s="6">
        <f>100*S3/1200.2495</f>
        <v>0</v>
      </c>
      <c r="D3" s="6">
        <f>100*T3/612.512531</f>
        <v>107.55587759198319</v>
      </c>
      <c r="E3" s="6">
        <f>100*U3/19.7163401</f>
        <v>18.188571215606387</v>
      </c>
      <c r="F3" s="6">
        <f>100*V3/1.78561125</f>
        <v>13.14524118357509</v>
      </c>
      <c r="G3" s="6">
        <f>100*W3/0.48478684</f>
        <v>80.685725282800576</v>
      </c>
      <c r="H3" s="6">
        <f>100*X3/0.02464144</f>
        <v>0</v>
      </c>
      <c r="I3" s="6">
        <f>100*Y3/0.04421354</f>
        <v>2941.6099294531036</v>
      </c>
      <c r="J3" s="6">
        <f>100*Z3/5.12427674</f>
        <v>0</v>
      </c>
      <c r="K3" s="6">
        <f>100*AA3/12.3119116</f>
        <v>94.479559878881034</v>
      </c>
      <c r="L3" s="6">
        <f>100*AB3/682.811011</f>
        <v>45.821710725621998</v>
      </c>
      <c r="M3" s="6">
        <f>100*AC3/9662.34339</f>
        <v>70.041414829017484</v>
      </c>
      <c r="N3" s="6"/>
      <c r="O3" s="6"/>
      <c r="P3" s="6"/>
      <c r="Q3" s="6" t="s">
        <v>111</v>
      </c>
      <c r="R3" s="6" t="s">
        <v>44</v>
      </c>
      <c r="S3" s="6">
        <v>0</v>
      </c>
      <c r="T3" s="6">
        <v>658.793228077918</v>
      </c>
      <c r="U3" s="6">
        <v>3.5861205601996597</v>
      </c>
      <c r="V3" s="6">
        <v>0.23472290541354998</v>
      </c>
      <c r="W3" s="6">
        <v>0.39115377792956996</v>
      </c>
      <c r="X3" s="6">
        <v>0</v>
      </c>
      <c r="Y3" s="6">
        <v>1.3005898828027198</v>
      </c>
      <c r="Z3" s="6">
        <v>0</v>
      </c>
      <c r="AA3" s="6">
        <v>11.6322398923569</v>
      </c>
      <c r="AB3" s="6">
        <v>312.87568626311503</v>
      </c>
      <c r="AC3" s="6">
        <v>6767.6420159940508</v>
      </c>
    </row>
    <row r="4" spans="1:29" x14ac:dyDescent="0.25">
      <c r="A4" s="6" t="s">
        <v>112</v>
      </c>
      <c r="B4" s="6" t="s">
        <v>44</v>
      </c>
      <c r="C4" s="6">
        <f t="shared" ref="C4:C36" si="0">100*S4/1200.2495</f>
        <v>8.282190109790406</v>
      </c>
      <c r="D4" s="6">
        <f t="shared" ref="D4:D36" si="1">100*T4/612.512531</f>
        <v>95.575930783565639</v>
      </c>
      <c r="E4" s="6">
        <f t="shared" ref="E4:E36" si="2">100*U4/19.7163401</f>
        <v>20.632014949411122</v>
      </c>
      <c r="F4" s="6">
        <f t="shared" ref="F4:F36" si="3">100*V4/1.78561125</f>
        <v>18.230754548450005</v>
      </c>
      <c r="G4" s="6">
        <f t="shared" ref="G4:G36" si="4">100*W4/0.48478684</f>
        <v>53.826400630786516</v>
      </c>
      <c r="H4" s="6">
        <f t="shared" ref="H4:H36" si="5">100*X4/0.02464144</f>
        <v>0</v>
      </c>
      <c r="I4" s="6">
        <f t="shared" ref="I4:I36" si="6">100*Y4/0.04421354</f>
        <v>3003.3311982276696</v>
      </c>
      <c r="J4" s="6">
        <f t="shared" ref="J4:J36" si="7">100*Z4/5.12427674</f>
        <v>3.0139226389535314</v>
      </c>
      <c r="K4" s="6">
        <f t="shared" ref="K4:K36" si="8">100*AA4/12.3119116</f>
        <v>60.315465547953174</v>
      </c>
      <c r="L4" s="6">
        <f t="shared" ref="L4:L36" si="9">100*AB4/682.811011</f>
        <v>20.766310300205454</v>
      </c>
      <c r="M4" s="6">
        <f t="shared" ref="M4:M36" si="10">100*AC4/9662.34339</f>
        <v>69.041583034904349</v>
      </c>
      <c r="N4" s="6"/>
      <c r="O4" s="6"/>
      <c r="P4" s="6"/>
      <c r="Q4" s="6" t="s">
        <v>112</v>
      </c>
      <c r="R4" s="6" t="s">
        <v>44</v>
      </c>
      <c r="S4" s="6">
        <v>99.406945381808796</v>
      </c>
      <c r="T4" s="6">
        <v>585.41455266922594</v>
      </c>
      <c r="U4" s="6">
        <v>4.0678782369087401</v>
      </c>
      <c r="V4" s="6">
        <v>0.32553040417700996</v>
      </c>
      <c r="W4" s="6">
        <v>0.26094330670373</v>
      </c>
      <c r="X4" s="6">
        <v>0</v>
      </c>
      <c r="Y4" s="6">
        <v>1.32787904066087</v>
      </c>
      <c r="Z4" s="6">
        <v>0.15444173674948999</v>
      </c>
      <c r="AA4" s="6">
        <v>7.42598679939245</v>
      </c>
      <c r="AB4" s="6">
        <v>141.79465330823001</v>
      </c>
      <c r="AC4" s="6">
        <v>6671.0348347244408</v>
      </c>
    </row>
    <row r="5" spans="1:29" x14ac:dyDescent="0.25">
      <c r="A5" s="6" t="s">
        <v>113</v>
      </c>
      <c r="B5" s="6" t="s">
        <v>44</v>
      </c>
      <c r="C5" s="6">
        <f t="shared" si="0"/>
        <v>0.60347224477874983</v>
      </c>
      <c r="D5" s="6">
        <f t="shared" si="1"/>
        <v>96.366703272456476</v>
      </c>
      <c r="E5" s="6">
        <f t="shared" si="2"/>
        <v>0</v>
      </c>
      <c r="F5" s="6">
        <f t="shared" si="3"/>
        <v>18.588077112108248</v>
      </c>
      <c r="G5" s="6">
        <f t="shared" si="4"/>
        <v>168.33243874331035</v>
      </c>
      <c r="H5" s="6">
        <f t="shared" si="5"/>
        <v>0</v>
      </c>
      <c r="I5" s="6">
        <f t="shared" si="6"/>
        <v>5025.3980446046835</v>
      </c>
      <c r="J5" s="6">
        <f t="shared" si="7"/>
        <v>0</v>
      </c>
      <c r="K5" s="6">
        <f t="shared" si="8"/>
        <v>93.559523777153345</v>
      </c>
      <c r="L5" s="6">
        <f t="shared" si="9"/>
        <v>36.744094195239768</v>
      </c>
      <c r="M5" s="6">
        <f t="shared" si="10"/>
        <v>71.752245037681803</v>
      </c>
      <c r="N5" s="6"/>
      <c r="O5" s="6"/>
      <c r="P5" s="6"/>
      <c r="Q5" s="6" t="s">
        <v>113</v>
      </c>
      <c r="R5" s="6" t="s">
        <v>44</v>
      </c>
      <c r="S5" s="6">
        <v>7.2431726005957202</v>
      </c>
      <c r="T5" s="6">
        <v>590.25813325538297</v>
      </c>
      <c r="U5" s="6">
        <v>0</v>
      </c>
      <c r="V5" s="6">
        <v>0.33191079607247997</v>
      </c>
      <c r="W5" s="6">
        <v>0.81605351047862995</v>
      </c>
      <c r="X5" s="6">
        <v>0</v>
      </c>
      <c r="Y5" s="6">
        <v>2.2219063746105099</v>
      </c>
      <c r="Z5" s="6">
        <v>0</v>
      </c>
      <c r="AA5" s="6">
        <v>11.5189658608241</v>
      </c>
      <c r="AB5" s="6">
        <v>250.89272105730899</v>
      </c>
      <c r="AC5" s="6">
        <v>6932.9483055750497</v>
      </c>
    </row>
    <row r="6" spans="1:29" x14ac:dyDescent="0.25">
      <c r="A6" s="6" t="s">
        <v>114</v>
      </c>
      <c r="B6" s="6" t="s">
        <v>44</v>
      </c>
      <c r="C6" s="6">
        <f t="shared" si="0"/>
        <v>0.80558853151888188</v>
      </c>
      <c r="D6" s="6">
        <f t="shared" si="1"/>
        <v>88.271232939831904</v>
      </c>
      <c r="E6" s="6">
        <f t="shared" si="2"/>
        <v>21.8722663886786</v>
      </c>
      <c r="F6" s="6">
        <f t="shared" si="3"/>
        <v>20.668354955437248</v>
      </c>
      <c r="G6" s="6">
        <f t="shared" si="4"/>
        <v>74.201944429935452</v>
      </c>
      <c r="H6" s="6">
        <f t="shared" si="5"/>
        <v>0</v>
      </c>
      <c r="I6" s="6">
        <f t="shared" si="6"/>
        <v>1787.0767571286985</v>
      </c>
      <c r="J6" s="6">
        <f t="shared" si="7"/>
        <v>2.1825849227553622</v>
      </c>
      <c r="K6" s="6">
        <f t="shared" si="8"/>
        <v>129.58968039822588</v>
      </c>
      <c r="L6" s="6">
        <f t="shared" si="9"/>
        <v>47.999428948138473</v>
      </c>
      <c r="M6" s="6">
        <f t="shared" si="10"/>
        <v>51.765195157452276</v>
      </c>
      <c r="N6" s="6"/>
      <c r="O6" s="6"/>
      <c r="P6" s="6"/>
      <c r="Q6" s="6" t="s">
        <v>114</v>
      </c>
      <c r="R6" s="6" t="s">
        <v>44</v>
      </c>
      <c r="S6" s="6">
        <v>9.6690723216127203</v>
      </c>
      <c r="T6" s="6">
        <v>540.67236302467006</v>
      </c>
      <c r="U6" s="6">
        <v>4.3124104287698604</v>
      </c>
      <c r="V6" s="6">
        <v>0.36905647127422003</v>
      </c>
      <c r="W6" s="6">
        <v>0.35972126162044005</v>
      </c>
      <c r="X6" s="6">
        <v>0</v>
      </c>
      <c r="Y6" s="6">
        <v>0.79012989684379997</v>
      </c>
      <c r="Z6" s="6">
        <v>0.1118416915275</v>
      </c>
      <c r="AA6" s="6">
        <v>15.9549668933521</v>
      </c>
      <c r="AB6" s="6">
        <v>327.74538607501097</v>
      </c>
      <c r="AC6" s="6">
        <v>5001.7309126166901</v>
      </c>
    </row>
    <row r="7" spans="1:29" x14ac:dyDescent="0.25">
      <c r="A7" s="6" t="s">
        <v>115</v>
      </c>
      <c r="B7" s="6" t="s">
        <v>44</v>
      </c>
      <c r="C7" s="6">
        <f t="shared" si="0"/>
        <v>13.240089657491923</v>
      </c>
      <c r="D7" s="6">
        <f t="shared" si="1"/>
        <v>111.88393275931892</v>
      </c>
      <c r="E7" s="6">
        <f t="shared" si="2"/>
        <v>26.152725558341636</v>
      </c>
      <c r="F7" s="6">
        <f t="shared" si="3"/>
        <v>128.13047228034222</v>
      </c>
      <c r="G7" s="6">
        <f t="shared" si="4"/>
        <v>51.440108751764484</v>
      </c>
      <c r="H7" s="6">
        <f t="shared" si="5"/>
        <v>381.21190855143806</v>
      </c>
      <c r="I7" s="6">
        <f t="shared" si="6"/>
        <v>324.4842727426485</v>
      </c>
      <c r="J7" s="6">
        <f t="shared" si="7"/>
        <v>104.81681169538844</v>
      </c>
      <c r="K7" s="6">
        <f t="shared" si="8"/>
        <v>291.75385584874431</v>
      </c>
      <c r="L7" s="6">
        <f t="shared" si="9"/>
        <v>103.51874229641025</v>
      </c>
      <c r="M7" s="6">
        <f t="shared" si="10"/>
        <v>122.44641416662641</v>
      </c>
      <c r="N7" s="6"/>
      <c r="O7" s="6"/>
      <c r="P7" s="6"/>
      <c r="Q7" s="6" t="s">
        <v>115</v>
      </c>
      <c r="R7" s="6" t="s">
        <v>44</v>
      </c>
      <c r="S7" s="6">
        <v>158.91410991359851</v>
      </c>
      <c r="T7" s="6">
        <v>685.3031083264425</v>
      </c>
      <c r="U7" s="6">
        <v>5.1563603165022602</v>
      </c>
      <c r="V7" s="6">
        <v>2.2879121277159222</v>
      </c>
      <c r="W7" s="6">
        <v>0.24937487771024247</v>
      </c>
      <c r="X7" s="6">
        <v>9.3936103718557484E-2</v>
      </c>
      <c r="Y7" s="6">
        <v>0.14346598372277999</v>
      </c>
      <c r="Z7" s="6">
        <v>5.371103501316389</v>
      </c>
      <c r="AA7" s="6">
        <v>35.92047682168883</v>
      </c>
      <c r="AB7" s="6">
        <v>706.83737084860343</v>
      </c>
      <c r="AC7" s="6">
        <v>11831.193005521051</v>
      </c>
    </row>
    <row r="8" spans="1:29" x14ac:dyDescent="0.25">
      <c r="A8" s="6" t="s">
        <v>116</v>
      </c>
      <c r="B8" s="6" t="s">
        <v>44</v>
      </c>
      <c r="C8" s="6">
        <f t="shared" si="0"/>
        <v>36.914401831263</v>
      </c>
      <c r="D8" s="6">
        <f t="shared" si="1"/>
        <v>118.34538132946821</v>
      </c>
      <c r="E8" s="6">
        <f t="shared" si="2"/>
        <v>12.907601406254855</v>
      </c>
      <c r="F8" s="6">
        <f t="shared" si="3"/>
        <v>5.3686411433021881</v>
      </c>
      <c r="G8" s="6">
        <f t="shared" si="4"/>
        <v>26.063735090452848</v>
      </c>
      <c r="H8" s="6">
        <f t="shared" si="5"/>
        <v>0</v>
      </c>
      <c r="I8" s="6">
        <f t="shared" si="6"/>
        <v>629.20472484847392</v>
      </c>
      <c r="J8" s="6">
        <f t="shared" si="7"/>
        <v>135.41229515424214</v>
      </c>
      <c r="K8" s="6">
        <f t="shared" si="8"/>
        <v>363.3694353258839</v>
      </c>
      <c r="L8" s="6">
        <f t="shared" si="9"/>
        <v>69.465484887623461</v>
      </c>
      <c r="M8" s="6">
        <f t="shared" si="10"/>
        <v>109.19887605614713</v>
      </c>
      <c r="N8" s="6"/>
      <c r="O8" s="6"/>
      <c r="P8" s="6"/>
      <c r="Q8" s="6" t="s">
        <v>116</v>
      </c>
      <c r="R8" s="6" t="s">
        <v>44</v>
      </c>
      <c r="S8" s="6">
        <v>443.06492340772502</v>
      </c>
      <c r="T8" s="6">
        <v>724.88029050272712</v>
      </c>
      <c r="U8" s="6">
        <v>2.5449065920095899</v>
      </c>
      <c r="V8" s="6">
        <v>9.5863060226932501E-2</v>
      </c>
      <c r="W8" s="6">
        <v>0.12635355773097751</v>
      </c>
      <c r="X8" s="6">
        <v>0</v>
      </c>
      <c r="Y8" s="6">
        <v>0.27819368270276995</v>
      </c>
      <c r="Z8" s="6">
        <v>6.9389007436889774</v>
      </c>
      <c r="AA8" s="6">
        <v>44.737723658741999</v>
      </c>
      <c r="AB8" s="6">
        <v>474.31797965723399</v>
      </c>
      <c r="AC8" s="6">
        <v>10551.170382565426</v>
      </c>
    </row>
    <row r="9" spans="1:29" x14ac:dyDescent="0.25">
      <c r="A9" s="6" t="s">
        <v>117</v>
      </c>
      <c r="B9" s="6" t="s">
        <v>44</v>
      </c>
      <c r="C9" s="6">
        <f t="shared" si="0"/>
        <v>11.282291603703085</v>
      </c>
      <c r="D9" s="6">
        <f t="shared" si="1"/>
        <v>101.73989328248148</v>
      </c>
      <c r="E9" s="6">
        <f t="shared" si="2"/>
        <v>37.894609151766829</v>
      </c>
      <c r="F9" s="6">
        <f t="shared" si="3"/>
        <v>27.225078489738181</v>
      </c>
      <c r="G9" s="6">
        <f t="shared" si="4"/>
        <v>22.878358880866589</v>
      </c>
      <c r="H9" s="6">
        <f t="shared" si="5"/>
        <v>0</v>
      </c>
      <c r="I9" s="6">
        <f t="shared" si="6"/>
        <v>3754.5660082233348</v>
      </c>
      <c r="J9" s="6">
        <f t="shared" si="7"/>
        <v>296.50497754251995</v>
      </c>
      <c r="K9" s="6">
        <f t="shared" si="8"/>
        <v>305.07097180815202</v>
      </c>
      <c r="L9" s="6">
        <f t="shared" si="9"/>
        <v>70.094881482479124</v>
      </c>
      <c r="M9" s="6">
        <f t="shared" si="10"/>
        <v>129.28867497555862</v>
      </c>
      <c r="N9" s="6"/>
      <c r="O9" s="6"/>
      <c r="P9" s="6"/>
      <c r="Q9" s="6" t="s">
        <v>117</v>
      </c>
      <c r="R9" s="6" t="s">
        <v>44</v>
      </c>
      <c r="S9" s="6">
        <v>135.41564856198823</v>
      </c>
      <c r="T9" s="6">
        <v>623.16959538122626</v>
      </c>
      <c r="U9" s="6">
        <v>7.4714300199280732</v>
      </c>
      <c r="V9" s="6">
        <v>0.48613406433409506</v>
      </c>
      <c r="W9" s="6">
        <v>0.1109112730624125</v>
      </c>
      <c r="X9" s="6">
        <v>0</v>
      </c>
      <c r="Y9" s="6">
        <v>1.6600265438722275</v>
      </c>
      <c r="Z9" s="6">
        <v>15.193735597153575</v>
      </c>
      <c r="AA9" s="6">
        <v>37.560068366280596</v>
      </c>
      <c r="AB9" s="6">
        <v>478.61556890976749</v>
      </c>
      <c r="AC9" s="6">
        <v>12492.315740519474</v>
      </c>
    </row>
    <row r="10" spans="1:29" x14ac:dyDescent="0.25">
      <c r="A10" s="6" t="s">
        <v>118</v>
      </c>
      <c r="B10" s="6" t="s">
        <v>44</v>
      </c>
      <c r="C10" s="6">
        <f t="shared" si="0"/>
        <v>0.89324487548912124</v>
      </c>
      <c r="D10" s="6">
        <f t="shared" si="1"/>
        <v>121.05475750888088</v>
      </c>
      <c r="E10" s="6">
        <f t="shared" si="2"/>
        <v>0</v>
      </c>
      <c r="F10" s="6">
        <f t="shared" si="3"/>
        <v>14.600400478778345</v>
      </c>
      <c r="G10" s="6">
        <f t="shared" si="4"/>
        <v>170.08077520519328</v>
      </c>
      <c r="H10" s="6">
        <f t="shared" si="5"/>
        <v>0</v>
      </c>
      <c r="I10" s="6">
        <f t="shared" si="6"/>
        <v>927.34352699279452</v>
      </c>
      <c r="J10" s="6">
        <f t="shared" si="7"/>
        <v>0</v>
      </c>
      <c r="K10" s="6">
        <f t="shared" si="8"/>
        <v>128.27452537284626</v>
      </c>
      <c r="L10" s="6">
        <f t="shared" si="9"/>
        <v>74.192020559492263</v>
      </c>
      <c r="M10" s="6">
        <f t="shared" si="10"/>
        <v>84.902814658250847</v>
      </c>
      <c r="N10" s="6"/>
      <c r="O10" s="6"/>
      <c r="P10" s="6"/>
      <c r="Q10" s="6" t="s">
        <v>118</v>
      </c>
      <c r="R10" s="6" t="s">
        <v>44</v>
      </c>
      <c r="S10" s="6">
        <v>10.7211671518338</v>
      </c>
      <c r="T10" s="6">
        <v>741.47555911355892</v>
      </c>
      <c r="U10" s="6">
        <v>0</v>
      </c>
      <c r="V10" s="6">
        <v>0.26070639349412</v>
      </c>
      <c r="W10" s="6">
        <v>0.82452921556476</v>
      </c>
      <c r="X10" s="6">
        <v>0</v>
      </c>
      <c r="Y10" s="6">
        <v>0.41001140124437002</v>
      </c>
      <c r="Z10" s="6">
        <v>0</v>
      </c>
      <c r="AA10" s="6">
        <v>15.7930461692244</v>
      </c>
      <c r="AB10" s="6">
        <v>506.59128566359698</v>
      </c>
      <c r="AC10" s="6">
        <v>8203.6015000554507</v>
      </c>
    </row>
    <row r="11" spans="1:29" x14ac:dyDescent="0.25">
      <c r="A11" s="6" t="s">
        <v>119</v>
      </c>
      <c r="B11" s="6" t="s">
        <v>44</v>
      </c>
      <c r="C11" s="6">
        <f t="shared" si="0"/>
        <v>5.327999616467781</v>
      </c>
      <c r="D11" s="6">
        <f t="shared" si="1"/>
        <v>104.3632873096667</v>
      </c>
      <c r="E11" s="6">
        <f t="shared" si="2"/>
        <v>33.687430022661751</v>
      </c>
      <c r="F11" s="6">
        <f t="shared" si="3"/>
        <v>31.859646395682148</v>
      </c>
      <c r="G11" s="6">
        <f t="shared" si="4"/>
        <v>41.274705981811003</v>
      </c>
      <c r="H11" s="6">
        <f t="shared" si="5"/>
        <v>0</v>
      </c>
      <c r="I11" s="6">
        <f t="shared" si="6"/>
        <v>1813.0092252389313</v>
      </c>
      <c r="J11" s="6">
        <f t="shared" si="7"/>
        <v>352.50562989037104</v>
      </c>
      <c r="K11" s="6">
        <f t="shared" si="8"/>
        <v>319.31387588519073</v>
      </c>
      <c r="L11" s="6">
        <f t="shared" si="9"/>
        <v>68.50395807044508</v>
      </c>
      <c r="M11" s="6">
        <f t="shared" si="10"/>
        <v>127.14256523082103</v>
      </c>
      <c r="N11" s="6"/>
      <c r="O11" s="6"/>
      <c r="P11" s="6"/>
      <c r="Q11" s="6" t="s">
        <v>119</v>
      </c>
      <c r="R11" s="6" t="s">
        <v>44</v>
      </c>
      <c r="S11" s="6">
        <v>63.949288756656451</v>
      </c>
      <c r="T11" s="6">
        <v>639.23821253524125</v>
      </c>
      <c r="U11" s="6">
        <v>6.6419282742174985</v>
      </c>
      <c r="V11" s="6">
        <v>0.56888943025151995</v>
      </c>
      <c r="W11" s="6">
        <v>0.20009434284851252</v>
      </c>
      <c r="X11" s="6">
        <v>0</v>
      </c>
      <c r="Y11" s="6">
        <v>0.80159555900470503</v>
      </c>
      <c r="Z11" s="6">
        <v>18.063363999662773</v>
      </c>
      <c r="AA11" s="6">
        <v>39.313642125518399</v>
      </c>
      <c r="AB11" s="6">
        <v>467.7525686758222</v>
      </c>
      <c r="AC11" s="6">
        <v>12284.951247456675</v>
      </c>
    </row>
    <row r="12" spans="1:29" x14ac:dyDescent="0.25">
      <c r="A12" s="6" t="s">
        <v>120</v>
      </c>
      <c r="B12" s="6" t="s">
        <v>44</v>
      </c>
      <c r="C12" s="6">
        <f t="shared" si="0"/>
        <v>41.018309992301226</v>
      </c>
      <c r="D12" s="6">
        <f t="shared" si="1"/>
        <v>97.343877073267194</v>
      </c>
      <c r="E12" s="6">
        <f t="shared" si="2"/>
        <v>18.301483334722846</v>
      </c>
      <c r="F12" s="6">
        <f t="shared" si="3"/>
        <v>38.225550373146163</v>
      </c>
      <c r="G12" s="6">
        <f t="shared" si="4"/>
        <v>24.582252835961366</v>
      </c>
      <c r="H12" s="6">
        <f t="shared" si="5"/>
        <v>0</v>
      </c>
      <c r="I12" s="6">
        <f t="shared" si="6"/>
        <v>2650.9184049874934</v>
      </c>
      <c r="J12" s="6">
        <f t="shared" si="7"/>
        <v>211.89245698061433</v>
      </c>
      <c r="K12" s="6">
        <f t="shared" si="8"/>
        <v>225.06198213548291</v>
      </c>
      <c r="L12" s="6">
        <f t="shared" si="9"/>
        <v>42.882443751873708</v>
      </c>
      <c r="M12" s="6">
        <f t="shared" si="10"/>
        <v>110.99501270840234</v>
      </c>
      <c r="N12" s="6"/>
      <c r="O12" s="6"/>
      <c r="P12" s="6"/>
      <c r="Q12" s="6" t="s">
        <v>120</v>
      </c>
      <c r="R12" s="6" t="s">
        <v>44</v>
      </c>
      <c r="S12" s="6">
        <v>492.32206059104544</v>
      </c>
      <c r="T12" s="6">
        <v>596.24344523499758</v>
      </c>
      <c r="U12" s="6">
        <v>3.6083826976187776</v>
      </c>
      <c r="V12" s="6">
        <v>0.682559727837315</v>
      </c>
      <c r="W12" s="6">
        <v>0.11917152672426748</v>
      </c>
      <c r="X12" s="6">
        <v>0</v>
      </c>
      <c r="Y12" s="6">
        <v>1.1720648693565074</v>
      </c>
      <c r="Z12" s="6">
        <v>10.857955886872125</v>
      </c>
      <c r="AA12" s="6">
        <v>27.709432285728447</v>
      </c>
      <c r="AB12" s="6">
        <v>292.80604772367519</v>
      </c>
      <c r="AC12" s="6">
        <v>10724.719273659974</v>
      </c>
    </row>
    <row r="13" spans="1:29" x14ac:dyDescent="0.25">
      <c r="A13" s="6" t="s">
        <v>121</v>
      </c>
      <c r="B13" s="6" t="s">
        <v>44</v>
      </c>
      <c r="C13" s="6">
        <f t="shared" si="0"/>
        <v>81.548242903356126</v>
      </c>
      <c r="D13" s="6">
        <f t="shared" si="1"/>
        <v>99.743270493457459</v>
      </c>
      <c r="E13" s="6">
        <f t="shared" si="2"/>
        <v>31.482882314458905</v>
      </c>
      <c r="F13" s="6">
        <f t="shared" si="3"/>
        <v>12.558869166804644</v>
      </c>
      <c r="G13" s="6">
        <f t="shared" si="4"/>
        <v>24.438415714729899</v>
      </c>
      <c r="H13" s="6">
        <f t="shared" si="5"/>
        <v>1734.9583030390472</v>
      </c>
      <c r="I13" s="6">
        <f t="shared" si="6"/>
        <v>2871.4763819317732</v>
      </c>
      <c r="J13" s="6">
        <f t="shared" si="7"/>
        <v>61.320997848065332</v>
      </c>
      <c r="K13" s="6">
        <f t="shared" si="8"/>
        <v>200.37607346009068</v>
      </c>
      <c r="L13" s="6">
        <f t="shared" si="9"/>
        <v>40.034618741081601</v>
      </c>
      <c r="M13" s="6">
        <f t="shared" si="10"/>
        <v>114.32914324848191</v>
      </c>
      <c r="N13" s="6"/>
      <c r="O13" s="6"/>
      <c r="P13" s="6"/>
      <c r="Q13" s="6" t="s">
        <v>121</v>
      </c>
      <c r="R13" s="6" t="s">
        <v>44</v>
      </c>
      <c r="S13" s="6">
        <v>978.78237770631733</v>
      </c>
      <c r="T13" s="6">
        <v>610.94003060165244</v>
      </c>
      <c r="U13" s="6">
        <v>6.2072721504014687</v>
      </c>
      <c r="V13" s="6">
        <v>0.22425258071524501</v>
      </c>
      <c r="W13" s="6">
        <v>0.11847422328950249</v>
      </c>
      <c r="X13" s="6">
        <v>0.42751870926838498</v>
      </c>
      <c r="Y13" s="6">
        <v>1.2695813587159575</v>
      </c>
      <c r="Z13" s="6">
        <v>3.1422576294643125</v>
      </c>
      <c r="AA13" s="6">
        <v>24.670125031957426</v>
      </c>
      <c r="AB13" s="6">
        <v>273.36078497597475</v>
      </c>
      <c r="AC13" s="6">
        <v>11046.874415513324</v>
      </c>
    </row>
    <row r="14" spans="1:29" x14ac:dyDescent="0.25">
      <c r="A14" s="6" t="s">
        <v>122</v>
      </c>
      <c r="B14" s="6" t="s">
        <v>44</v>
      </c>
      <c r="C14" s="6">
        <f t="shared" si="0"/>
        <v>23.49985013197071</v>
      </c>
      <c r="D14" s="6">
        <f t="shared" si="1"/>
        <v>86.698160010201988</v>
      </c>
      <c r="E14" s="6">
        <f t="shared" si="2"/>
        <v>0</v>
      </c>
      <c r="F14" s="6">
        <f t="shared" si="3"/>
        <v>88.049097387130473</v>
      </c>
      <c r="G14" s="6">
        <f t="shared" si="4"/>
        <v>56.801600001946724</v>
      </c>
      <c r="H14" s="6">
        <f t="shared" si="5"/>
        <v>0</v>
      </c>
      <c r="I14" s="6">
        <f t="shared" si="6"/>
        <v>4204.399493669699</v>
      </c>
      <c r="J14" s="6">
        <f t="shared" si="7"/>
        <v>348.6937702594459</v>
      </c>
      <c r="K14" s="6">
        <f t="shared" si="8"/>
        <v>252.96718772634583</v>
      </c>
      <c r="L14" s="6">
        <f t="shared" si="9"/>
        <v>45.816447979216896</v>
      </c>
      <c r="M14" s="6">
        <f t="shared" si="10"/>
        <v>129.00029348020382</v>
      </c>
      <c r="N14" s="6"/>
      <c r="O14" s="6"/>
      <c r="P14" s="6"/>
      <c r="Q14" s="6" t="s">
        <v>122</v>
      </c>
      <c r="R14" s="6" t="s">
        <v>44</v>
      </c>
      <c r="S14" s="6">
        <v>282.05683370972775</v>
      </c>
      <c r="T14" s="6">
        <v>531.03709420891801</v>
      </c>
      <c r="U14" s="6">
        <v>0</v>
      </c>
      <c r="V14" s="6">
        <v>1.5722145884680576</v>
      </c>
      <c r="W14" s="6">
        <v>0.27536668171887746</v>
      </c>
      <c r="X14" s="6">
        <v>0</v>
      </c>
      <c r="Y14" s="6">
        <v>1.85891385189345</v>
      </c>
      <c r="Z14" s="6">
        <v>17.868033763233825</v>
      </c>
      <c r="AA14" s="6">
        <v>31.145096529873751</v>
      </c>
      <c r="AB14" s="6">
        <v>312.83975165117999</v>
      </c>
      <c r="AC14" s="6">
        <v>12464.451330165077</v>
      </c>
    </row>
    <row r="15" spans="1:29" x14ac:dyDescent="0.25">
      <c r="A15" s="6" t="s">
        <v>87</v>
      </c>
      <c r="B15" s="6" t="s">
        <v>31</v>
      </c>
      <c r="C15" s="6">
        <f t="shared" si="0"/>
        <v>4.7338844537597558</v>
      </c>
      <c r="D15" s="6">
        <f t="shared" si="1"/>
        <v>98.203326929914354</v>
      </c>
      <c r="E15" s="6">
        <f t="shared" si="2"/>
        <v>17.107814805283105</v>
      </c>
      <c r="F15" s="6">
        <f t="shared" si="3"/>
        <v>7.9398863245726083</v>
      </c>
      <c r="G15" s="6">
        <f t="shared" si="4"/>
        <v>17.262224081410711</v>
      </c>
      <c r="H15" s="6">
        <f t="shared" si="5"/>
        <v>0</v>
      </c>
      <c r="I15" s="6">
        <f t="shared" si="6"/>
        <v>2976.9403529259362</v>
      </c>
      <c r="J15" s="6">
        <f t="shared" si="7"/>
        <v>0</v>
      </c>
      <c r="K15" s="6">
        <f t="shared" si="8"/>
        <v>136.78164050253659</v>
      </c>
      <c r="L15" s="6">
        <f t="shared" si="9"/>
        <v>32.736588004996307</v>
      </c>
      <c r="M15" s="6">
        <f t="shared" si="10"/>
        <v>59.140384499368537</v>
      </c>
      <c r="N15" s="6"/>
      <c r="O15" s="6"/>
      <c r="P15" s="6"/>
      <c r="Q15" s="6" t="s">
        <v>87</v>
      </c>
      <c r="R15" s="6" t="s">
        <v>31</v>
      </c>
      <c r="S15" s="6">
        <v>56.818424486829201</v>
      </c>
      <c r="T15" s="6">
        <v>601.50768330462301</v>
      </c>
      <c r="U15" s="6">
        <v>3.3730349506877699</v>
      </c>
      <c r="V15" s="6">
        <v>0.14177550344878001</v>
      </c>
      <c r="W15" s="6">
        <v>8.3684990637990009E-2</v>
      </c>
      <c r="X15" s="6">
        <v>0</v>
      </c>
      <c r="Y15" s="6">
        <v>1.31621071371705</v>
      </c>
      <c r="Z15" s="6">
        <v>0</v>
      </c>
      <c r="AA15" s="6">
        <v>16.840434663702101</v>
      </c>
      <c r="AB15" s="6">
        <v>223.52902752381999</v>
      </c>
      <c r="AC15" s="6">
        <v>5714.3470324953205</v>
      </c>
    </row>
    <row r="16" spans="1:29" x14ac:dyDescent="0.25">
      <c r="A16" s="6" t="s">
        <v>89</v>
      </c>
      <c r="B16" s="6" t="s">
        <v>31</v>
      </c>
      <c r="C16" s="6">
        <f t="shared" si="0"/>
        <v>14.233663119414341</v>
      </c>
      <c r="D16" s="6">
        <f t="shared" si="1"/>
        <v>102.98187027419982</v>
      </c>
      <c r="E16" s="6">
        <f t="shared" si="2"/>
        <v>24.886604912401822</v>
      </c>
      <c r="F16" s="6">
        <f t="shared" si="3"/>
        <v>21.481094548194626</v>
      </c>
      <c r="G16" s="6">
        <f t="shared" si="4"/>
        <v>41.711289235312165</v>
      </c>
      <c r="H16" s="6">
        <f t="shared" si="5"/>
        <v>0</v>
      </c>
      <c r="I16" s="6">
        <f t="shared" si="6"/>
        <v>7567.2599101669975</v>
      </c>
      <c r="J16" s="6">
        <f t="shared" si="7"/>
        <v>0</v>
      </c>
      <c r="K16" s="6">
        <f t="shared" si="8"/>
        <v>77.360249451647121</v>
      </c>
      <c r="L16" s="6">
        <f t="shared" si="9"/>
        <v>81.504102227882058</v>
      </c>
      <c r="M16" s="6">
        <f t="shared" si="10"/>
        <v>84.816829968264571</v>
      </c>
      <c r="N16" s="6"/>
      <c r="O16" s="6"/>
      <c r="P16" s="6"/>
      <c r="Q16" s="6" t="s">
        <v>89</v>
      </c>
      <c r="R16" s="6" t="s">
        <v>31</v>
      </c>
      <c r="S16" s="6">
        <v>170.83947042245501</v>
      </c>
      <c r="T16" s="6">
        <v>630.77686008763794</v>
      </c>
      <c r="U16" s="6">
        <v>4.9067276638724504</v>
      </c>
      <c r="V16" s="6">
        <v>0.38356884087569998</v>
      </c>
      <c r="W16" s="6">
        <v>0.20221084100712999</v>
      </c>
      <c r="X16" s="6">
        <v>0</v>
      </c>
      <c r="Y16" s="6">
        <v>3.3457534872856498</v>
      </c>
      <c r="Z16" s="6">
        <v>0</v>
      </c>
      <c r="AA16" s="6">
        <v>9.5245255260262791</v>
      </c>
      <c r="AB16" s="6">
        <v>556.51898442867503</v>
      </c>
      <c r="AC16" s="6">
        <v>8195.2933640461506</v>
      </c>
    </row>
    <row r="17" spans="1:29" x14ac:dyDescent="0.25">
      <c r="A17" s="6" t="s">
        <v>90</v>
      </c>
      <c r="B17" s="6" t="s">
        <v>31</v>
      </c>
      <c r="C17" s="6">
        <f t="shared" si="0"/>
        <v>11.624152455868552</v>
      </c>
      <c r="D17" s="6">
        <f t="shared" si="1"/>
        <v>109.7784570499873</v>
      </c>
      <c r="E17" s="6">
        <f t="shared" si="2"/>
        <v>0</v>
      </c>
      <c r="F17" s="6">
        <f t="shared" si="3"/>
        <v>20.122103185308113</v>
      </c>
      <c r="G17" s="6">
        <f t="shared" si="4"/>
        <v>0</v>
      </c>
      <c r="H17" s="6">
        <f t="shared" si="5"/>
        <v>543.00706080338648</v>
      </c>
      <c r="I17" s="6">
        <f t="shared" si="6"/>
        <v>2193.37430476293</v>
      </c>
      <c r="J17" s="6">
        <f t="shared" si="7"/>
        <v>0</v>
      </c>
      <c r="K17" s="6">
        <f t="shared" si="8"/>
        <v>96.612895532001716</v>
      </c>
      <c r="L17" s="6">
        <f t="shared" si="9"/>
        <v>53.802806077475374</v>
      </c>
      <c r="M17" s="6">
        <f t="shared" si="10"/>
        <v>58.560403564032001</v>
      </c>
      <c r="N17" s="6"/>
      <c r="O17" s="6"/>
      <c r="P17" s="6"/>
      <c r="Q17" s="6" t="s">
        <v>90</v>
      </c>
      <c r="R17" s="6" t="s">
        <v>31</v>
      </c>
      <c r="S17" s="6">
        <v>139.5188317308</v>
      </c>
      <c r="T17" s="6">
        <v>672.40680576962507</v>
      </c>
      <c r="U17" s="6">
        <v>0</v>
      </c>
      <c r="V17" s="6">
        <v>0.35930253821347002</v>
      </c>
      <c r="W17" s="6">
        <v>0</v>
      </c>
      <c r="X17" s="6">
        <v>0.13380475908363001</v>
      </c>
      <c r="Y17" s="6">
        <v>0.96976842558608001</v>
      </c>
      <c r="Z17" s="6">
        <v>0</v>
      </c>
      <c r="AA17" s="6">
        <v>11.8948942921004</v>
      </c>
      <c r="AB17" s="6">
        <v>367.37148412397903</v>
      </c>
      <c r="AC17" s="6">
        <v>5658.3072829265702</v>
      </c>
    </row>
    <row r="18" spans="1:29" x14ac:dyDescent="0.25">
      <c r="A18" s="6" t="s">
        <v>91</v>
      </c>
      <c r="B18" s="6" t="s">
        <v>31</v>
      </c>
      <c r="C18" s="6">
        <f t="shared" si="0"/>
        <v>29.970605757782867</v>
      </c>
      <c r="D18" s="6">
        <f t="shared" si="1"/>
        <v>83.043794766097406</v>
      </c>
      <c r="E18" s="6">
        <f t="shared" si="2"/>
        <v>18.326058233770489</v>
      </c>
      <c r="F18" s="6">
        <f t="shared" si="3"/>
        <v>66.614453279973446</v>
      </c>
      <c r="G18" s="6">
        <f t="shared" si="4"/>
        <v>141.70043663198499</v>
      </c>
      <c r="H18" s="6">
        <f t="shared" si="5"/>
        <v>926.47755594847536</v>
      </c>
      <c r="I18" s="6">
        <f t="shared" si="6"/>
        <v>4700.2434249698626</v>
      </c>
      <c r="J18" s="6">
        <f t="shared" si="7"/>
        <v>84.152010226093566</v>
      </c>
      <c r="K18" s="6">
        <f t="shared" si="8"/>
        <v>204.32525199465996</v>
      </c>
      <c r="L18" s="6">
        <f t="shared" si="9"/>
        <v>112.56134831520968</v>
      </c>
      <c r="M18" s="6">
        <f t="shared" si="10"/>
        <v>106.06544352311205</v>
      </c>
      <c r="N18" s="6"/>
      <c r="O18" s="6"/>
      <c r="P18" s="6"/>
      <c r="Q18" s="6" t="s">
        <v>91</v>
      </c>
      <c r="R18" s="6" t="s">
        <v>31</v>
      </c>
      <c r="S18" s="6">
        <v>359.72204575476007</v>
      </c>
      <c r="T18" s="6">
        <v>508.65364916026874</v>
      </c>
      <c r="U18" s="6">
        <v>3.6132279682942423</v>
      </c>
      <c r="V18" s="6">
        <v>1.1894751718932</v>
      </c>
      <c r="W18" s="6">
        <v>0.68694506901440255</v>
      </c>
      <c r="X18" s="6">
        <v>0.22829741106251</v>
      </c>
      <c r="Y18" s="6">
        <v>2.0781440067964203</v>
      </c>
      <c r="Z18" s="6">
        <v>4.3121818862581343</v>
      </c>
      <c r="AA18" s="6">
        <v>25.156344402059773</v>
      </c>
      <c r="AB18" s="6">
        <v>768.58128042631483</v>
      </c>
      <c r="AC18" s="6">
        <v>10248.4073713296</v>
      </c>
    </row>
    <row r="19" spans="1:29" x14ac:dyDescent="0.25">
      <c r="A19" s="6" t="s">
        <v>92</v>
      </c>
      <c r="B19" s="6" t="s">
        <v>31</v>
      </c>
      <c r="C19" s="6">
        <f t="shared" si="0"/>
        <v>29.090484124638838</v>
      </c>
      <c r="D19" s="6">
        <f t="shared" si="1"/>
        <v>96.57378912932343</v>
      </c>
      <c r="E19" s="6">
        <f t="shared" si="2"/>
        <v>22.805722248753806</v>
      </c>
      <c r="F19" s="6">
        <f t="shared" si="3"/>
        <v>20.278841902790433</v>
      </c>
      <c r="G19" s="6">
        <f t="shared" si="4"/>
        <v>92.00274049592187</v>
      </c>
      <c r="H19" s="6">
        <f t="shared" si="5"/>
        <v>384.98431500221983</v>
      </c>
      <c r="I19" s="6">
        <f t="shared" si="6"/>
        <v>777.31570604408739</v>
      </c>
      <c r="J19" s="6">
        <f t="shared" si="7"/>
        <v>0</v>
      </c>
      <c r="K19" s="6">
        <f t="shared" si="8"/>
        <v>104.11248736812344</v>
      </c>
      <c r="L19" s="6">
        <f t="shared" si="9"/>
        <v>52.049214813514041</v>
      </c>
      <c r="M19" s="6">
        <f t="shared" si="10"/>
        <v>94.791145271617694</v>
      </c>
      <c r="N19" s="6"/>
      <c r="O19" s="6"/>
      <c r="P19" s="6"/>
      <c r="Q19" s="6" t="s">
        <v>92</v>
      </c>
      <c r="R19" s="6" t="s">
        <v>31</v>
      </c>
      <c r="S19" s="6">
        <v>349.158390253557</v>
      </c>
      <c r="T19" s="6">
        <v>591.52656007862174</v>
      </c>
      <c r="U19" s="6">
        <v>4.4964537608256681</v>
      </c>
      <c r="V19" s="6">
        <v>0.36210128238594003</v>
      </c>
      <c r="W19" s="6">
        <v>0.44601717836358001</v>
      </c>
      <c r="X19" s="6">
        <v>9.4865678990683003E-2</v>
      </c>
      <c r="Y19" s="6">
        <v>0.34367879061808498</v>
      </c>
      <c r="Z19" s="6">
        <v>0</v>
      </c>
      <c r="AA19" s="6">
        <v>12.818237409324524</v>
      </c>
      <c r="AB19" s="6">
        <v>355.39776988571703</v>
      </c>
      <c r="AC19" s="6">
        <v>9159.0459594574495</v>
      </c>
    </row>
    <row r="20" spans="1:29" x14ac:dyDescent="0.25">
      <c r="A20" s="6" t="s">
        <v>93</v>
      </c>
      <c r="B20" s="6" t="s">
        <v>31</v>
      </c>
      <c r="C20" s="6">
        <f t="shared" si="0"/>
        <v>19.752847115644418</v>
      </c>
      <c r="D20" s="6">
        <f t="shared" si="1"/>
        <v>95.792191513621717</v>
      </c>
      <c r="E20" s="6">
        <f t="shared" si="2"/>
        <v>70.588858545215757</v>
      </c>
      <c r="F20" s="6">
        <f t="shared" si="3"/>
        <v>31.707946769647787</v>
      </c>
      <c r="G20" s="6">
        <f t="shared" si="4"/>
        <v>67.614584456337042</v>
      </c>
      <c r="H20" s="6">
        <f t="shared" si="5"/>
        <v>563.06477932033397</v>
      </c>
      <c r="I20" s="6">
        <f t="shared" si="6"/>
        <v>328.30868140454817</v>
      </c>
      <c r="J20" s="6">
        <f t="shared" si="7"/>
        <v>79.988865080512937</v>
      </c>
      <c r="K20" s="6">
        <f t="shared" si="8"/>
        <v>116.88166261955089</v>
      </c>
      <c r="L20" s="6">
        <f t="shared" si="9"/>
        <v>132.82797975220041</v>
      </c>
      <c r="M20" s="6">
        <f t="shared" si="10"/>
        <v>113.02828550503445</v>
      </c>
      <c r="N20" s="6"/>
      <c r="O20" s="6"/>
      <c r="P20" s="6"/>
      <c r="Q20" s="6" t="s">
        <v>93</v>
      </c>
      <c r="R20" s="6" t="s">
        <v>31</v>
      </c>
      <c r="S20" s="6">
        <v>237.0834487412865</v>
      </c>
      <c r="T20" s="6">
        <v>586.73917674045151</v>
      </c>
      <c r="U20" s="6">
        <v>13.917539423482651</v>
      </c>
      <c r="V20" s="6">
        <v>0.56618066466284245</v>
      </c>
      <c r="W20" s="6">
        <v>0.32778660736500753</v>
      </c>
      <c r="X20" s="6">
        <v>0.13874726975735252</v>
      </c>
      <c r="Y20" s="6">
        <v>0.14515689017627248</v>
      </c>
      <c r="Z20" s="6">
        <v>4.0988508079107069</v>
      </c>
      <c r="AA20" s="6">
        <v>14.39036697832935</v>
      </c>
      <c r="AB20" s="6">
        <v>906.96407143687497</v>
      </c>
      <c r="AC20" s="6">
        <v>10921.181073326024</v>
      </c>
    </row>
    <row r="21" spans="1:29" x14ac:dyDescent="0.25">
      <c r="A21" s="6" t="s">
        <v>94</v>
      </c>
      <c r="B21" s="6" t="s">
        <v>31</v>
      </c>
      <c r="C21" s="6">
        <f t="shared" si="0"/>
        <v>22.873663171652083</v>
      </c>
      <c r="D21" s="6">
        <f t="shared" si="1"/>
        <v>95.43921099958888</v>
      </c>
      <c r="E21" s="6">
        <f t="shared" si="2"/>
        <v>21.23836529432123</v>
      </c>
      <c r="F21" s="6">
        <f t="shared" si="3"/>
        <v>5.6879384303244889</v>
      </c>
      <c r="G21" s="6">
        <f t="shared" si="4"/>
        <v>99.935585408315745</v>
      </c>
      <c r="H21" s="6">
        <f t="shared" si="5"/>
        <v>206.10767454706379</v>
      </c>
      <c r="I21" s="6">
        <f t="shared" si="6"/>
        <v>4253.7563744060635</v>
      </c>
      <c r="J21" s="6">
        <f t="shared" si="7"/>
        <v>23.133109846736538</v>
      </c>
      <c r="K21" s="6">
        <f t="shared" si="8"/>
        <v>156.6350958968815</v>
      </c>
      <c r="L21" s="6">
        <f t="shared" si="9"/>
        <v>46.121414833925769</v>
      </c>
      <c r="M21" s="6">
        <f t="shared" si="10"/>
        <v>103.93030426987286</v>
      </c>
      <c r="N21" s="6"/>
      <c r="O21" s="6"/>
      <c r="P21" s="6"/>
      <c r="Q21" s="6" t="s">
        <v>94</v>
      </c>
      <c r="R21" s="6" t="s">
        <v>31</v>
      </c>
      <c r="S21" s="6">
        <v>274.54102784943825</v>
      </c>
      <c r="T21" s="6">
        <v>584.57712686001219</v>
      </c>
      <c r="U21" s="6">
        <v>4.1874283331087403</v>
      </c>
      <c r="V21" s="6">
        <v>0.10156446850494749</v>
      </c>
      <c r="W21" s="6">
        <v>0.48447456653647503</v>
      </c>
      <c r="X21" s="6">
        <v>5.0787898958909998E-2</v>
      </c>
      <c r="Y21" s="6">
        <v>1.8807362761005748</v>
      </c>
      <c r="Z21" s="6">
        <v>1.18540456711497</v>
      </c>
      <c r="AA21" s="6">
        <v>19.284774541399276</v>
      </c>
      <c r="AB21" s="6">
        <v>314.92209891503251</v>
      </c>
      <c r="AC21" s="6">
        <v>10042.102884826949</v>
      </c>
    </row>
    <row r="22" spans="1:29" x14ac:dyDescent="0.25">
      <c r="A22" s="6" t="s">
        <v>95</v>
      </c>
      <c r="B22" s="6" t="s">
        <v>31</v>
      </c>
      <c r="C22" s="6">
        <f t="shared" si="0"/>
        <v>7.065477583967958</v>
      </c>
      <c r="D22" s="6">
        <f t="shared" si="1"/>
        <v>67.528358274930426</v>
      </c>
      <c r="E22" s="6">
        <f t="shared" si="2"/>
        <v>34.538932709261566</v>
      </c>
      <c r="F22" s="6">
        <f t="shared" si="3"/>
        <v>23.041184479180028</v>
      </c>
      <c r="G22" s="6">
        <f t="shared" si="4"/>
        <v>65.967475155333204</v>
      </c>
      <c r="H22" s="6">
        <f t="shared" si="5"/>
        <v>0</v>
      </c>
      <c r="I22" s="6">
        <f t="shared" si="6"/>
        <v>306.13494231667494</v>
      </c>
      <c r="J22" s="6">
        <f t="shared" si="7"/>
        <v>99.093100456957799</v>
      </c>
      <c r="K22" s="6">
        <f t="shared" si="8"/>
        <v>112.05413475656434</v>
      </c>
      <c r="L22" s="6">
        <f t="shared" si="9"/>
        <v>68.803210376048952</v>
      </c>
      <c r="M22" s="6">
        <f t="shared" si="10"/>
        <v>102.74961298046819</v>
      </c>
      <c r="N22" s="6"/>
      <c r="O22" s="6"/>
      <c r="P22" s="6"/>
      <c r="Q22" s="6" t="s">
        <v>95</v>
      </c>
      <c r="R22" s="6" t="s">
        <v>31</v>
      </c>
      <c r="S22" s="6">
        <v>84.803359374187494</v>
      </c>
      <c r="T22" s="6">
        <v>413.61965641252425</v>
      </c>
      <c r="U22" s="6">
        <v>6.8098134398681545</v>
      </c>
      <c r="V22" s="6">
        <v>0.41142598219349252</v>
      </c>
      <c r="W22" s="6">
        <v>0.31980163823332497</v>
      </c>
      <c r="X22" s="6">
        <v>0</v>
      </c>
      <c r="Y22" s="6">
        <v>0.13535309517516</v>
      </c>
      <c r="Z22" s="6">
        <v>5.0778046976607225</v>
      </c>
      <c r="AA22" s="6">
        <v>13.796006015373077</v>
      </c>
      <c r="AB22" s="6">
        <v>469.79589636915676</v>
      </c>
      <c r="AC22" s="6">
        <v>9928.0204380688501</v>
      </c>
    </row>
    <row r="23" spans="1:29" x14ac:dyDescent="0.25">
      <c r="A23" s="6" t="s">
        <v>96</v>
      </c>
      <c r="B23" s="6" t="s">
        <v>31</v>
      </c>
      <c r="C23" s="6">
        <f t="shared" si="0"/>
        <v>15.770126521472807</v>
      </c>
      <c r="D23" s="6">
        <f t="shared" si="1"/>
        <v>97.87746122813634</v>
      </c>
      <c r="E23" s="6">
        <f t="shared" si="2"/>
        <v>0</v>
      </c>
      <c r="F23" s="6">
        <f t="shared" si="3"/>
        <v>6.8751438752003002</v>
      </c>
      <c r="G23" s="6">
        <f t="shared" si="4"/>
        <v>43.231472106707244</v>
      </c>
      <c r="H23" s="6">
        <f t="shared" si="5"/>
        <v>261.69878331420563</v>
      </c>
      <c r="I23" s="6">
        <f t="shared" si="6"/>
        <v>3247.478933198433</v>
      </c>
      <c r="J23" s="6">
        <f t="shared" si="7"/>
        <v>58.062267281363397</v>
      </c>
      <c r="K23" s="6">
        <f t="shared" si="8"/>
        <v>163.96582706023651</v>
      </c>
      <c r="L23" s="6">
        <f t="shared" si="9"/>
        <v>59.8378111446848</v>
      </c>
      <c r="M23" s="6">
        <f t="shared" si="10"/>
        <v>108.33396803961031</v>
      </c>
      <c r="N23" s="6"/>
      <c r="O23" s="6"/>
      <c r="P23" s="6"/>
      <c r="Q23" s="6" t="s">
        <v>96</v>
      </c>
      <c r="R23" s="6" t="s">
        <v>31</v>
      </c>
      <c r="S23" s="6">
        <v>189.28086472334473</v>
      </c>
      <c r="T23" s="6">
        <v>599.51171504700153</v>
      </c>
      <c r="U23" s="6">
        <v>0</v>
      </c>
      <c r="V23" s="6">
        <v>0.12276334248926252</v>
      </c>
      <c r="W23" s="6">
        <v>0.20958048751158748</v>
      </c>
      <c r="X23" s="6">
        <v>6.4486348671099994E-2</v>
      </c>
      <c r="Y23" s="6">
        <v>1.4358253971212624</v>
      </c>
      <c r="Z23" s="6">
        <v>2.9752712570155349</v>
      </c>
      <c r="AA23" s="6">
        <v>20.187327681865199</v>
      </c>
      <c r="AB23" s="6">
        <v>408.57916323729296</v>
      </c>
      <c r="AC23" s="6">
        <v>10467.6</v>
      </c>
    </row>
    <row r="24" spans="1:29" x14ac:dyDescent="0.25">
      <c r="A24" s="6" t="s">
        <v>97</v>
      </c>
      <c r="B24" s="6" t="s">
        <v>31</v>
      </c>
      <c r="C24" s="6">
        <f t="shared" si="0"/>
        <v>19.146681303555262</v>
      </c>
      <c r="D24" s="6">
        <f t="shared" si="1"/>
        <v>93.213134844342264</v>
      </c>
      <c r="E24" s="6">
        <f t="shared" si="2"/>
        <v>12.191573748319307</v>
      </c>
      <c r="F24" s="6">
        <f t="shared" si="3"/>
        <v>53.684799576461003</v>
      </c>
      <c r="G24" s="6">
        <f t="shared" si="4"/>
        <v>60.491511146768651</v>
      </c>
      <c r="H24" s="6">
        <f t="shared" si="5"/>
        <v>640.27564663646888</v>
      </c>
      <c r="I24" s="6">
        <f t="shared" si="6"/>
        <v>399.48250656234489</v>
      </c>
      <c r="J24" s="6">
        <f t="shared" si="7"/>
        <v>25.907046616786406</v>
      </c>
      <c r="K24" s="6">
        <f t="shared" si="8"/>
        <v>114.72071424672551</v>
      </c>
      <c r="L24" s="6">
        <f t="shared" si="9"/>
        <v>55.531606227291242</v>
      </c>
      <c r="M24" s="6">
        <f t="shared" si="10"/>
        <v>97.213721246204315</v>
      </c>
      <c r="N24" s="6"/>
      <c r="O24" s="6"/>
      <c r="P24" s="6"/>
      <c r="Q24" s="6" t="s">
        <v>97</v>
      </c>
      <c r="R24" s="6" t="s">
        <v>31</v>
      </c>
      <c r="S24" s="6">
        <v>229.80794661251548</v>
      </c>
      <c r="T24" s="6">
        <v>570.94213145952369</v>
      </c>
      <c r="U24" s="6">
        <v>2.4037321437609527</v>
      </c>
      <c r="V24" s="6">
        <v>0.95860182077723999</v>
      </c>
      <c r="W24" s="6">
        <v>0.29325488535666749</v>
      </c>
      <c r="X24" s="6">
        <v>0.15777313930053749</v>
      </c>
      <c r="Y24" s="6">
        <v>0.176625357831945</v>
      </c>
      <c r="Z24" s="6">
        <v>1.3275487638049426</v>
      </c>
      <c r="AA24" s="6">
        <v>14.12431292494545</v>
      </c>
      <c r="AB24" s="6">
        <v>379.17592190510629</v>
      </c>
      <c r="AC24" s="6">
        <v>9393.1235690056492</v>
      </c>
    </row>
    <row r="25" spans="1:29" x14ac:dyDescent="0.25">
      <c r="A25" s="6" t="s">
        <v>98</v>
      </c>
      <c r="B25" s="6" t="s">
        <v>19</v>
      </c>
      <c r="C25" s="6">
        <f t="shared" si="0"/>
        <v>72.66386320861622</v>
      </c>
      <c r="D25" s="6">
        <f t="shared" si="1"/>
        <v>69.768109893967221</v>
      </c>
      <c r="E25" s="6">
        <f t="shared" si="2"/>
        <v>0</v>
      </c>
      <c r="F25" s="6">
        <f t="shared" si="3"/>
        <v>86.489638346532601</v>
      </c>
      <c r="G25" s="6">
        <f t="shared" si="4"/>
        <v>72.441629789290488</v>
      </c>
      <c r="H25" s="6">
        <f t="shared" si="5"/>
        <v>0</v>
      </c>
      <c r="I25" s="6">
        <f t="shared" si="6"/>
        <v>73.477777395793225</v>
      </c>
      <c r="J25" s="6">
        <f t="shared" si="7"/>
        <v>0</v>
      </c>
      <c r="K25" s="6">
        <f t="shared" si="8"/>
        <v>139.08355786602627</v>
      </c>
      <c r="L25" s="6">
        <f t="shared" si="9"/>
        <v>94.576898460063063</v>
      </c>
      <c r="M25" s="6">
        <f t="shared" si="10"/>
        <v>104.09314010272513</v>
      </c>
      <c r="N25" s="6"/>
      <c r="O25" s="6"/>
      <c r="P25" s="6"/>
      <c r="Q25" s="6" t="s">
        <v>98</v>
      </c>
      <c r="R25" s="6" t="s">
        <v>19</v>
      </c>
      <c r="S25" s="6">
        <v>872.1476548421</v>
      </c>
      <c r="T25" s="6">
        <v>427.3384157424</v>
      </c>
      <c r="U25" s="6">
        <v>0</v>
      </c>
      <c r="V25" s="6">
        <v>1.5443687124000001</v>
      </c>
      <c r="W25" s="6">
        <v>0.35118748789999998</v>
      </c>
      <c r="X25" s="6">
        <v>0</v>
      </c>
      <c r="Y25" s="6">
        <v>3.2487126499999998E-2</v>
      </c>
      <c r="Z25" s="6">
        <v>0</v>
      </c>
      <c r="AA25" s="6">
        <v>17.123844694599999</v>
      </c>
      <c r="AB25" s="6">
        <v>645.78147654760005</v>
      </c>
      <c r="AC25" s="6">
        <v>10057.8366421591</v>
      </c>
    </row>
    <row r="26" spans="1:29" x14ac:dyDescent="0.25">
      <c r="A26" s="6" t="s">
        <v>100</v>
      </c>
      <c r="B26" s="6" t="s">
        <v>19</v>
      </c>
      <c r="C26" s="6">
        <f t="shared" si="0"/>
        <v>29.420547596832993</v>
      </c>
      <c r="D26" s="6">
        <f t="shared" si="1"/>
        <v>93.262560384149921</v>
      </c>
      <c r="E26" s="6">
        <f t="shared" si="2"/>
        <v>0</v>
      </c>
      <c r="F26" s="6">
        <f t="shared" si="3"/>
        <v>105.38627715551186</v>
      </c>
      <c r="G26" s="6">
        <f t="shared" si="4"/>
        <v>109.98426748197207</v>
      </c>
      <c r="H26" s="6">
        <f t="shared" si="5"/>
        <v>0</v>
      </c>
      <c r="I26" s="6">
        <f t="shared" si="6"/>
        <v>86.121962502889389</v>
      </c>
      <c r="J26" s="6">
        <f t="shared" si="7"/>
        <v>0</v>
      </c>
      <c r="K26" s="6">
        <f t="shared" si="8"/>
        <v>59.679011699125581</v>
      </c>
      <c r="L26" s="6">
        <f t="shared" si="9"/>
        <v>63.90798749964798</v>
      </c>
      <c r="M26" s="6">
        <f t="shared" si="10"/>
        <v>84.978777792299113</v>
      </c>
      <c r="N26" s="6"/>
      <c r="O26" s="6"/>
      <c r="P26" s="6"/>
      <c r="Q26" s="6" t="s">
        <v>100</v>
      </c>
      <c r="R26" s="6" t="s">
        <v>19</v>
      </c>
      <c r="S26" s="6">
        <v>353.11997542824997</v>
      </c>
      <c r="T26" s="6">
        <v>571.24486908435995</v>
      </c>
      <c r="U26" s="6">
        <v>0</v>
      </c>
      <c r="V26" s="6">
        <v>1.881789220845</v>
      </c>
      <c r="W26" s="6">
        <v>0.53318925482299995</v>
      </c>
      <c r="X26" s="6">
        <v>0</v>
      </c>
      <c r="Y26" s="6">
        <v>3.807756834E-2</v>
      </c>
      <c r="Z26" s="6">
        <v>0</v>
      </c>
      <c r="AA26" s="6">
        <v>7.3476271641500004</v>
      </c>
      <c r="AB26" s="6">
        <v>436.3707755561</v>
      </c>
      <c r="AC26" s="6">
        <v>8210.9413189170009</v>
      </c>
    </row>
    <row r="27" spans="1:29" x14ac:dyDescent="0.25">
      <c r="A27" s="6" t="s">
        <v>101</v>
      </c>
      <c r="B27" s="6" t="s">
        <v>19</v>
      </c>
      <c r="C27" s="6">
        <f t="shared" si="0"/>
        <v>12.677530425367809</v>
      </c>
      <c r="D27" s="6">
        <f t="shared" si="1"/>
        <v>114.81960797769148</v>
      </c>
      <c r="E27" s="6">
        <f t="shared" si="2"/>
        <v>0</v>
      </c>
      <c r="F27" s="6">
        <f t="shared" si="3"/>
        <v>96.207514846806646</v>
      </c>
      <c r="G27" s="6">
        <f t="shared" si="4"/>
        <v>116.11135076294562</v>
      </c>
      <c r="H27" s="6">
        <f t="shared" si="5"/>
        <v>0</v>
      </c>
      <c r="I27" s="6">
        <f t="shared" si="6"/>
        <v>70.517035207630954</v>
      </c>
      <c r="J27" s="6">
        <f t="shared" si="7"/>
        <v>0</v>
      </c>
      <c r="K27" s="6">
        <f t="shared" si="8"/>
        <v>80.73300551996735</v>
      </c>
      <c r="L27" s="6">
        <f t="shared" si="9"/>
        <v>82.312245775370187</v>
      </c>
      <c r="M27" s="6">
        <f t="shared" si="10"/>
        <v>74.571911192360346</v>
      </c>
      <c r="N27" s="6"/>
      <c r="O27" s="6"/>
      <c r="P27" s="6"/>
      <c r="Q27" s="6" t="s">
        <v>101</v>
      </c>
      <c r="R27" s="6" t="s">
        <v>19</v>
      </c>
      <c r="S27" s="6">
        <v>152.161995542825</v>
      </c>
      <c r="T27" s="6">
        <v>703.28448690843595</v>
      </c>
      <c r="U27" s="6">
        <v>0</v>
      </c>
      <c r="V27" s="6">
        <v>1.7178922084499999</v>
      </c>
      <c r="W27" s="6">
        <v>0.56289254824500001</v>
      </c>
      <c r="X27" s="6">
        <v>0</v>
      </c>
      <c r="Y27" s="6">
        <v>3.1178077568339999E-2</v>
      </c>
      <c r="Z27" s="6">
        <v>0</v>
      </c>
      <c r="AA27" s="6">
        <v>9.9397762716415006</v>
      </c>
      <c r="AB27" s="6">
        <v>562.03707755561004</v>
      </c>
      <c r="AC27" s="6">
        <v>7205.3941318917005</v>
      </c>
    </row>
    <row r="28" spans="1:29" x14ac:dyDescent="0.25">
      <c r="A28" s="6" t="s">
        <v>102</v>
      </c>
      <c r="B28" s="6" t="s">
        <v>19</v>
      </c>
      <c r="C28" s="6">
        <f t="shared" si="0"/>
        <v>48.83380475908551</v>
      </c>
      <c r="D28" s="6">
        <f t="shared" si="1"/>
        <v>106.68959253470359</v>
      </c>
      <c r="E28" s="6">
        <f t="shared" si="2"/>
        <v>0</v>
      </c>
      <c r="F28" s="6">
        <f t="shared" si="3"/>
        <v>101.01158108742874</v>
      </c>
      <c r="G28" s="6">
        <f t="shared" si="4"/>
        <v>28.619831016865064</v>
      </c>
      <c r="H28" s="6">
        <f t="shared" si="5"/>
        <v>207.83450804823096</v>
      </c>
      <c r="I28" s="6">
        <f t="shared" si="6"/>
        <v>70.646839633288806</v>
      </c>
      <c r="J28" s="6">
        <f t="shared" si="7"/>
        <v>0</v>
      </c>
      <c r="K28" s="6">
        <f t="shared" si="8"/>
        <v>137.2216784142602</v>
      </c>
      <c r="L28" s="6">
        <f t="shared" si="9"/>
        <v>111.99069126391109</v>
      </c>
      <c r="M28" s="6">
        <f t="shared" si="10"/>
        <v>90.706227389496661</v>
      </c>
      <c r="N28" s="6"/>
      <c r="O28" s="6"/>
      <c r="P28" s="6"/>
      <c r="Q28" s="6" t="s">
        <v>102</v>
      </c>
      <c r="R28" s="6" t="s">
        <v>19</v>
      </c>
      <c r="S28" s="6">
        <v>586.12749745190001</v>
      </c>
      <c r="T28" s="6">
        <v>653.48712354789996</v>
      </c>
      <c r="U28" s="6">
        <v>0</v>
      </c>
      <c r="V28" s="6">
        <v>1.8036741557</v>
      </c>
      <c r="W28" s="6">
        <v>0.1387451744</v>
      </c>
      <c r="X28" s="6">
        <v>5.1213415599999999E-2</v>
      </c>
      <c r="Y28" s="6">
        <v>3.1235468700000001E-2</v>
      </c>
      <c r="Z28" s="6">
        <v>0</v>
      </c>
      <c r="AA28" s="6">
        <v>16.894611742399999</v>
      </c>
      <c r="AB28" s="6">
        <v>764.68477124499998</v>
      </c>
      <c r="AC28" s="6">
        <v>8764.3471664873996</v>
      </c>
    </row>
    <row r="29" spans="1:29" x14ac:dyDescent="0.25">
      <c r="A29" s="6" t="s">
        <v>103</v>
      </c>
      <c r="B29" s="6" t="s">
        <v>19</v>
      </c>
      <c r="C29" s="6">
        <f t="shared" si="0"/>
        <v>14.429666293785166</v>
      </c>
      <c r="D29" s="6">
        <f t="shared" si="1"/>
        <v>104.044318222844</v>
      </c>
      <c r="E29" s="6">
        <f t="shared" si="2"/>
        <v>0</v>
      </c>
      <c r="F29" s="6">
        <f t="shared" si="3"/>
        <v>83.545016914795994</v>
      </c>
      <c r="G29" s="6">
        <f t="shared" si="4"/>
        <v>114.80569327092914</v>
      </c>
      <c r="H29" s="6">
        <f t="shared" si="5"/>
        <v>0</v>
      </c>
      <c r="I29" s="6">
        <f t="shared" si="6"/>
        <v>93.134541066695846</v>
      </c>
      <c r="J29" s="6">
        <f t="shared" si="7"/>
        <v>0</v>
      </c>
      <c r="K29" s="6">
        <f t="shared" si="8"/>
        <v>72.608353292932179</v>
      </c>
      <c r="L29" s="6">
        <f t="shared" si="9"/>
        <v>81.516510247893606</v>
      </c>
      <c r="M29" s="6">
        <f t="shared" si="10"/>
        <v>72.65876537212543</v>
      </c>
      <c r="N29" s="6"/>
      <c r="O29" s="6"/>
      <c r="P29" s="6"/>
      <c r="Q29" s="6" t="s">
        <v>103</v>
      </c>
      <c r="R29" s="6" t="s">
        <v>19</v>
      </c>
      <c r="S29" s="6">
        <v>173.19199754282499</v>
      </c>
      <c r="T29" s="6">
        <v>637.28448690843595</v>
      </c>
      <c r="U29" s="6">
        <v>0</v>
      </c>
      <c r="V29" s="6">
        <v>1.4917892208450001</v>
      </c>
      <c r="W29" s="6">
        <v>0.55656289254822999</v>
      </c>
      <c r="X29" s="6">
        <v>0</v>
      </c>
      <c r="Y29" s="6">
        <v>4.117807756834E-2</v>
      </c>
      <c r="Z29" s="6">
        <v>0</v>
      </c>
      <c r="AA29" s="6">
        <v>8.9394762716414995</v>
      </c>
      <c r="AB29" s="6">
        <v>556.603707755561</v>
      </c>
      <c r="AC29" s="6">
        <v>7020.5394131891708</v>
      </c>
    </row>
    <row r="30" spans="1:29" x14ac:dyDescent="0.25">
      <c r="A30" s="6" t="s">
        <v>104</v>
      </c>
      <c r="B30" s="6" t="s">
        <v>19</v>
      </c>
      <c r="C30" s="6">
        <f t="shared" si="0"/>
        <v>163.93959222204219</v>
      </c>
      <c r="D30" s="6">
        <f t="shared" si="1"/>
        <v>71.437701817940436</v>
      </c>
      <c r="E30" s="6">
        <f t="shared" si="2"/>
        <v>9.4954070197845688</v>
      </c>
      <c r="F30" s="6">
        <f t="shared" si="3"/>
        <v>87.819421999049339</v>
      </c>
      <c r="G30" s="6">
        <f t="shared" si="4"/>
        <v>81.986100612797173</v>
      </c>
      <c r="H30" s="6">
        <f t="shared" si="5"/>
        <v>0</v>
      </c>
      <c r="I30" s="6">
        <f t="shared" si="6"/>
        <v>64.395127420242758</v>
      </c>
      <c r="J30" s="6">
        <f t="shared" si="7"/>
        <v>0</v>
      </c>
      <c r="K30" s="6">
        <f t="shared" si="8"/>
        <v>147.20109544727401</v>
      </c>
      <c r="L30" s="6">
        <f t="shared" si="9"/>
        <v>104.17838918208365</v>
      </c>
      <c r="M30" s="6">
        <f t="shared" si="10"/>
        <v>103.53463177583053</v>
      </c>
      <c r="N30" s="6"/>
      <c r="O30" s="6"/>
      <c r="P30" s="6"/>
      <c r="Q30" s="6" t="s">
        <v>104</v>
      </c>
      <c r="R30" s="6" t="s">
        <v>19</v>
      </c>
      <c r="S30" s="6">
        <v>1967.6841359471</v>
      </c>
      <c r="T30" s="6">
        <v>437.56487549330001</v>
      </c>
      <c r="U30" s="6">
        <v>1.8721467419</v>
      </c>
      <c r="V30" s="6">
        <v>1.5681134789</v>
      </c>
      <c r="W30" s="6">
        <v>0.39745782639999999</v>
      </c>
      <c r="X30" s="6">
        <v>0</v>
      </c>
      <c r="Y30" s="6">
        <v>2.8471365419999999E-2</v>
      </c>
      <c r="Z30" s="6">
        <v>0</v>
      </c>
      <c r="AA30" s="6">
        <v>18.123268745699999</v>
      </c>
      <c r="AB30" s="6">
        <v>711.34151241769996</v>
      </c>
      <c r="AC30" s="6">
        <v>10003.8716497528</v>
      </c>
    </row>
    <row r="31" spans="1:29" x14ac:dyDescent="0.25">
      <c r="A31" s="6" t="s">
        <v>105</v>
      </c>
      <c r="B31" s="6" t="s">
        <v>19</v>
      </c>
      <c r="C31" s="6">
        <f t="shared" si="0"/>
        <v>202.19207764795345</v>
      </c>
      <c r="D31" s="6">
        <f t="shared" si="1"/>
        <v>65.573446822954878</v>
      </c>
      <c r="E31" s="6">
        <f t="shared" si="2"/>
        <v>8.5540574073180178</v>
      </c>
      <c r="F31" s="6">
        <f t="shared" si="3"/>
        <v>87.250843775078138</v>
      </c>
      <c r="G31" s="6">
        <f t="shared" si="4"/>
        <v>25.262723301930492</v>
      </c>
      <c r="H31" s="6">
        <f t="shared" si="5"/>
        <v>0</v>
      </c>
      <c r="I31" s="6">
        <f t="shared" si="6"/>
        <v>94.757577174096426</v>
      </c>
      <c r="J31" s="6">
        <f t="shared" si="7"/>
        <v>0</v>
      </c>
      <c r="K31" s="6">
        <f t="shared" si="8"/>
        <v>109.82519531922809</v>
      </c>
      <c r="L31" s="6">
        <f t="shared" si="9"/>
        <v>65.15106568707526</v>
      </c>
      <c r="M31" s="6">
        <f t="shared" si="10"/>
        <v>99.428552709990427</v>
      </c>
      <c r="N31" s="6"/>
      <c r="O31" s="6"/>
      <c r="P31" s="6"/>
      <c r="Q31" s="6" t="s">
        <v>105</v>
      </c>
      <c r="R31" s="6" t="s">
        <v>19</v>
      </c>
      <c r="S31" s="6">
        <v>2426.8094010091727</v>
      </c>
      <c r="T31" s="6">
        <v>401.64557879922</v>
      </c>
      <c r="U31" s="6">
        <v>1.6865470507760625</v>
      </c>
      <c r="V31" s="6">
        <v>1.55796088216772</v>
      </c>
      <c r="W31" s="6">
        <v>0.1224703579933725</v>
      </c>
      <c r="X31" s="6">
        <v>0</v>
      </c>
      <c r="Y31" s="6">
        <v>4.1895679286900002E-2</v>
      </c>
      <c r="Z31" s="6">
        <v>0</v>
      </c>
      <c r="AA31" s="6">
        <v>13.521580962230701</v>
      </c>
      <c r="AB31" s="6">
        <v>444.85865029519272</v>
      </c>
      <c r="AC31" s="6">
        <v>9607.1281905464257</v>
      </c>
    </row>
    <row r="32" spans="1:29" x14ac:dyDescent="0.25">
      <c r="A32" s="6" t="s">
        <v>106</v>
      </c>
      <c r="B32" s="6" t="s">
        <v>19</v>
      </c>
      <c r="C32" s="6">
        <f t="shared" si="0"/>
        <v>54.150116304526605</v>
      </c>
      <c r="D32" s="6">
        <f t="shared" si="1"/>
        <v>95.858510800636239</v>
      </c>
      <c r="E32" s="6">
        <f t="shared" si="2"/>
        <v>23.166832591988332</v>
      </c>
      <c r="F32" s="6">
        <f t="shared" si="3"/>
        <v>106.94250944827606</v>
      </c>
      <c r="G32" s="6">
        <f t="shared" si="4"/>
        <v>27.886455338929995</v>
      </c>
      <c r="H32" s="6">
        <f t="shared" si="5"/>
        <v>0</v>
      </c>
      <c r="I32" s="6">
        <f t="shared" si="6"/>
        <v>112.81414330245894</v>
      </c>
      <c r="J32" s="6">
        <f t="shared" si="7"/>
        <v>125.46420753615092</v>
      </c>
      <c r="K32" s="6">
        <f t="shared" si="8"/>
        <v>143.77832201928393</v>
      </c>
      <c r="L32" s="6">
        <f t="shared" si="9"/>
        <v>103.57420366652619</v>
      </c>
      <c r="M32" s="6">
        <f t="shared" si="10"/>
        <v>97.28715164078146</v>
      </c>
      <c r="N32" s="6"/>
      <c r="O32" s="6"/>
      <c r="P32" s="6"/>
      <c r="Q32" s="6" t="s">
        <v>106</v>
      </c>
      <c r="R32" s="6" t="s">
        <v>19</v>
      </c>
      <c r="S32" s="6">
        <v>649.93650019449899</v>
      </c>
      <c r="T32" s="6">
        <v>587.14539068388535</v>
      </c>
      <c r="U32" s="6">
        <v>4.5676515042340649</v>
      </c>
      <c r="V32" s="6">
        <v>1.9095774797407301</v>
      </c>
      <c r="W32" s="6">
        <v>0.13518986562561</v>
      </c>
      <c r="X32" s="6">
        <v>0</v>
      </c>
      <c r="Y32" s="6">
        <v>4.9879126374690004E-2</v>
      </c>
      <c r="Z32" s="6">
        <v>6.4291332038003093</v>
      </c>
      <c r="AA32" s="6">
        <v>17.701859906977575</v>
      </c>
      <c r="AB32" s="6">
        <v>707.21606719060651</v>
      </c>
      <c r="AC32" s="6">
        <v>9400.2186658823248</v>
      </c>
    </row>
    <row r="33" spans="1:29" x14ac:dyDescent="0.25">
      <c r="A33" s="6" t="s">
        <v>107</v>
      </c>
      <c r="B33" s="6" t="s">
        <v>19</v>
      </c>
      <c r="C33" s="6">
        <f t="shared" si="0"/>
        <v>41.430112526978768</v>
      </c>
      <c r="D33" s="6">
        <f t="shared" si="1"/>
        <v>115.20975518647798</v>
      </c>
      <c r="E33" s="6">
        <f t="shared" si="2"/>
        <v>5.6924799922679359</v>
      </c>
      <c r="F33" s="6">
        <f t="shared" si="3"/>
        <v>98.670657423333324</v>
      </c>
      <c r="G33" s="6">
        <f t="shared" si="4"/>
        <v>102.45415024054697</v>
      </c>
      <c r="H33" s="6">
        <f t="shared" si="5"/>
        <v>0</v>
      </c>
      <c r="I33" s="6">
        <f t="shared" si="6"/>
        <v>934.97709299006578</v>
      </c>
      <c r="J33" s="6">
        <f t="shared" si="7"/>
        <v>0</v>
      </c>
      <c r="K33" s="6">
        <f t="shared" si="8"/>
        <v>94.614156869839761</v>
      </c>
      <c r="L33" s="6">
        <f t="shared" si="9"/>
        <v>103.05478475280475</v>
      </c>
      <c r="M33" s="6">
        <f t="shared" si="10"/>
        <v>102.19761125390929</v>
      </c>
      <c r="N33" s="6"/>
      <c r="O33" s="6"/>
      <c r="P33" s="6"/>
      <c r="Q33" s="6" t="s">
        <v>107</v>
      </c>
      <c r="R33" s="6" t="s">
        <v>19</v>
      </c>
      <c r="S33" s="6">
        <v>497.26471845449998</v>
      </c>
      <c r="T33" s="6">
        <v>705.67418745160001</v>
      </c>
      <c r="U33" s="6">
        <v>1.1223487154</v>
      </c>
      <c r="V33" s="6">
        <v>1.7618743593999999</v>
      </c>
      <c r="W33" s="6">
        <v>0.49668423740000001</v>
      </c>
      <c r="X33" s="6">
        <v>0</v>
      </c>
      <c r="Y33" s="6">
        <v>0.41338647099999998</v>
      </c>
      <c r="Z33" s="6">
        <v>0</v>
      </c>
      <c r="AA33" s="6">
        <v>11.648811354899999</v>
      </c>
      <c r="AB33" s="6">
        <v>703.66941765449997</v>
      </c>
      <c r="AC33" s="6">
        <v>9874.68413573</v>
      </c>
    </row>
    <row r="34" spans="1:29" x14ac:dyDescent="0.25">
      <c r="A34" s="6" t="s">
        <v>108</v>
      </c>
      <c r="B34" s="6" t="s">
        <v>19</v>
      </c>
      <c r="C34" s="6">
        <f t="shared" si="0"/>
        <v>62.834982252669967</v>
      </c>
      <c r="D34" s="6">
        <f t="shared" si="1"/>
        <v>115.72124906006081</v>
      </c>
      <c r="E34" s="6">
        <f t="shared" si="2"/>
        <v>15.179932453056084</v>
      </c>
      <c r="F34" s="6">
        <f t="shared" si="3"/>
        <v>94.336351474393439</v>
      </c>
      <c r="G34" s="6">
        <f t="shared" si="4"/>
        <v>147.06831844636912</v>
      </c>
      <c r="H34" s="6">
        <f t="shared" si="5"/>
        <v>0</v>
      </c>
      <c r="I34" s="6">
        <f t="shared" si="6"/>
        <v>134.13889742607694</v>
      </c>
      <c r="J34" s="6">
        <f t="shared" si="7"/>
        <v>144.16419637041693</v>
      </c>
      <c r="K34" s="6">
        <f t="shared" si="8"/>
        <v>146.40041022920582</v>
      </c>
      <c r="L34" s="6">
        <f t="shared" si="9"/>
        <v>136.68128483281299</v>
      </c>
      <c r="M34" s="6">
        <f t="shared" si="10"/>
        <v>106.49931690644094</v>
      </c>
      <c r="N34" s="6"/>
      <c r="O34" s="6"/>
      <c r="P34" s="6"/>
      <c r="Q34" s="6" t="s">
        <v>108</v>
      </c>
      <c r="R34" s="6" t="s">
        <v>19</v>
      </c>
      <c r="S34" s="6">
        <v>754.17656031275999</v>
      </c>
      <c r="T34" s="6">
        <v>708.80715152259222</v>
      </c>
      <c r="U34" s="6">
        <v>2.99292710939481</v>
      </c>
      <c r="V34" s="6">
        <v>1.6844805047663101</v>
      </c>
      <c r="W34" s="6">
        <v>0.71296785363728998</v>
      </c>
      <c r="X34" s="6">
        <v>0</v>
      </c>
      <c r="Y34" s="6">
        <v>5.9307555069037496E-2</v>
      </c>
      <c r="Z34" s="6">
        <v>7.3873723820171993</v>
      </c>
      <c r="AA34" s="6">
        <v>18.024689089457176</v>
      </c>
      <c r="AB34" s="6">
        <v>933.27486281472</v>
      </c>
      <c r="AC34" s="6">
        <v>10290.329707504648</v>
      </c>
    </row>
    <row r="35" spans="1:29" x14ac:dyDescent="0.25">
      <c r="A35" s="6" t="s">
        <v>109</v>
      </c>
      <c r="B35" s="6" t="s">
        <v>19</v>
      </c>
      <c r="C35" s="6">
        <f t="shared" si="0"/>
        <v>92.29108371612196</v>
      </c>
      <c r="D35" s="6">
        <f t="shared" si="1"/>
        <v>114.18611112753794</v>
      </c>
      <c r="E35" s="6">
        <f t="shared" si="2"/>
        <v>0</v>
      </c>
      <c r="F35" s="6">
        <f t="shared" si="3"/>
        <v>94.405921917412869</v>
      </c>
      <c r="G35" s="6">
        <f t="shared" si="4"/>
        <v>92.355853217436774</v>
      </c>
      <c r="H35" s="6">
        <f t="shared" si="5"/>
        <v>516.23274928071385</v>
      </c>
      <c r="I35" s="6">
        <f t="shared" si="6"/>
        <v>77.804803642091301</v>
      </c>
      <c r="J35" s="6">
        <f t="shared" si="7"/>
        <v>58.600814693466376</v>
      </c>
      <c r="K35" s="6">
        <f t="shared" si="8"/>
        <v>154.18949529701848</v>
      </c>
      <c r="L35" s="6">
        <f t="shared" si="9"/>
        <v>141.60635427142446</v>
      </c>
      <c r="M35" s="6">
        <f t="shared" si="10"/>
        <v>106.67949525653813</v>
      </c>
      <c r="N35" s="6"/>
      <c r="O35" s="6"/>
      <c r="P35" s="6"/>
      <c r="Q35" s="6" t="s">
        <v>109</v>
      </c>
      <c r="R35" s="6" t="s">
        <v>19</v>
      </c>
      <c r="S35" s="6">
        <v>1107.7232708473352</v>
      </c>
      <c r="T35" s="6">
        <v>699.40423931775524</v>
      </c>
      <c r="U35" s="6">
        <v>0</v>
      </c>
      <c r="V35" s="6">
        <v>1.68572276242354</v>
      </c>
      <c r="W35" s="6">
        <v>0.44772902236785006</v>
      </c>
      <c r="X35" s="6">
        <v>0.12720718317435753</v>
      </c>
      <c r="Y35" s="6">
        <v>3.4400257980217501E-2</v>
      </c>
      <c r="Z35" s="6">
        <v>3.0028679167878001</v>
      </c>
      <c r="AA35" s="6">
        <v>18.983674357455072</v>
      </c>
      <c r="AB35" s="6">
        <v>966.90377924095503</v>
      </c>
      <c r="AC35" s="6">
        <v>10307.739158405475</v>
      </c>
    </row>
    <row r="36" spans="1:29" x14ac:dyDescent="0.25">
      <c r="A36" s="6" t="s">
        <v>110</v>
      </c>
      <c r="B36" s="6" t="s">
        <v>19</v>
      </c>
      <c r="C36" s="6">
        <f t="shared" si="0"/>
        <v>69.331238642290629</v>
      </c>
      <c r="D36" s="6">
        <f t="shared" si="1"/>
        <v>119.668965998183</v>
      </c>
      <c r="E36" s="6">
        <f t="shared" si="2"/>
        <v>0</v>
      </c>
      <c r="F36" s="6">
        <f t="shared" si="3"/>
        <v>100.38419889547626</v>
      </c>
      <c r="G36" s="6">
        <f t="shared" si="4"/>
        <v>53.10556579877457</v>
      </c>
      <c r="H36" s="6">
        <f t="shared" si="5"/>
        <v>275.71897056340856</v>
      </c>
      <c r="I36" s="6">
        <f t="shared" si="6"/>
        <v>71.196317915281156</v>
      </c>
      <c r="J36" s="6">
        <f t="shared" si="7"/>
        <v>89.231463392822135</v>
      </c>
      <c r="K36" s="6">
        <f t="shared" si="8"/>
        <v>123.79359097575067</v>
      </c>
      <c r="L36" s="6">
        <f t="shared" si="9"/>
        <v>85.443328052892227</v>
      </c>
      <c r="M36" s="6">
        <f t="shared" si="10"/>
        <v>102.16317850064631</v>
      </c>
      <c r="N36" s="6"/>
      <c r="O36" s="6"/>
      <c r="P36" s="6"/>
      <c r="Q36" s="6" t="s">
        <v>110</v>
      </c>
      <c r="R36" s="6" t="s">
        <v>19</v>
      </c>
      <c r="S36" s="6">
        <v>832.14784514789994</v>
      </c>
      <c r="T36" s="6">
        <v>732.987412457</v>
      </c>
      <c r="U36" s="6">
        <v>0</v>
      </c>
      <c r="V36" s="6">
        <v>1.7924715487</v>
      </c>
      <c r="W36" s="6">
        <v>0.25744879430000001</v>
      </c>
      <c r="X36" s="6">
        <v>6.7941124699999994E-2</v>
      </c>
      <c r="Y36" s="6">
        <v>3.1478412499999997E-2</v>
      </c>
      <c r="Z36" s="6">
        <v>4.5724671234000001</v>
      </c>
      <c r="AA36" s="6">
        <v>15.2413574874</v>
      </c>
      <c r="AB36" s="6">
        <v>583.41645211000002</v>
      </c>
      <c r="AC36" s="6">
        <v>9871.3571248710996</v>
      </c>
    </row>
    <row r="37" spans="1:29" x14ac:dyDescent="0.25">
      <c r="N37" s="4"/>
      <c r="O37" s="4"/>
    </row>
    <row r="38" spans="1:29" x14ac:dyDescent="0.25">
      <c r="N38" s="4"/>
      <c r="O38" s="4"/>
    </row>
    <row r="39" spans="1:29" x14ac:dyDescent="0.25">
      <c r="N39" s="4"/>
      <c r="O39" s="4"/>
    </row>
    <row r="40" spans="1:29" x14ac:dyDescent="0.25">
      <c r="N40" s="4"/>
      <c r="O40" s="4"/>
    </row>
    <row r="41" spans="1:29" x14ac:dyDescent="0.25">
      <c r="N41" s="4"/>
      <c r="O41" s="4"/>
    </row>
    <row r="42" spans="1:29" x14ac:dyDescent="0.25">
      <c r="N42" s="4"/>
      <c r="O42" s="4"/>
    </row>
    <row r="43" spans="1:29" x14ac:dyDescent="0.25">
      <c r="N43" s="4"/>
      <c r="O43" s="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1"/>
  <sheetViews>
    <sheetView tabSelected="1" topLeftCell="U9" zoomScale="90" zoomScaleNormal="90" workbookViewId="0">
      <selection activeCell="AO40" sqref="AO40"/>
    </sheetView>
  </sheetViews>
  <sheetFormatPr baseColWidth="10" defaultRowHeight="15" x14ac:dyDescent="0.25"/>
  <cols>
    <col min="2" max="2" width="11.42578125" style="6"/>
    <col min="13" max="14" width="11.85546875" bestFit="1" customWidth="1"/>
  </cols>
  <sheetData>
    <row r="1" spans="1:51" x14ac:dyDescent="0.25">
      <c r="A1" s="5" t="s">
        <v>75</v>
      </c>
      <c r="B1" s="6" t="s">
        <v>76</v>
      </c>
      <c r="C1" s="6" t="s">
        <v>123</v>
      </c>
      <c r="D1" s="6" t="s">
        <v>124</v>
      </c>
      <c r="E1" s="6" t="s">
        <v>125</v>
      </c>
      <c r="F1" s="6" t="s">
        <v>126</v>
      </c>
      <c r="G1" s="6" t="s">
        <v>127</v>
      </c>
      <c r="H1" s="6" t="s">
        <v>128</v>
      </c>
      <c r="M1" s="6" t="s">
        <v>123</v>
      </c>
      <c r="N1" t="s">
        <v>129</v>
      </c>
      <c r="O1" s="6" t="s">
        <v>124</v>
      </c>
      <c r="P1" s="6" t="s">
        <v>129</v>
      </c>
      <c r="Q1" s="6" t="s">
        <v>125</v>
      </c>
      <c r="R1" s="6" t="s">
        <v>129</v>
      </c>
      <c r="S1" s="6" t="s">
        <v>126</v>
      </c>
      <c r="T1" s="6" t="s">
        <v>129</v>
      </c>
      <c r="U1" s="6" t="s">
        <v>127</v>
      </c>
      <c r="V1" s="6" t="s">
        <v>129</v>
      </c>
      <c r="W1" s="6" t="s">
        <v>128</v>
      </c>
      <c r="X1" s="6" t="s">
        <v>129</v>
      </c>
    </row>
    <row r="2" spans="1:51" x14ac:dyDescent="0.25">
      <c r="A2" s="5" t="s">
        <v>74</v>
      </c>
      <c r="B2" s="6" t="s">
        <v>74</v>
      </c>
      <c r="C2" s="6">
        <v>82.1</v>
      </c>
      <c r="D2" s="6">
        <v>5.6</v>
      </c>
      <c r="E2" s="6">
        <v>52.5</v>
      </c>
      <c r="F2" s="6">
        <v>0.96</v>
      </c>
      <c r="G2" s="6">
        <v>38.032499999999999</v>
      </c>
      <c r="H2" s="6">
        <v>35.93</v>
      </c>
      <c r="L2" t="s">
        <v>74</v>
      </c>
      <c r="M2" s="6">
        <v>82.1</v>
      </c>
      <c r="O2" s="6">
        <v>5.6</v>
      </c>
      <c r="Q2" s="6">
        <v>52.5</v>
      </c>
      <c r="S2" s="6">
        <v>0.96</v>
      </c>
      <c r="U2" s="6">
        <v>38.032499999999999</v>
      </c>
      <c r="W2" s="6">
        <v>35.93</v>
      </c>
    </row>
    <row r="3" spans="1:51" x14ac:dyDescent="0.25">
      <c r="A3" s="5" t="s">
        <v>87</v>
      </c>
      <c r="B3" s="6" t="s">
        <v>31</v>
      </c>
      <c r="C3" s="6">
        <v>70</v>
      </c>
      <c r="D3" s="6">
        <v>4</v>
      </c>
      <c r="E3" s="6">
        <v>35</v>
      </c>
      <c r="F3" s="6">
        <v>0.6</v>
      </c>
      <c r="G3" s="6">
        <v>15.75</v>
      </c>
      <c r="H3" s="7">
        <v>39.1</v>
      </c>
      <c r="L3" t="s">
        <v>44</v>
      </c>
      <c r="M3">
        <f>+SUM(C25:C36)/12</f>
        <v>52.416666666666664</v>
      </c>
      <c r="N3">
        <f>+_xlfn.STDEV.S(C25:C36)</f>
        <v>6.0821397749824877</v>
      </c>
      <c r="O3" s="6">
        <f>+SUM(D25:D36)/12</f>
        <v>4.083333333333333</v>
      </c>
      <c r="P3" s="6">
        <f>+_xlfn.STDEV.S(D25:D36)</f>
        <v>0.79296146109875854</v>
      </c>
      <c r="Q3" s="6">
        <f>+SUM(E25:E36)/12</f>
        <v>31.25</v>
      </c>
      <c r="R3" s="6">
        <f>+_xlfn.STDEV.S(E25:E36)</f>
        <v>3.6649444991456805</v>
      </c>
      <c r="S3" s="6">
        <f>+SUM(F25:F36)/12</f>
        <v>0.57499999999999996</v>
      </c>
      <c r="T3" s="6">
        <f>+_xlfn.STDEV.S(F25:F36)</f>
        <v>0.12154310870109963</v>
      </c>
      <c r="U3" s="6">
        <f>+SUM(G25:G36)/12</f>
        <v>13.640624999999998</v>
      </c>
      <c r="V3" s="6">
        <f>+_xlfn.STDEV.S(G25:G36)</f>
        <v>4.0113090309829706</v>
      </c>
      <c r="W3" s="6">
        <f>+SUM(H25:H36)/12</f>
        <v>31.683333333333334</v>
      </c>
      <c r="X3" s="6">
        <f>+_xlfn.STDEV.S(H25:H36)</f>
        <v>1.9692330455989169</v>
      </c>
    </row>
    <row r="4" spans="1:51" x14ac:dyDescent="0.25">
      <c r="A4" s="5" t="s">
        <v>89</v>
      </c>
      <c r="B4" s="6" t="s">
        <v>31</v>
      </c>
      <c r="C4" s="6">
        <v>65</v>
      </c>
      <c r="D4" s="6">
        <v>4</v>
      </c>
      <c r="E4" s="6">
        <v>50</v>
      </c>
      <c r="F4" s="6">
        <v>1</v>
      </c>
      <c r="G4" s="6">
        <v>37.5</v>
      </c>
      <c r="H4" s="7">
        <v>37</v>
      </c>
      <c r="L4" t="s">
        <v>31</v>
      </c>
      <c r="M4">
        <f>+SUM(C3:C12)/10</f>
        <v>65.7</v>
      </c>
      <c r="N4" s="6">
        <f>+_xlfn.STDEV.S(C3:C12)</f>
        <v>4.4733780424988803</v>
      </c>
      <c r="O4" s="6">
        <f>+SUM(D3:D12)/10</f>
        <v>4.3</v>
      </c>
      <c r="P4" s="6">
        <f>+_xlfn.STDEV.S(D3:D12)</f>
        <v>0.48304589153964728</v>
      </c>
      <c r="Q4" s="6">
        <f>+SUM(E3:E12)/10</f>
        <v>44.9</v>
      </c>
      <c r="R4" s="6">
        <f>+_xlfn.STDEV.S(E3:E12)</f>
        <v>5.0870205206759227</v>
      </c>
      <c r="S4" s="6">
        <f>+SUM(F3:F12)/10</f>
        <v>0.78500000000000003</v>
      </c>
      <c r="T4" s="6">
        <f>+_xlfn.STDEV.S(F3:F12)</f>
        <v>0.1248332220738263</v>
      </c>
      <c r="U4" s="6">
        <f>+SUM(G3:G12)/10</f>
        <v>26.786250000000003</v>
      </c>
      <c r="V4" s="6">
        <f>+_xlfn.STDEV.S(G3:G12)</f>
        <v>6.8304476884754841</v>
      </c>
      <c r="W4" s="6">
        <f>+SUM(H3:H12)/10</f>
        <v>38.840000000000003</v>
      </c>
      <c r="X4" s="6">
        <f>+_xlfn.STDEV.S(H3:H12)</f>
        <v>1.3031585560561008</v>
      </c>
    </row>
    <row r="5" spans="1:51" x14ac:dyDescent="0.25">
      <c r="A5" s="5" t="s">
        <v>90</v>
      </c>
      <c r="B5" s="6" t="s">
        <v>31</v>
      </c>
      <c r="C5" s="6">
        <v>71</v>
      </c>
      <c r="D5" s="6">
        <v>4</v>
      </c>
      <c r="E5" s="6">
        <v>48</v>
      </c>
      <c r="F5" s="6">
        <v>0.9</v>
      </c>
      <c r="G5" s="6">
        <v>32.400000000000006</v>
      </c>
      <c r="H5" s="7">
        <v>37.799999999999997</v>
      </c>
      <c r="L5" t="s">
        <v>19</v>
      </c>
      <c r="M5" s="6">
        <f>+SUM(C13:C24)/12</f>
        <v>80.916666666666671</v>
      </c>
      <c r="N5" s="6">
        <f>+_xlfn.STDEV.S(C13:C24)</f>
        <v>5.0893531171962465</v>
      </c>
      <c r="O5" s="6">
        <f>+SUM(D13:D24)/12</f>
        <v>5.583333333333333</v>
      </c>
      <c r="P5" s="6">
        <f>+_xlfn.STDEV.S(D13:D24)</f>
        <v>0.51492865054443726</v>
      </c>
      <c r="Q5" s="6">
        <f>+SUM(E13:E24)/12</f>
        <v>53.583333333333336</v>
      </c>
      <c r="R5" s="6">
        <f>+_xlfn.STDEV.S(E13:E24)</f>
        <v>3.3154825052206571</v>
      </c>
      <c r="S5" s="6">
        <f>+SUM(F13:F24)/12</f>
        <v>0.95000000000000007</v>
      </c>
      <c r="T5" s="6">
        <f>+_xlfn.STDEV.S(F13:F24)</f>
        <v>6.7419986246324198E-2</v>
      </c>
      <c r="U5" s="6">
        <f>+SUM(G13:G24)/12</f>
        <v>38.287500000000001</v>
      </c>
      <c r="V5" s="6">
        <f>+_xlfn.STDEV.S(G13:G24)</f>
        <v>4.6780131271921155</v>
      </c>
      <c r="W5" s="6">
        <f>+SUM(H13:H24)/12</f>
        <v>36.049999999999997</v>
      </c>
      <c r="X5" s="6">
        <f>+_xlfn.STDEV.S(H13:H24)</f>
        <v>2.3922222456802125</v>
      </c>
    </row>
    <row r="6" spans="1:51" x14ac:dyDescent="0.25">
      <c r="A6" s="5" t="s">
        <v>91</v>
      </c>
      <c r="B6" s="6" t="s">
        <v>31</v>
      </c>
      <c r="C6" s="6">
        <v>63</v>
      </c>
      <c r="D6" s="6">
        <v>5</v>
      </c>
      <c r="E6" s="6">
        <v>43</v>
      </c>
      <c r="F6" s="6">
        <v>0.8</v>
      </c>
      <c r="G6" s="6">
        <v>25.799999999999997</v>
      </c>
      <c r="H6" s="7">
        <v>40.9</v>
      </c>
    </row>
    <row r="7" spans="1:51" x14ac:dyDescent="0.25">
      <c r="A7" s="5" t="s">
        <v>92</v>
      </c>
      <c r="B7" s="6" t="s">
        <v>31</v>
      </c>
      <c r="C7" s="6">
        <v>58</v>
      </c>
      <c r="D7" s="6">
        <v>5</v>
      </c>
      <c r="E7" s="6">
        <v>43</v>
      </c>
      <c r="F7" s="6">
        <v>0.7</v>
      </c>
      <c r="G7" s="6">
        <v>22.574999999999999</v>
      </c>
      <c r="H7" s="7">
        <v>39.200000000000003</v>
      </c>
      <c r="L7" s="6"/>
      <c r="M7" s="6"/>
      <c r="N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x14ac:dyDescent="0.25">
      <c r="A8" s="5" t="s">
        <v>93</v>
      </c>
      <c r="B8" s="6" t="s">
        <v>31</v>
      </c>
      <c r="C8" s="6">
        <v>60</v>
      </c>
      <c r="D8" s="6">
        <v>4</v>
      </c>
      <c r="E8" s="6">
        <v>44</v>
      </c>
      <c r="F8" s="6">
        <v>0.8</v>
      </c>
      <c r="G8" s="6">
        <v>26.400000000000002</v>
      </c>
      <c r="H8" s="7">
        <v>39.700000000000003</v>
      </c>
      <c r="L8" s="6"/>
      <c r="M8" s="6"/>
      <c r="N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x14ac:dyDescent="0.25">
      <c r="A9" s="5" t="s">
        <v>94</v>
      </c>
      <c r="B9" s="6" t="s">
        <v>31</v>
      </c>
      <c r="C9" s="6">
        <v>71</v>
      </c>
      <c r="D9" s="6">
        <v>5</v>
      </c>
      <c r="E9" s="6">
        <v>45</v>
      </c>
      <c r="F9" s="6">
        <v>0.65</v>
      </c>
      <c r="G9" s="6">
        <v>21.9375</v>
      </c>
      <c r="H9" s="7">
        <v>37.1</v>
      </c>
      <c r="L9" s="6"/>
      <c r="M9" s="6"/>
      <c r="N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x14ac:dyDescent="0.25">
      <c r="A10" s="5" t="s">
        <v>95</v>
      </c>
      <c r="B10" s="6" t="s">
        <v>31</v>
      </c>
      <c r="C10" s="6">
        <v>68</v>
      </c>
      <c r="D10" s="6">
        <v>4</v>
      </c>
      <c r="E10" s="6">
        <v>40</v>
      </c>
      <c r="F10" s="6">
        <v>0.7</v>
      </c>
      <c r="G10" s="6">
        <v>21</v>
      </c>
      <c r="H10" s="7">
        <v>38.200000000000003</v>
      </c>
      <c r="L10" s="6"/>
      <c r="M10" s="6"/>
      <c r="N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 x14ac:dyDescent="0.25">
      <c r="A11" s="5" t="s">
        <v>96</v>
      </c>
      <c r="B11" s="6" t="s">
        <v>31</v>
      </c>
      <c r="C11" s="6">
        <v>65</v>
      </c>
      <c r="D11" s="6">
        <v>4</v>
      </c>
      <c r="E11" s="6">
        <v>49</v>
      </c>
      <c r="F11" s="6">
        <v>0.8</v>
      </c>
      <c r="G11" s="6">
        <v>29.400000000000002</v>
      </c>
      <c r="H11" s="7">
        <v>39.1</v>
      </c>
      <c r="L11" s="6"/>
      <c r="M11" s="6"/>
      <c r="N11" s="6"/>
      <c r="P11" s="6"/>
      <c r="Q11" s="6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</row>
    <row r="12" spans="1:51" x14ac:dyDescent="0.25">
      <c r="A12" s="5" t="s">
        <v>97</v>
      </c>
      <c r="B12" s="6" t="s">
        <v>31</v>
      </c>
      <c r="C12" s="6">
        <v>66</v>
      </c>
      <c r="D12" s="6">
        <v>4</v>
      </c>
      <c r="E12" s="6">
        <v>52</v>
      </c>
      <c r="F12" s="6">
        <v>0.9</v>
      </c>
      <c r="G12" s="6">
        <v>35.1</v>
      </c>
      <c r="H12" s="7">
        <v>40.299999999999997</v>
      </c>
      <c r="L12" s="6"/>
      <c r="M12" s="6"/>
      <c r="N12" s="6"/>
    </row>
    <row r="13" spans="1:51" x14ac:dyDescent="0.25">
      <c r="A13" s="5" t="s">
        <v>98</v>
      </c>
      <c r="B13" s="6" t="s">
        <v>19</v>
      </c>
      <c r="C13" s="6">
        <v>80</v>
      </c>
      <c r="D13" s="6">
        <v>6</v>
      </c>
      <c r="E13" s="6">
        <v>50</v>
      </c>
      <c r="F13" s="6">
        <v>0.9</v>
      </c>
      <c r="G13" s="6">
        <v>33.75</v>
      </c>
      <c r="H13" s="7">
        <v>34.9</v>
      </c>
      <c r="L13" s="6"/>
      <c r="M13" s="6"/>
      <c r="N13" s="6"/>
    </row>
    <row r="14" spans="1:51" x14ac:dyDescent="0.25">
      <c r="A14" s="5" t="s">
        <v>100</v>
      </c>
      <c r="B14" s="6" t="s">
        <v>19</v>
      </c>
      <c r="C14" s="6">
        <v>77</v>
      </c>
      <c r="D14" s="6">
        <v>5</v>
      </c>
      <c r="E14" s="6">
        <v>51</v>
      </c>
      <c r="F14" s="6">
        <v>0.9</v>
      </c>
      <c r="G14" s="6">
        <v>34.425000000000004</v>
      </c>
      <c r="H14" s="7">
        <v>41.2</v>
      </c>
      <c r="L14" s="6"/>
      <c r="M14" s="6"/>
      <c r="N14" s="6"/>
    </row>
    <row r="15" spans="1:51" x14ac:dyDescent="0.25">
      <c r="A15" s="5" t="s">
        <v>101</v>
      </c>
      <c r="B15" s="6" t="s">
        <v>19</v>
      </c>
      <c r="C15" s="6">
        <v>77</v>
      </c>
      <c r="D15" s="6">
        <v>5</v>
      </c>
      <c r="E15" s="6">
        <v>52</v>
      </c>
      <c r="F15" s="6">
        <v>0.8</v>
      </c>
      <c r="G15" s="6">
        <v>31.200000000000003</v>
      </c>
      <c r="H15" s="7">
        <v>32.9</v>
      </c>
      <c r="L15" s="6"/>
      <c r="M15" s="6"/>
      <c r="N15" s="6"/>
    </row>
    <row r="16" spans="1:51" x14ac:dyDescent="0.25">
      <c r="A16" s="5" t="s">
        <v>102</v>
      </c>
      <c r="B16" s="6" t="s">
        <v>19</v>
      </c>
      <c r="C16" s="6">
        <v>78</v>
      </c>
      <c r="D16" s="6">
        <v>6</v>
      </c>
      <c r="E16" s="6">
        <v>50</v>
      </c>
      <c r="F16" s="6">
        <v>0.9</v>
      </c>
      <c r="G16" s="6">
        <v>33.75</v>
      </c>
      <c r="H16" s="7">
        <v>35.700000000000003</v>
      </c>
      <c r="L16" s="6"/>
      <c r="M16" s="6"/>
      <c r="N16" s="6"/>
      <c r="R16" s="6" t="s">
        <v>76</v>
      </c>
      <c r="S16" s="6" t="s">
        <v>123</v>
      </c>
      <c r="T16" s="6" t="s">
        <v>125</v>
      </c>
      <c r="U16" s="6" t="s">
        <v>127</v>
      </c>
      <c r="V16" s="6" t="s">
        <v>128</v>
      </c>
      <c r="W16" s="6" t="s">
        <v>124</v>
      </c>
      <c r="X16" s="6" t="s">
        <v>126</v>
      </c>
    </row>
    <row r="17" spans="1:24" x14ac:dyDescent="0.25">
      <c r="A17" s="5" t="s">
        <v>103</v>
      </c>
      <c r="B17" s="6" t="s">
        <v>19</v>
      </c>
      <c r="C17" s="6">
        <v>79</v>
      </c>
      <c r="D17" s="6">
        <v>5</v>
      </c>
      <c r="E17" s="6">
        <v>55</v>
      </c>
      <c r="F17" s="6">
        <v>1</v>
      </c>
      <c r="G17" s="6">
        <v>41.25</v>
      </c>
      <c r="H17" s="7">
        <v>35.6</v>
      </c>
      <c r="L17" s="6"/>
      <c r="M17" s="6"/>
      <c r="N17" s="6"/>
      <c r="R17" s="6" t="s">
        <v>74</v>
      </c>
      <c r="S17" s="6">
        <v>82.1</v>
      </c>
      <c r="T17" s="6">
        <v>52.5</v>
      </c>
      <c r="U17" s="6">
        <v>38.032499999999999</v>
      </c>
      <c r="V17" s="6">
        <v>35.93</v>
      </c>
      <c r="W17" s="6">
        <v>5.6</v>
      </c>
      <c r="X17" s="6">
        <v>0.96</v>
      </c>
    </row>
    <row r="18" spans="1:24" x14ac:dyDescent="0.25">
      <c r="A18" s="5" t="s">
        <v>104</v>
      </c>
      <c r="B18" s="6" t="s">
        <v>19</v>
      </c>
      <c r="C18" s="6">
        <v>83</v>
      </c>
      <c r="D18" s="6">
        <v>6</v>
      </c>
      <c r="E18" s="6">
        <v>58</v>
      </c>
      <c r="F18" s="6">
        <v>1</v>
      </c>
      <c r="G18" s="6">
        <v>43.5</v>
      </c>
      <c r="H18" s="7">
        <v>36.1</v>
      </c>
      <c r="L18" s="6"/>
      <c r="M18" s="6"/>
      <c r="N18" s="6"/>
      <c r="R18" s="6" t="s">
        <v>44</v>
      </c>
      <c r="S18" s="6">
        <v>54</v>
      </c>
      <c r="T18" s="6">
        <v>32</v>
      </c>
      <c r="U18" s="6">
        <v>12</v>
      </c>
      <c r="V18" s="7">
        <v>31.8</v>
      </c>
      <c r="W18" s="6">
        <v>4</v>
      </c>
      <c r="X18" s="6">
        <v>0.6</v>
      </c>
    </row>
    <row r="19" spans="1:24" x14ac:dyDescent="0.25">
      <c r="A19" s="5" t="s">
        <v>105</v>
      </c>
      <c r="B19" s="6" t="s">
        <v>19</v>
      </c>
      <c r="C19" s="6">
        <v>82</v>
      </c>
      <c r="D19" s="6">
        <v>6</v>
      </c>
      <c r="E19" s="6">
        <v>55</v>
      </c>
      <c r="F19" s="6">
        <v>1</v>
      </c>
      <c r="G19" s="6">
        <v>41.25</v>
      </c>
      <c r="H19" s="7">
        <v>33.799999999999997</v>
      </c>
      <c r="L19" s="6"/>
      <c r="M19" s="6"/>
      <c r="N19" s="6"/>
      <c r="R19" s="6" t="s">
        <v>44</v>
      </c>
      <c r="S19" s="6">
        <v>46</v>
      </c>
      <c r="T19" s="6">
        <v>26</v>
      </c>
      <c r="U19" s="6">
        <v>7.8000000000000007</v>
      </c>
      <c r="V19" s="7">
        <v>30.2</v>
      </c>
      <c r="W19" s="6">
        <v>4</v>
      </c>
      <c r="X19" s="6">
        <v>1</v>
      </c>
    </row>
    <row r="20" spans="1:24" x14ac:dyDescent="0.25">
      <c r="A20" s="5" t="s">
        <v>106</v>
      </c>
      <c r="B20" s="6" t="s">
        <v>19</v>
      </c>
      <c r="C20" s="6">
        <v>87</v>
      </c>
      <c r="D20" s="6">
        <v>6</v>
      </c>
      <c r="E20" s="6">
        <v>54</v>
      </c>
      <c r="F20" s="6">
        <v>1</v>
      </c>
      <c r="G20" s="6">
        <v>40.5</v>
      </c>
      <c r="H20" s="7">
        <v>36.700000000000003</v>
      </c>
      <c r="L20" s="6"/>
      <c r="M20" s="6"/>
      <c r="N20" s="6"/>
      <c r="R20" s="6" t="s">
        <v>44</v>
      </c>
      <c r="S20" s="6">
        <v>42</v>
      </c>
      <c r="T20" s="6">
        <v>32</v>
      </c>
      <c r="U20" s="6">
        <v>12</v>
      </c>
      <c r="V20" s="7">
        <v>30.9</v>
      </c>
      <c r="W20" s="6">
        <v>4</v>
      </c>
      <c r="X20" s="6">
        <v>0.9</v>
      </c>
    </row>
    <row r="21" spans="1:24" x14ac:dyDescent="0.25">
      <c r="A21" s="5" t="s">
        <v>107</v>
      </c>
      <c r="B21" s="6" t="s">
        <v>19</v>
      </c>
      <c r="C21" s="6">
        <v>92</v>
      </c>
      <c r="D21" s="6">
        <v>6</v>
      </c>
      <c r="E21" s="6">
        <v>57</v>
      </c>
      <c r="F21" s="6">
        <v>1</v>
      </c>
      <c r="G21" s="6">
        <v>42.75</v>
      </c>
      <c r="H21" s="7">
        <v>39.700000000000003</v>
      </c>
      <c r="L21" s="6"/>
      <c r="M21" s="6"/>
      <c r="N21" s="6"/>
      <c r="R21" s="6" t="s">
        <v>44</v>
      </c>
      <c r="S21" s="6">
        <v>53</v>
      </c>
      <c r="T21" s="6">
        <v>30</v>
      </c>
      <c r="U21" s="6">
        <v>11.25</v>
      </c>
      <c r="V21" s="7">
        <v>31.2</v>
      </c>
      <c r="W21" s="6">
        <v>5</v>
      </c>
      <c r="X21" s="6">
        <v>0.8</v>
      </c>
    </row>
    <row r="22" spans="1:24" x14ac:dyDescent="0.25">
      <c r="A22" s="5" t="s">
        <v>108</v>
      </c>
      <c r="B22" s="6" t="s">
        <v>19</v>
      </c>
      <c r="C22" s="6">
        <v>85</v>
      </c>
      <c r="D22" s="6">
        <v>6</v>
      </c>
      <c r="E22" s="6">
        <v>53</v>
      </c>
      <c r="F22" s="6">
        <v>1</v>
      </c>
      <c r="G22" s="6">
        <v>39.75</v>
      </c>
      <c r="H22" s="7">
        <v>33.799999999999997</v>
      </c>
      <c r="L22" s="6"/>
      <c r="M22" s="6"/>
      <c r="N22" s="6"/>
      <c r="R22" s="6" t="s">
        <v>44</v>
      </c>
      <c r="S22" s="6">
        <v>54</v>
      </c>
      <c r="T22" s="6">
        <v>28</v>
      </c>
      <c r="U22" s="6">
        <v>10.5</v>
      </c>
      <c r="V22" s="7">
        <v>28.3</v>
      </c>
      <c r="W22" s="6">
        <v>5</v>
      </c>
      <c r="X22" s="6">
        <v>0.7</v>
      </c>
    </row>
    <row r="23" spans="1:24" x14ac:dyDescent="0.25">
      <c r="A23" s="5" t="s">
        <v>109</v>
      </c>
      <c r="B23" s="6" t="s">
        <v>19</v>
      </c>
      <c r="C23" s="6">
        <v>75</v>
      </c>
      <c r="D23" s="6">
        <v>5</v>
      </c>
      <c r="E23" s="6">
        <v>59</v>
      </c>
      <c r="F23" s="6">
        <v>1</v>
      </c>
      <c r="G23" s="6">
        <v>44.25</v>
      </c>
      <c r="H23" s="7">
        <v>36.799999999999997</v>
      </c>
      <c r="L23" s="6"/>
      <c r="M23" s="6"/>
      <c r="N23" s="6"/>
      <c r="R23" s="6" t="s">
        <v>44</v>
      </c>
      <c r="S23" s="6">
        <v>52</v>
      </c>
      <c r="T23" s="6">
        <v>28</v>
      </c>
      <c r="U23" s="6">
        <v>14.7</v>
      </c>
      <c r="V23" s="7">
        <v>31.4</v>
      </c>
      <c r="W23" s="6">
        <v>4</v>
      </c>
      <c r="X23" s="6">
        <v>0.8</v>
      </c>
    </row>
    <row r="24" spans="1:24" x14ac:dyDescent="0.25">
      <c r="A24" s="5" t="s">
        <v>110</v>
      </c>
      <c r="B24" s="6" t="s">
        <v>19</v>
      </c>
      <c r="C24" s="6">
        <v>76</v>
      </c>
      <c r="D24" s="6">
        <v>5</v>
      </c>
      <c r="E24" s="6">
        <v>49</v>
      </c>
      <c r="F24" s="6">
        <v>0.9</v>
      </c>
      <c r="G24" s="6">
        <v>33.075000000000003</v>
      </c>
      <c r="H24" s="7">
        <v>35.4</v>
      </c>
      <c r="L24" s="6"/>
      <c r="M24" s="6"/>
      <c r="N24" s="6"/>
      <c r="R24" s="6" t="s">
        <v>44</v>
      </c>
      <c r="S24" s="6">
        <v>52</v>
      </c>
      <c r="T24" s="6">
        <v>30</v>
      </c>
      <c r="U24" s="6">
        <v>11.25</v>
      </c>
      <c r="V24" s="7">
        <v>31.5</v>
      </c>
      <c r="W24" s="6">
        <v>5</v>
      </c>
      <c r="X24" s="6">
        <v>0.65</v>
      </c>
    </row>
    <row r="25" spans="1:24" x14ac:dyDescent="0.25">
      <c r="A25" s="5" t="s">
        <v>111</v>
      </c>
      <c r="B25" s="6" t="s">
        <v>44</v>
      </c>
      <c r="C25" s="6">
        <v>54</v>
      </c>
      <c r="D25" s="6">
        <v>4</v>
      </c>
      <c r="E25" s="6">
        <v>32</v>
      </c>
      <c r="F25" s="6">
        <v>0.5</v>
      </c>
      <c r="G25" s="6">
        <v>12</v>
      </c>
      <c r="H25" s="7">
        <v>31.8</v>
      </c>
      <c r="L25" s="6"/>
      <c r="M25" s="6"/>
      <c r="N25" s="6"/>
      <c r="R25" s="6" t="s">
        <v>44</v>
      </c>
      <c r="S25" s="6">
        <v>64</v>
      </c>
      <c r="T25" s="6">
        <v>39</v>
      </c>
      <c r="U25" s="6">
        <v>20.474999999999998</v>
      </c>
      <c r="V25" s="7">
        <v>30.9</v>
      </c>
      <c r="W25" s="6">
        <v>4</v>
      </c>
      <c r="X25" s="6">
        <v>0.7</v>
      </c>
    </row>
    <row r="26" spans="1:24" x14ac:dyDescent="0.25">
      <c r="A26" s="5" t="s">
        <v>112</v>
      </c>
      <c r="B26" s="6" t="s">
        <v>44</v>
      </c>
      <c r="C26" s="6">
        <v>46</v>
      </c>
      <c r="D26" s="6">
        <v>3</v>
      </c>
      <c r="E26" s="6">
        <v>26</v>
      </c>
      <c r="F26" s="6">
        <v>0.4</v>
      </c>
      <c r="G26" s="6">
        <v>7.8000000000000007</v>
      </c>
      <c r="H26" s="7">
        <v>30.2</v>
      </c>
      <c r="L26" s="6"/>
      <c r="M26" s="6"/>
      <c r="N26" s="6"/>
      <c r="R26" s="6" t="s">
        <v>44</v>
      </c>
      <c r="S26" s="6">
        <v>60</v>
      </c>
      <c r="T26" s="6">
        <v>33</v>
      </c>
      <c r="U26" s="6">
        <v>19.8</v>
      </c>
      <c r="V26" s="7">
        <v>35.9</v>
      </c>
      <c r="W26" s="6">
        <v>4</v>
      </c>
      <c r="X26" s="6">
        <v>0.8</v>
      </c>
    </row>
    <row r="27" spans="1:24" x14ac:dyDescent="0.25">
      <c r="A27" s="5" t="s">
        <v>113</v>
      </c>
      <c r="B27" s="6" t="s">
        <v>44</v>
      </c>
      <c r="C27" s="6">
        <v>42</v>
      </c>
      <c r="D27" s="6">
        <v>3</v>
      </c>
      <c r="E27" s="6">
        <v>32</v>
      </c>
      <c r="F27" s="6">
        <v>0.5</v>
      </c>
      <c r="G27" s="6">
        <v>12</v>
      </c>
      <c r="H27" s="7">
        <v>30.9</v>
      </c>
      <c r="L27" s="6"/>
      <c r="M27" s="6"/>
      <c r="N27" s="6"/>
      <c r="R27" s="6" t="s">
        <v>44</v>
      </c>
      <c r="S27" s="6">
        <v>46</v>
      </c>
      <c r="T27" s="6">
        <v>36</v>
      </c>
      <c r="U27" s="6">
        <v>18.899999999999999</v>
      </c>
      <c r="V27" s="7">
        <v>32.9</v>
      </c>
      <c r="W27" s="6">
        <v>4</v>
      </c>
      <c r="X27" s="6">
        <v>0.9</v>
      </c>
    </row>
    <row r="28" spans="1:24" x14ac:dyDescent="0.25">
      <c r="A28" s="5" t="s">
        <v>114</v>
      </c>
      <c r="B28" s="6" t="s">
        <v>44</v>
      </c>
      <c r="C28" s="6">
        <v>53</v>
      </c>
      <c r="D28" s="6">
        <v>4</v>
      </c>
      <c r="E28" s="6">
        <v>30</v>
      </c>
      <c r="F28" s="6">
        <v>0.5</v>
      </c>
      <c r="G28" s="6">
        <v>11.25</v>
      </c>
      <c r="H28" s="7">
        <v>31.2</v>
      </c>
      <c r="L28" s="6"/>
      <c r="M28" s="6"/>
      <c r="N28" s="6"/>
      <c r="R28" s="6" t="s">
        <v>44</v>
      </c>
      <c r="S28" s="6">
        <v>50</v>
      </c>
      <c r="T28" s="6">
        <v>28.5</v>
      </c>
      <c r="U28" s="6">
        <v>12.824999999999999</v>
      </c>
      <c r="V28" s="7">
        <v>30.8</v>
      </c>
      <c r="W28" s="6">
        <v>6</v>
      </c>
      <c r="X28" s="6">
        <v>0.9</v>
      </c>
    </row>
    <row r="29" spans="1:24" x14ac:dyDescent="0.25">
      <c r="A29" s="5" t="s">
        <v>115</v>
      </c>
      <c r="B29" s="6" t="s">
        <v>44</v>
      </c>
      <c r="C29" s="6">
        <v>54</v>
      </c>
      <c r="D29" s="6">
        <v>4</v>
      </c>
      <c r="E29" s="6">
        <v>28</v>
      </c>
      <c r="F29" s="6">
        <v>0.5</v>
      </c>
      <c r="G29" s="6">
        <v>10.5</v>
      </c>
      <c r="H29" s="7">
        <v>28.3</v>
      </c>
      <c r="L29" s="6"/>
      <c r="M29" s="6"/>
      <c r="N29" s="6"/>
      <c r="R29" s="6" t="s">
        <v>44</v>
      </c>
      <c r="S29" s="6">
        <v>56</v>
      </c>
      <c r="T29" s="6">
        <v>32.5</v>
      </c>
      <c r="U29" s="6">
        <v>12.1875</v>
      </c>
      <c r="V29" s="7">
        <v>34.4</v>
      </c>
      <c r="W29" s="6">
        <v>5</v>
      </c>
      <c r="X29" s="6">
        <v>0.9</v>
      </c>
    </row>
    <row r="30" spans="1:24" x14ac:dyDescent="0.25">
      <c r="A30" s="5" t="s">
        <v>116</v>
      </c>
      <c r="B30" s="6" t="s">
        <v>44</v>
      </c>
      <c r="C30" s="6">
        <v>52</v>
      </c>
      <c r="D30" s="6">
        <v>4</v>
      </c>
      <c r="E30" s="6">
        <v>28</v>
      </c>
      <c r="F30" s="6">
        <v>0.7</v>
      </c>
      <c r="G30" s="6">
        <v>14.7</v>
      </c>
      <c r="H30" s="7">
        <v>31.4</v>
      </c>
      <c r="L30" s="6"/>
      <c r="M30" s="6"/>
      <c r="N30" s="6"/>
      <c r="R30" s="6" t="s">
        <v>31</v>
      </c>
      <c r="S30" s="6">
        <v>70</v>
      </c>
      <c r="T30" s="6">
        <v>35</v>
      </c>
      <c r="U30" s="6">
        <v>15.75</v>
      </c>
      <c r="V30" s="7">
        <v>39.1</v>
      </c>
      <c r="W30" s="6">
        <v>5</v>
      </c>
      <c r="X30" s="6">
        <v>0.8</v>
      </c>
    </row>
    <row r="31" spans="1:24" x14ac:dyDescent="0.25">
      <c r="A31" s="5" t="s">
        <v>117</v>
      </c>
      <c r="B31" s="6" t="s">
        <v>44</v>
      </c>
      <c r="C31" s="6">
        <v>52</v>
      </c>
      <c r="D31" s="6">
        <v>4</v>
      </c>
      <c r="E31" s="6">
        <v>30</v>
      </c>
      <c r="F31" s="6">
        <v>0.5</v>
      </c>
      <c r="G31" s="6">
        <v>11.25</v>
      </c>
      <c r="H31" s="7">
        <v>31.5</v>
      </c>
      <c r="L31" s="6"/>
      <c r="M31" s="6"/>
      <c r="N31" s="6"/>
      <c r="R31" s="6" t="s">
        <v>31</v>
      </c>
      <c r="S31" s="6">
        <v>65</v>
      </c>
      <c r="T31" s="6">
        <v>50</v>
      </c>
      <c r="U31" s="6">
        <v>37.5</v>
      </c>
      <c r="V31" s="7">
        <v>37</v>
      </c>
      <c r="W31" s="6">
        <v>6</v>
      </c>
      <c r="X31" s="6">
        <v>0.9</v>
      </c>
    </row>
    <row r="32" spans="1:24" x14ac:dyDescent="0.25">
      <c r="A32" s="5" t="s">
        <v>118</v>
      </c>
      <c r="B32" s="6" t="s">
        <v>44</v>
      </c>
      <c r="C32" s="6">
        <v>64</v>
      </c>
      <c r="D32" s="6">
        <v>6</v>
      </c>
      <c r="E32" s="6">
        <v>39</v>
      </c>
      <c r="F32" s="6">
        <v>0.7</v>
      </c>
      <c r="G32" s="6">
        <v>20.474999999999998</v>
      </c>
      <c r="H32" s="7">
        <v>30.9</v>
      </c>
      <c r="L32" s="6"/>
      <c r="M32" s="6"/>
      <c r="N32" s="6"/>
      <c r="R32" s="6" t="s">
        <v>31</v>
      </c>
      <c r="S32" s="6">
        <v>71</v>
      </c>
      <c r="T32" s="6">
        <v>48</v>
      </c>
      <c r="U32" s="6">
        <v>32.400000000000006</v>
      </c>
      <c r="V32" s="7">
        <v>37.799999999999997</v>
      </c>
      <c r="W32" s="6">
        <v>5</v>
      </c>
      <c r="X32" s="6">
        <v>1</v>
      </c>
    </row>
    <row r="33" spans="1:24" x14ac:dyDescent="0.25">
      <c r="A33" s="5" t="s">
        <v>119</v>
      </c>
      <c r="B33" s="6" t="s">
        <v>44</v>
      </c>
      <c r="C33" s="6">
        <v>60</v>
      </c>
      <c r="D33" s="6">
        <v>5</v>
      </c>
      <c r="E33" s="6">
        <v>33</v>
      </c>
      <c r="F33" s="6">
        <v>0.8</v>
      </c>
      <c r="G33" s="6">
        <v>19.8</v>
      </c>
      <c r="H33" s="7">
        <v>35.9</v>
      </c>
      <c r="L33" s="6"/>
      <c r="M33" s="6"/>
      <c r="N33" s="6"/>
      <c r="R33" s="6" t="s">
        <v>31</v>
      </c>
      <c r="S33" s="6">
        <v>63</v>
      </c>
      <c r="T33" s="6">
        <v>43</v>
      </c>
      <c r="U33" s="6">
        <v>25.799999999999997</v>
      </c>
      <c r="V33" s="7">
        <v>40.9</v>
      </c>
      <c r="W33" s="6">
        <v>6</v>
      </c>
      <c r="X33" s="6">
        <v>1</v>
      </c>
    </row>
    <row r="34" spans="1:24" x14ac:dyDescent="0.25">
      <c r="A34" s="5" t="s">
        <v>120</v>
      </c>
      <c r="B34" s="6" t="s">
        <v>44</v>
      </c>
      <c r="C34" s="6">
        <v>46</v>
      </c>
      <c r="D34" s="6">
        <v>4</v>
      </c>
      <c r="E34" s="6">
        <v>36</v>
      </c>
      <c r="F34" s="6">
        <v>0.7</v>
      </c>
      <c r="G34" s="6">
        <v>18.899999999999999</v>
      </c>
      <c r="H34" s="7">
        <v>32.9</v>
      </c>
      <c r="L34" s="6"/>
      <c r="M34" s="6"/>
      <c r="N34" s="6"/>
      <c r="R34" s="6" t="s">
        <v>31</v>
      </c>
      <c r="S34" s="6">
        <v>58</v>
      </c>
      <c r="T34" s="6">
        <v>43</v>
      </c>
      <c r="U34" s="6">
        <v>22.574999999999999</v>
      </c>
      <c r="V34" s="7">
        <v>39.200000000000003</v>
      </c>
      <c r="W34" s="6">
        <v>6</v>
      </c>
      <c r="X34" s="6">
        <v>1</v>
      </c>
    </row>
    <row r="35" spans="1:24" x14ac:dyDescent="0.25">
      <c r="A35" s="5" t="s">
        <v>121</v>
      </c>
      <c r="B35" s="6" t="s">
        <v>44</v>
      </c>
      <c r="C35" s="6">
        <v>50</v>
      </c>
      <c r="D35" s="6">
        <v>4</v>
      </c>
      <c r="E35" s="6">
        <v>28.5</v>
      </c>
      <c r="F35" s="6">
        <v>0.6</v>
      </c>
      <c r="G35" s="6">
        <v>12.824999999999999</v>
      </c>
      <c r="H35" s="7">
        <v>30.8</v>
      </c>
      <c r="L35" s="6"/>
      <c r="M35" s="6"/>
      <c r="N35" s="6"/>
      <c r="R35" s="6" t="s">
        <v>31</v>
      </c>
      <c r="S35" s="6">
        <v>60</v>
      </c>
      <c r="T35" s="6">
        <v>44</v>
      </c>
      <c r="U35" s="6">
        <v>26.400000000000002</v>
      </c>
      <c r="V35" s="7">
        <v>39.700000000000003</v>
      </c>
      <c r="W35" s="6">
        <v>6</v>
      </c>
      <c r="X35" s="6">
        <v>1</v>
      </c>
    </row>
    <row r="36" spans="1:24" x14ac:dyDescent="0.25">
      <c r="A36" s="5" t="s">
        <v>122</v>
      </c>
      <c r="B36" s="6" t="s">
        <v>44</v>
      </c>
      <c r="C36" s="6">
        <v>56</v>
      </c>
      <c r="D36" s="6">
        <v>4</v>
      </c>
      <c r="E36" s="6">
        <v>32.5</v>
      </c>
      <c r="F36" s="6">
        <v>0.5</v>
      </c>
      <c r="G36" s="6">
        <v>12.1875</v>
      </c>
      <c r="H36" s="7">
        <v>34.4</v>
      </c>
      <c r="L36" s="6"/>
      <c r="M36" s="6"/>
      <c r="N36" s="6"/>
      <c r="R36" s="6" t="s">
        <v>31</v>
      </c>
      <c r="S36" s="6">
        <v>71</v>
      </c>
      <c r="T36" s="6">
        <v>45</v>
      </c>
      <c r="U36" s="6">
        <v>21.9375</v>
      </c>
      <c r="V36" s="7">
        <v>37.1</v>
      </c>
      <c r="W36" s="6">
        <v>6</v>
      </c>
      <c r="X36" s="6">
        <v>1</v>
      </c>
    </row>
    <row r="37" spans="1:24" x14ac:dyDescent="0.25">
      <c r="L37" s="6"/>
      <c r="M37" s="6"/>
      <c r="N37" s="6"/>
      <c r="R37" s="6" t="s">
        <v>31</v>
      </c>
      <c r="S37" s="6">
        <v>68</v>
      </c>
      <c r="T37" s="6">
        <v>40</v>
      </c>
      <c r="U37" s="6">
        <v>21</v>
      </c>
      <c r="V37" s="7">
        <v>38.200000000000003</v>
      </c>
      <c r="W37" s="6">
        <v>6</v>
      </c>
      <c r="X37" s="6">
        <v>1</v>
      </c>
    </row>
    <row r="38" spans="1:24" x14ac:dyDescent="0.25">
      <c r="L38" s="6"/>
      <c r="M38" s="6"/>
      <c r="N38" s="6"/>
      <c r="R38" s="6" t="s">
        <v>31</v>
      </c>
      <c r="S38" s="6">
        <v>65</v>
      </c>
      <c r="T38" s="6">
        <v>49</v>
      </c>
      <c r="U38" s="6">
        <v>29.400000000000002</v>
      </c>
      <c r="V38" s="7">
        <v>39.1</v>
      </c>
      <c r="W38" s="6">
        <v>5</v>
      </c>
      <c r="X38" s="6">
        <v>1</v>
      </c>
    </row>
    <row r="39" spans="1:24" x14ac:dyDescent="0.25">
      <c r="L39" s="6"/>
      <c r="M39" s="6"/>
      <c r="N39" s="6"/>
      <c r="R39" s="6" t="s">
        <v>31</v>
      </c>
      <c r="S39" s="6">
        <v>66</v>
      </c>
      <c r="T39" s="6">
        <v>52</v>
      </c>
      <c r="U39" s="6">
        <v>35.1</v>
      </c>
      <c r="V39" s="7">
        <v>40.299999999999997</v>
      </c>
      <c r="W39" s="6">
        <v>5</v>
      </c>
      <c r="X39" s="6">
        <v>0.9</v>
      </c>
    </row>
    <row r="40" spans="1:24" x14ac:dyDescent="0.25">
      <c r="L40" s="6"/>
      <c r="M40" s="6"/>
      <c r="N40" s="6"/>
      <c r="R40" s="6" t="s">
        <v>19</v>
      </c>
      <c r="S40" s="6">
        <v>80</v>
      </c>
      <c r="T40" s="6">
        <v>50</v>
      </c>
      <c r="U40" s="6">
        <v>33.75</v>
      </c>
      <c r="V40" s="7">
        <v>34.9</v>
      </c>
      <c r="W40" s="6">
        <v>4</v>
      </c>
      <c r="X40" s="6">
        <v>0.5</v>
      </c>
    </row>
    <row r="41" spans="1:24" x14ac:dyDescent="0.25">
      <c r="L41" s="6"/>
      <c r="M41" s="6"/>
      <c r="N41" s="6"/>
      <c r="R41" s="6" t="s">
        <v>19</v>
      </c>
      <c r="S41" s="6">
        <v>77</v>
      </c>
      <c r="T41" s="6">
        <v>51</v>
      </c>
      <c r="U41" s="6">
        <v>34.425000000000004</v>
      </c>
      <c r="V41" s="7">
        <v>41.2</v>
      </c>
      <c r="W41" s="6">
        <v>3</v>
      </c>
      <c r="X41" s="6">
        <v>0.4</v>
      </c>
    </row>
    <row r="42" spans="1:24" x14ac:dyDescent="0.25">
      <c r="L42" s="6"/>
      <c r="M42" s="6"/>
      <c r="N42" s="6"/>
      <c r="R42" s="6" t="s">
        <v>19</v>
      </c>
      <c r="S42" s="6">
        <v>77</v>
      </c>
      <c r="T42" s="6">
        <v>52</v>
      </c>
      <c r="U42" s="6">
        <v>31.200000000000003</v>
      </c>
      <c r="V42" s="7">
        <v>32.9</v>
      </c>
      <c r="W42" s="6">
        <v>3</v>
      </c>
      <c r="X42" s="6">
        <v>0.5</v>
      </c>
    </row>
    <row r="43" spans="1:24" x14ac:dyDescent="0.25">
      <c r="R43" s="6" t="s">
        <v>19</v>
      </c>
      <c r="S43" s="6">
        <v>78</v>
      </c>
      <c r="T43" s="6">
        <v>50</v>
      </c>
      <c r="U43" s="6">
        <v>33.75</v>
      </c>
      <c r="V43" s="7">
        <v>35.700000000000003</v>
      </c>
      <c r="W43" s="6">
        <v>4</v>
      </c>
      <c r="X43" s="6">
        <v>0.5</v>
      </c>
    </row>
    <row r="44" spans="1:24" x14ac:dyDescent="0.25">
      <c r="R44" s="6" t="s">
        <v>19</v>
      </c>
      <c r="S44" s="6">
        <v>79</v>
      </c>
      <c r="T44" s="6">
        <v>55</v>
      </c>
      <c r="U44" s="6">
        <v>41.25</v>
      </c>
      <c r="V44" s="7">
        <v>35.6</v>
      </c>
      <c r="W44" s="6">
        <v>4</v>
      </c>
      <c r="X44" s="6">
        <v>0.5</v>
      </c>
    </row>
    <row r="45" spans="1:24" x14ac:dyDescent="0.25">
      <c r="R45" s="6" t="s">
        <v>19</v>
      </c>
      <c r="S45" s="6">
        <v>83</v>
      </c>
      <c r="T45" s="6">
        <v>58</v>
      </c>
      <c r="U45" s="6">
        <v>43.5</v>
      </c>
      <c r="V45" s="7">
        <v>36.1</v>
      </c>
      <c r="W45" s="6">
        <v>4</v>
      </c>
      <c r="X45" s="6">
        <v>0.7</v>
      </c>
    </row>
    <row r="46" spans="1:24" x14ac:dyDescent="0.25">
      <c r="R46" s="6" t="s">
        <v>19</v>
      </c>
      <c r="S46" s="6">
        <v>82</v>
      </c>
      <c r="T46" s="6">
        <v>55</v>
      </c>
      <c r="U46" s="6">
        <v>41.25</v>
      </c>
      <c r="V46" s="7">
        <v>33.799999999999997</v>
      </c>
      <c r="W46" s="6">
        <v>4</v>
      </c>
      <c r="X46" s="6">
        <v>0.5</v>
      </c>
    </row>
    <row r="47" spans="1:24" x14ac:dyDescent="0.25">
      <c r="R47" s="6" t="s">
        <v>19</v>
      </c>
      <c r="S47" s="6">
        <v>87</v>
      </c>
      <c r="T47" s="6">
        <v>54</v>
      </c>
      <c r="U47" s="6">
        <v>40.5</v>
      </c>
      <c r="V47" s="7">
        <v>36.700000000000003</v>
      </c>
      <c r="W47" s="6">
        <v>6</v>
      </c>
      <c r="X47" s="6">
        <v>0.7</v>
      </c>
    </row>
    <row r="48" spans="1:24" x14ac:dyDescent="0.25">
      <c r="R48" s="6" t="s">
        <v>19</v>
      </c>
      <c r="S48" s="6">
        <v>92</v>
      </c>
      <c r="T48" s="6">
        <v>57</v>
      </c>
      <c r="U48" s="6">
        <v>42.75</v>
      </c>
      <c r="V48" s="7">
        <v>39.700000000000003</v>
      </c>
      <c r="W48" s="6">
        <v>5</v>
      </c>
      <c r="X48" s="6">
        <v>0.8</v>
      </c>
    </row>
    <row r="49" spans="18:24" x14ac:dyDescent="0.25">
      <c r="R49" s="6" t="s">
        <v>19</v>
      </c>
      <c r="S49" s="6">
        <v>85</v>
      </c>
      <c r="T49" s="6">
        <v>53</v>
      </c>
      <c r="U49" s="6">
        <v>39.75</v>
      </c>
      <c r="V49" s="7">
        <v>33.799999999999997</v>
      </c>
      <c r="W49" s="6">
        <v>4</v>
      </c>
      <c r="X49" s="6">
        <v>0.7</v>
      </c>
    </row>
    <row r="50" spans="18:24" x14ac:dyDescent="0.25">
      <c r="R50" s="6" t="s">
        <v>19</v>
      </c>
      <c r="S50" s="6">
        <v>75</v>
      </c>
      <c r="T50" s="6">
        <v>59</v>
      </c>
      <c r="U50" s="6">
        <v>44.25</v>
      </c>
      <c r="V50" s="7">
        <v>36.799999999999997</v>
      </c>
      <c r="W50" s="6">
        <v>4</v>
      </c>
      <c r="X50" s="6">
        <v>0.6</v>
      </c>
    </row>
    <row r="51" spans="18:24" x14ac:dyDescent="0.25">
      <c r="R51" s="6" t="s">
        <v>19</v>
      </c>
      <c r="S51" s="6">
        <v>76</v>
      </c>
      <c r="T51" s="6">
        <v>49</v>
      </c>
      <c r="U51" s="6">
        <v>33.075000000000003</v>
      </c>
      <c r="V51" s="7">
        <v>35.4</v>
      </c>
      <c r="W51" s="6">
        <v>4</v>
      </c>
      <c r="X51" s="6">
        <v>0.5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Relative Gene Expression</vt:lpstr>
      <vt:lpstr>Absolute gene expression</vt:lpstr>
      <vt:lpstr>Hormone determinations</vt:lpstr>
      <vt:lpstr>Phenotype measurements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Usuari</cp:lastModifiedBy>
  <dcterms:created xsi:type="dcterms:W3CDTF">2023-04-21T09:08:42Z</dcterms:created>
  <dcterms:modified xsi:type="dcterms:W3CDTF">2023-05-04T11:09:30Z</dcterms:modified>
</cp:coreProperties>
</file>