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E:\ALBA\proyecto_daniela\Proyecto Daniela\writing ALBA\paper1\Review1\"/>
    </mc:Choice>
  </mc:AlternateContent>
  <xr:revisionPtr revIDLastSave="0" documentId="13_ncr:1_{9347165B-CD8E-4F8E-ACAB-826E722BBC82}" xr6:coauthVersionLast="47" xr6:coauthVersionMax="47" xr10:uidLastSave="{00000000-0000-0000-0000-000000000000}"/>
  <bookViews>
    <workbookView xWindow="31575" yWindow="1050" windowWidth="24495" windowHeight="14055" xr2:uid="{00000000-000D-0000-FFFF-FFFF00000000}"/>
  </bookViews>
  <sheets>
    <sheet name="biological sex" sheetId="1" r:id="rId1"/>
    <sheet name="BEM" sheetId="2" r:id="rId2"/>
    <sheet name="Benevolent sexism" sheetId="3" r:id="rId3"/>
    <sheet name="Hostile sexism" sheetId="4" r:id="rId4"/>
    <sheet name="Sexist language" sheetId="5" r:id="rId5"/>
    <sheet name="BEM-means" sheetId="6" r:id="rId6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6" l="1"/>
  <c r="K16" i="6"/>
  <c r="I16" i="6"/>
  <c r="H16" i="6"/>
  <c r="F16" i="6"/>
  <c r="E16" i="6"/>
  <c r="C16" i="6"/>
  <c r="B16" i="6"/>
  <c r="L15" i="6"/>
  <c r="K15" i="6"/>
  <c r="I15" i="6"/>
  <c r="H15" i="6"/>
  <c r="F15" i="6"/>
  <c r="E15" i="6"/>
  <c r="C15" i="6"/>
  <c r="B15" i="6"/>
  <c r="L11" i="6"/>
  <c r="K11" i="6"/>
  <c r="I11" i="6"/>
  <c r="H11" i="6"/>
  <c r="F11" i="6"/>
  <c r="E11" i="6"/>
  <c r="C11" i="6"/>
  <c r="B11" i="6"/>
  <c r="L10" i="6"/>
  <c r="K10" i="6"/>
  <c r="I10" i="6"/>
  <c r="H10" i="6"/>
  <c r="F10" i="6"/>
  <c r="E10" i="6"/>
  <c r="C10" i="6"/>
  <c r="B10" i="6"/>
  <c r="L6" i="6"/>
  <c r="K6" i="6"/>
  <c r="I6" i="6"/>
  <c r="H6" i="6"/>
  <c r="F6" i="6"/>
  <c r="E6" i="6"/>
  <c r="C6" i="6"/>
  <c r="B6" i="6"/>
  <c r="L5" i="6"/>
  <c r="K5" i="6"/>
  <c r="I5" i="6"/>
  <c r="H5" i="6"/>
  <c r="F5" i="6"/>
  <c r="E5" i="6"/>
  <c r="C5" i="6"/>
  <c r="B5" i="6"/>
</calcChain>
</file>

<file path=xl/sharedStrings.xml><?xml version="1.0" encoding="utf-8"?>
<sst xmlns="http://schemas.openxmlformats.org/spreadsheetml/2006/main" count="759" uniqueCount="611">
  <si>
    <t xml:space="preserve">       </t>
  </si>
  <si>
    <t xml:space="preserve">Sum Sq </t>
  </si>
  <si>
    <t xml:space="preserve">Mean Sq </t>
  </si>
  <si>
    <t xml:space="preserve">NumDF </t>
  </si>
  <si>
    <t xml:space="preserve"> DenDF </t>
  </si>
  <si>
    <t xml:space="preserve"> F value </t>
  </si>
  <si>
    <t xml:space="preserve"> Pr(&gt;F) </t>
  </si>
  <si>
    <t xml:space="preserve">gender_type        </t>
  </si>
  <si>
    <t xml:space="preserve">0.1958 </t>
  </si>
  <si>
    <t xml:space="preserve"> 0.0979 </t>
  </si>
  <si>
    <t xml:space="preserve">4466.6 </t>
  </si>
  <si>
    <t xml:space="preserve">3.1364 </t>
  </si>
  <si>
    <t>0.04354 *</t>
  </si>
  <si>
    <t xml:space="preserve">prime_gender       </t>
  </si>
  <si>
    <t xml:space="preserve">0.0281 </t>
  </si>
  <si>
    <t xml:space="preserve"> 0.0281 </t>
  </si>
  <si>
    <t xml:space="preserve">  41.4 </t>
  </si>
  <si>
    <t xml:space="preserve">0.8987 </t>
  </si>
  <si>
    <t xml:space="preserve">0.34864 </t>
  </si>
  <si>
    <t xml:space="preserve">target_gender      </t>
  </si>
  <si>
    <t xml:space="preserve">0.0003 </t>
  </si>
  <si>
    <t xml:space="preserve"> 0.0003 </t>
  </si>
  <si>
    <t xml:space="preserve">  42.2 </t>
  </si>
  <si>
    <t xml:space="preserve">0.0086 </t>
  </si>
  <si>
    <t xml:space="preserve">0.92667 </t>
  </si>
  <si>
    <t xml:space="preserve">biological_sex   </t>
  </si>
  <si>
    <t xml:space="preserve">0.0123 </t>
  </si>
  <si>
    <t xml:space="preserve"> 0.0123 </t>
  </si>
  <si>
    <t xml:space="preserve">  42.0 </t>
  </si>
  <si>
    <t xml:space="preserve">0.3952 </t>
  </si>
  <si>
    <t xml:space="preserve">0.53298 </t>
  </si>
  <si>
    <t>version</t>
  </si>
  <si>
    <t xml:space="preserve">0.0260 </t>
  </si>
  <si>
    <t xml:space="preserve"> 0.0260 </t>
  </si>
  <si>
    <t xml:space="preserve">  41.8 </t>
  </si>
  <si>
    <t xml:space="preserve">0.8339 </t>
  </si>
  <si>
    <t xml:space="preserve">0.36639 </t>
  </si>
  <si>
    <t>trial.s</t>
  </si>
  <si>
    <t xml:space="preserve">0.5274 </t>
  </si>
  <si>
    <t xml:space="preserve"> 0.5274 </t>
  </si>
  <si>
    <t xml:space="preserve">4514.9 </t>
  </si>
  <si>
    <t xml:space="preserve">16.8941 </t>
  </si>
  <si>
    <t>0.00004022 ***</t>
  </si>
  <si>
    <t>length.s</t>
  </si>
  <si>
    <t xml:space="preserve">0.0644 </t>
  </si>
  <si>
    <t xml:space="preserve"> 0.0644 </t>
  </si>
  <si>
    <t xml:space="preserve">4481.5 </t>
  </si>
  <si>
    <t xml:space="preserve">2.0629 </t>
  </si>
  <si>
    <t xml:space="preserve">0.15099 </t>
  </si>
  <si>
    <t xml:space="preserve">freq.s </t>
  </si>
  <si>
    <t xml:space="preserve">0.0456 </t>
  </si>
  <si>
    <t xml:space="preserve"> 0.0456 </t>
  </si>
  <si>
    <t xml:space="preserve">4491.4 </t>
  </si>
  <si>
    <t xml:space="preserve">1.4612 </t>
  </si>
  <si>
    <t xml:space="preserve">0.22681 </t>
  </si>
  <si>
    <t xml:space="preserve">gender_type:prime_gender       </t>
  </si>
  <si>
    <t xml:space="preserve">0.1118 </t>
  </si>
  <si>
    <t xml:space="preserve"> 0.0559 </t>
  </si>
  <si>
    <t xml:space="preserve">4466.4 </t>
  </si>
  <si>
    <t xml:space="preserve">1.7911 </t>
  </si>
  <si>
    <t xml:space="preserve">0.16689 </t>
  </si>
  <si>
    <t xml:space="preserve">gender_type:target_gender      </t>
  </si>
  <si>
    <t xml:space="preserve">0.2158 </t>
  </si>
  <si>
    <t xml:space="preserve"> 0.1079 </t>
  </si>
  <si>
    <t xml:space="preserve">4467.6 </t>
  </si>
  <si>
    <t xml:space="preserve">3.4556 </t>
  </si>
  <si>
    <t>0.03165 *</t>
  </si>
  <si>
    <t xml:space="preserve">prime_gender:target_gender     </t>
  </si>
  <si>
    <t xml:space="preserve">4.8629 </t>
  </si>
  <si>
    <t xml:space="preserve"> 4.8629 </t>
  </si>
  <si>
    <t xml:space="preserve">4470.8 </t>
  </si>
  <si>
    <t xml:space="preserve">155.7716 </t>
  </si>
  <si>
    <t>&lt;0.0001 ***</t>
  </si>
  <si>
    <t xml:space="preserve">gender_type:biological_sex   </t>
  </si>
  <si>
    <t xml:space="preserve">0.0864 </t>
  </si>
  <si>
    <t xml:space="preserve"> 0.0432 </t>
  </si>
  <si>
    <t xml:space="preserve">1.3845 </t>
  </si>
  <si>
    <t xml:space="preserve">0.25056 </t>
  </si>
  <si>
    <t xml:space="preserve">prime_gender:biological_sex  </t>
  </si>
  <si>
    <t xml:space="preserve">0.0007 </t>
  </si>
  <si>
    <t xml:space="preserve"> 0.0007 </t>
  </si>
  <si>
    <t xml:space="preserve">  40.9 </t>
  </si>
  <si>
    <t xml:space="preserve">0.0232 </t>
  </si>
  <si>
    <t xml:space="preserve">0.87973 </t>
  </si>
  <si>
    <t xml:space="preserve">target_gender:biological_sex </t>
  </si>
  <si>
    <t xml:space="preserve">0.3936 </t>
  </si>
  <si>
    <t xml:space="preserve">0.53378 </t>
  </si>
  <si>
    <t xml:space="preserve">gender_type:prime_gender:target_gender     </t>
  </si>
  <si>
    <t xml:space="preserve">0.1567 </t>
  </si>
  <si>
    <t xml:space="preserve"> 0.0783 </t>
  </si>
  <si>
    <t xml:space="preserve">4467.5 </t>
  </si>
  <si>
    <t xml:space="preserve">2.5094 </t>
  </si>
  <si>
    <t>0.08143 .</t>
  </si>
  <si>
    <t xml:space="preserve">gender_type:prime_gender:biological_sex  </t>
  </si>
  <si>
    <t xml:space="preserve">0.0660 </t>
  </si>
  <si>
    <t xml:space="preserve"> 0.0330 </t>
  </si>
  <si>
    <t xml:space="preserve">4465.3 </t>
  </si>
  <si>
    <t xml:space="preserve">1.0571 </t>
  </si>
  <si>
    <t xml:space="preserve">0.34754 </t>
  </si>
  <si>
    <t xml:space="preserve">gender_type:target_gender:biological_sex </t>
  </si>
  <si>
    <t xml:space="preserve">0.0023 </t>
  </si>
  <si>
    <t xml:space="preserve"> 0.0011 </t>
  </si>
  <si>
    <t xml:space="preserve">4467.8 </t>
  </si>
  <si>
    <t xml:space="preserve">0.0365 </t>
  </si>
  <si>
    <t xml:space="preserve">0.96414 </t>
  </si>
  <si>
    <t>prime_gender:target_gender:biological_sex</t>
  </si>
  <si>
    <t xml:space="preserve">0.1198 </t>
  </si>
  <si>
    <t xml:space="preserve"> 0.1198 </t>
  </si>
  <si>
    <t xml:space="preserve">4470.9 </t>
  </si>
  <si>
    <t xml:space="preserve">3.8391 </t>
  </si>
  <si>
    <t>0.05013 *</t>
  </si>
  <si>
    <t>gender_type:prime_gender:target_gender:biological_sex</t>
  </si>
  <si>
    <t xml:space="preserve">0.0227 </t>
  </si>
  <si>
    <t xml:space="preserve"> 0.0113 </t>
  </si>
  <si>
    <t xml:space="preserve">4467.7 </t>
  </si>
  <si>
    <t xml:space="preserve">0.3634 </t>
  </si>
  <si>
    <t xml:space="preserve">0.69530 </t>
  </si>
  <si>
    <t xml:space="preserve">gender_type </t>
  </si>
  <si>
    <t xml:space="preserve">0.1826 </t>
  </si>
  <si>
    <t xml:space="preserve"> 0.0913 </t>
  </si>
  <si>
    <t xml:space="preserve">4173.4 </t>
  </si>
  <si>
    <t xml:space="preserve">2.9528 </t>
  </si>
  <si>
    <t>0.05230 .</t>
  </si>
  <si>
    <t>prime_gender</t>
  </si>
  <si>
    <t xml:space="preserve">0.0950 </t>
  </si>
  <si>
    <t xml:space="preserve"> 0.0950 </t>
  </si>
  <si>
    <t xml:space="preserve">4186.1 </t>
  </si>
  <si>
    <t xml:space="preserve">3.0735 </t>
  </si>
  <si>
    <t>0.07965 .</t>
  </si>
  <si>
    <t xml:space="preserve">target_gender        </t>
  </si>
  <si>
    <t xml:space="preserve">0.0001 </t>
  </si>
  <si>
    <t xml:space="preserve"> 0.0001 </t>
  </si>
  <si>
    <t xml:space="preserve">  37.9 </t>
  </si>
  <si>
    <t xml:space="preserve">0.0049 </t>
  </si>
  <si>
    <t xml:space="preserve">0.94484 </t>
  </si>
  <si>
    <t xml:space="preserve">BEM.f    </t>
  </si>
  <si>
    <t xml:space="preserve">0.0498 </t>
  </si>
  <si>
    <t xml:space="preserve"> 0.0166 </t>
  </si>
  <si>
    <t xml:space="preserve">  37.0 </t>
  </si>
  <si>
    <t xml:space="preserve">0.5374 </t>
  </si>
  <si>
    <t xml:space="preserve">0.65961 </t>
  </si>
  <si>
    <t xml:space="preserve">version  </t>
  </si>
  <si>
    <t xml:space="preserve">0.0247 </t>
  </si>
  <si>
    <t xml:space="preserve"> 0.0247 </t>
  </si>
  <si>
    <t xml:space="preserve">  36.9 </t>
  </si>
  <si>
    <t xml:space="preserve">0.7994 </t>
  </si>
  <si>
    <t xml:space="preserve">0.37707 </t>
  </si>
  <si>
    <t xml:space="preserve">trial.s  </t>
  </si>
  <si>
    <t xml:space="preserve">0.8681 </t>
  </si>
  <si>
    <t xml:space="preserve"> 0.8681 </t>
  </si>
  <si>
    <t xml:space="preserve">4191.8 </t>
  </si>
  <si>
    <t xml:space="preserve">28.0756 </t>
  </si>
  <si>
    <t>0.0000001227 ***</t>
  </si>
  <si>
    <t xml:space="preserve">length.s </t>
  </si>
  <si>
    <t xml:space="preserve">0.0447 </t>
  </si>
  <si>
    <t xml:space="preserve"> 0.0447 </t>
  </si>
  <si>
    <t xml:space="preserve">4183.5 </t>
  </si>
  <si>
    <t xml:space="preserve">1.4465 </t>
  </si>
  <si>
    <t xml:space="preserve">0.22916 </t>
  </si>
  <si>
    <t xml:space="preserve">freq.s   </t>
  </si>
  <si>
    <t xml:space="preserve">0.0307 </t>
  </si>
  <si>
    <t xml:space="preserve"> 0.0307 </t>
  </si>
  <si>
    <t xml:space="preserve">4192.2 </t>
  </si>
  <si>
    <t xml:space="preserve">0.9928 </t>
  </si>
  <si>
    <t xml:space="preserve">0.31912 </t>
  </si>
  <si>
    <t>gender_type:prime_gender</t>
  </si>
  <si>
    <t xml:space="preserve">0.0416 </t>
  </si>
  <si>
    <t xml:space="preserve"> 0.0208 </t>
  </si>
  <si>
    <t xml:space="preserve">4174.8 </t>
  </si>
  <si>
    <t xml:space="preserve">0.6725 </t>
  </si>
  <si>
    <t xml:space="preserve">0.51049 </t>
  </si>
  <si>
    <t xml:space="preserve">gender_type:target_gender        </t>
  </si>
  <si>
    <t xml:space="preserve">0.2519 </t>
  </si>
  <si>
    <t xml:space="preserve"> 0.1260 </t>
  </si>
  <si>
    <t xml:space="preserve">4171.9 </t>
  </si>
  <si>
    <t xml:space="preserve">4.0735 </t>
  </si>
  <si>
    <t>0.01708 *</t>
  </si>
  <si>
    <t xml:space="preserve">prime_gender:target_gender       </t>
  </si>
  <si>
    <t xml:space="preserve">6.5040 </t>
  </si>
  <si>
    <t xml:space="preserve"> 6.5040 </t>
  </si>
  <si>
    <t xml:space="preserve">4173.2 </t>
  </si>
  <si>
    <t xml:space="preserve">210.3540 </t>
  </si>
  <si>
    <t>&lt;0.00001***</t>
  </si>
  <si>
    <t xml:space="preserve">gender_type:BEM.f    </t>
  </si>
  <si>
    <t xml:space="preserve">0.1797 </t>
  </si>
  <si>
    <t xml:space="preserve"> 0.0300 </t>
  </si>
  <si>
    <t xml:space="preserve">4173.3 </t>
  </si>
  <si>
    <t xml:space="preserve">0.9687 </t>
  </si>
  <si>
    <t xml:space="preserve">0.44470 </t>
  </si>
  <si>
    <t xml:space="preserve">prime_gender:BEM.f   </t>
  </si>
  <si>
    <t xml:space="preserve">0.2943 </t>
  </si>
  <si>
    <t xml:space="preserve"> 0.0981 </t>
  </si>
  <si>
    <t xml:space="preserve">4184.9 </t>
  </si>
  <si>
    <t xml:space="preserve">3.1732 </t>
  </si>
  <si>
    <t>0.02323 *</t>
  </si>
  <si>
    <t xml:space="preserve">target_gender:BEM.f  </t>
  </si>
  <si>
    <t xml:space="preserve">0.1351 </t>
  </si>
  <si>
    <t xml:space="preserve"> 0.0450 </t>
  </si>
  <si>
    <t xml:space="preserve">1.4562 </t>
  </si>
  <si>
    <t xml:space="preserve">0.24184 </t>
  </si>
  <si>
    <t xml:space="preserve">gender_type:prime_gender:target_gender       </t>
  </si>
  <si>
    <t xml:space="preserve">0.2576 </t>
  </si>
  <si>
    <t xml:space="preserve"> 0.1288 </t>
  </si>
  <si>
    <t xml:space="preserve">4172.1 </t>
  </si>
  <si>
    <t xml:space="preserve">4.1661 </t>
  </si>
  <si>
    <t>0.01558 *</t>
  </si>
  <si>
    <t xml:space="preserve">gender_type:prime_gender:BEM.f   </t>
  </si>
  <si>
    <t xml:space="preserve">0.1986 </t>
  </si>
  <si>
    <t xml:space="preserve"> 0.0331 </t>
  </si>
  <si>
    <t xml:space="preserve">4174.0 </t>
  </si>
  <si>
    <t xml:space="preserve">1.0704 </t>
  </si>
  <si>
    <t xml:space="preserve">0.37778 </t>
  </si>
  <si>
    <t xml:space="preserve">gender_type:target_gender:BEM.f  </t>
  </si>
  <si>
    <t xml:space="preserve">0.2043 </t>
  </si>
  <si>
    <t xml:space="preserve"> 0.0340 </t>
  </si>
  <si>
    <t xml:space="preserve">4172.0 </t>
  </si>
  <si>
    <t xml:space="preserve">1.1011 </t>
  </si>
  <si>
    <t xml:space="preserve">0.35894 </t>
  </si>
  <si>
    <t xml:space="preserve">prime_gender:target_gender:BEM.f </t>
  </si>
  <si>
    <t xml:space="preserve">0.0335 </t>
  </si>
  <si>
    <t xml:space="preserve"> 0.0112 </t>
  </si>
  <si>
    <t xml:space="preserve">0.3614 </t>
  </si>
  <si>
    <t xml:space="preserve">0.78088 </t>
  </si>
  <si>
    <t xml:space="preserve">gender_type:prime_gender:target_gender:BEM.f </t>
  </si>
  <si>
    <t xml:space="preserve">0.1347 </t>
  </si>
  <si>
    <t xml:space="preserve"> 0.0224 </t>
  </si>
  <si>
    <t xml:space="preserve">4172.2 </t>
  </si>
  <si>
    <t xml:space="preserve">0.7260 </t>
  </si>
  <si>
    <t xml:space="preserve">0.62865 </t>
  </si>
  <si>
    <t xml:space="preserve">        </t>
  </si>
  <si>
    <t xml:space="preserve"> Sum Sq </t>
  </si>
  <si>
    <t xml:space="preserve">Pr(&gt;F) </t>
  </si>
  <si>
    <t>gender_type</t>
  </si>
  <si>
    <t xml:space="preserve">0.03029 </t>
  </si>
  <si>
    <t xml:space="preserve">0.01515 </t>
  </si>
  <si>
    <t xml:space="preserve">4192.7 </t>
  </si>
  <si>
    <t xml:space="preserve">0.4890 </t>
  </si>
  <si>
    <t xml:space="preserve">0.6133 </t>
  </si>
  <si>
    <t xml:space="preserve">prime_gender        </t>
  </si>
  <si>
    <t xml:space="preserve">0.05104 </t>
  </si>
  <si>
    <t xml:space="preserve">4209.2 </t>
  </si>
  <si>
    <t xml:space="preserve">1.6476 </t>
  </si>
  <si>
    <t xml:space="preserve">0.1994 </t>
  </si>
  <si>
    <t xml:space="preserve">target_gender       </t>
  </si>
  <si>
    <t xml:space="preserve">0.01702 </t>
  </si>
  <si>
    <t xml:space="preserve">  39.9 </t>
  </si>
  <si>
    <t xml:space="preserve">0.5494 </t>
  </si>
  <si>
    <t xml:space="preserve">0.4629 </t>
  </si>
  <si>
    <t xml:space="preserve">benevolent_sexism    </t>
  </si>
  <si>
    <t xml:space="preserve">0.00025 </t>
  </si>
  <si>
    <t xml:space="preserve">  39.0 </t>
  </si>
  <si>
    <t xml:space="preserve">0.0081 </t>
  </si>
  <si>
    <t xml:space="preserve">0.9287 </t>
  </si>
  <si>
    <t xml:space="preserve">version </t>
  </si>
  <si>
    <t xml:space="preserve">0.02690 </t>
  </si>
  <si>
    <t xml:space="preserve">  38.9 </t>
  </si>
  <si>
    <t xml:space="preserve">0.8683 </t>
  </si>
  <si>
    <t xml:space="preserve">0.3572 </t>
  </si>
  <si>
    <t xml:space="preserve">trial.s </t>
  </si>
  <si>
    <t xml:space="preserve">0.91486 </t>
  </si>
  <si>
    <t xml:space="preserve">4212.1 </t>
  </si>
  <si>
    <t xml:space="preserve">29.5331 </t>
  </si>
  <si>
    <t>0.00001***</t>
  </si>
  <si>
    <t xml:space="preserve">0.04349 </t>
  </si>
  <si>
    <t xml:space="preserve">4203.5 </t>
  </si>
  <si>
    <t xml:space="preserve">1.4040 </t>
  </si>
  <si>
    <t xml:space="preserve">0.2361 </t>
  </si>
  <si>
    <t xml:space="preserve">freq.s  </t>
  </si>
  <si>
    <t xml:space="preserve">0.03248 </t>
  </si>
  <si>
    <t xml:space="preserve">4212.3 </t>
  </si>
  <si>
    <t xml:space="preserve">1.0486 </t>
  </si>
  <si>
    <t xml:space="preserve">0.3059 </t>
  </si>
  <si>
    <t xml:space="preserve">gender_type:prime_gender        </t>
  </si>
  <si>
    <t xml:space="preserve">0.01815 </t>
  </si>
  <si>
    <t xml:space="preserve">0.00907 </t>
  </si>
  <si>
    <t xml:space="preserve">4193.8 </t>
  </si>
  <si>
    <t xml:space="preserve">0.2929 </t>
  </si>
  <si>
    <t xml:space="preserve">0.7461 </t>
  </si>
  <si>
    <t xml:space="preserve">gender_type:target_gender       </t>
  </si>
  <si>
    <t xml:space="preserve">0.01227 </t>
  </si>
  <si>
    <t xml:space="preserve">0.00613 </t>
  </si>
  <si>
    <t xml:space="preserve">4191.9 </t>
  </si>
  <si>
    <t xml:space="preserve">0.1980 </t>
  </si>
  <si>
    <t xml:space="preserve">0.8204 </t>
  </si>
  <si>
    <t xml:space="preserve">prime_gender:target_gender      </t>
  </si>
  <si>
    <t xml:space="preserve">1.16316 </t>
  </si>
  <si>
    <t xml:space="preserve">4196.4 </t>
  </si>
  <si>
    <t xml:space="preserve">37.5486 </t>
  </si>
  <si>
    <t xml:space="preserve">gender_type:benevolent_sexism    </t>
  </si>
  <si>
    <t xml:space="preserve">0.03078 </t>
  </si>
  <si>
    <t xml:space="preserve">0.01539 </t>
  </si>
  <si>
    <t xml:space="preserve">4193.6 </t>
  </si>
  <si>
    <t xml:space="preserve">0.4967 </t>
  </si>
  <si>
    <t xml:space="preserve">0.6086 </t>
  </si>
  <si>
    <t xml:space="preserve">prime_gender:benevolent_sexism     </t>
  </si>
  <si>
    <t xml:space="preserve">0.01448 </t>
  </si>
  <si>
    <t xml:space="preserve">4203.6 </t>
  </si>
  <si>
    <t xml:space="preserve">0.4673 </t>
  </si>
  <si>
    <t xml:space="preserve">0.4943 </t>
  </si>
  <si>
    <t xml:space="preserve">target_gender:benevolent_sexism    </t>
  </si>
  <si>
    <t xml:space="preserve">0.01413 </t>
  </si>
  <si>
    <t xml:space="preserve">  39.7 </t>
  </si>
  <si>
    <t xml:space="preserve">0.4563 </t>
  </si>
  <si>
    <t xml:space="preserve">0.5033 </t>
  </si>
  <si>
    <t xml:space="preserve">gender_type:prime_gender:target_gender      </t>
  </si>
  <si>
    <t xml:space="preserve">0.01975 </t>
  </si>
  <si>
    <t xml:space="preserve">0.00988 </t>
  </si>
  <si>
    <t xml:space="preserve">4192.3 </t>
  </si>
  <si>
    <t xml:space="preserve">0.3188 </t>
  </si>
  <si>
    <t xml:space="preserve">0.7270 </t>
  </si>
  <si>
    <t xml:space="preserve">gender_type:prime_gender:benevolent_sexism     </t>
  </si>
  <si>
    <t xml:space="preserve">0.03567 </t>
  </si>
  <si>
    <t xml:space="preserve">0.01784 </t>
  </si>
  <si>
    <t xml:space="preserve">0.5758 </t>
  </si>
  <si>
    <t xml:space="preserve">0.5623 </t>
  </si>
  <si>
    <t xml:space="preserve">gender_type:target_gender:benevolent_sexism    </t>
  </si>
  <si>
    <t xml:space="preserve">0.01030 </t>
  </si>
  <si>
    <t xml:space="preserve">0.00515 </t>
  </si>
  <si>
    <t xml:space="preserve">0.1663 </t>
  </si>
  <si>
    <t xml:space="preserve">0.8468 </t>
  </si>
  <si>
    <t xml:space="preserve">prime_gender:target_gender:benevolent_sexism </t>
  </si>
  <si>
    <t xml:space="preserve">0.00448 </t>
  </si>
  <si>
    <t xml:space="preserve">4194.9 </t>
  </si>
  <si>
    <t xml:space="preserve">0.1445 </t>
  </si>
  <si>
    <t xml:space="preserve">0.7038 </t>
  </si>
  <si>
    <t xml:space="preserve">gender_type:prime_gender:target_gender:benevolent_sexism </t>
  </si>
  <si>
    <t xml:space="preserve">0.09054 </t>
  </si>
  <si>
    <t xml:space="preserve">0.04527 </t>
  </si>
  <si>
    <t xml:space="preserve">1.4614 </t>
  </si>
  <si>
    <t>0.2320</t>
  </si>
  <si>
    <t xml:space="preserve">0.0873 </t>
  </si>
  <si>
    <t xml:space="preserve"> 0.0437 </t>
  </si>
  <si>
    <t xml:space="preserve">4192.8 </t>
  </si>
  <si>
    <t xml:space="preserve">1.4115 </t>
  </si>
  <si>
    <t xml:space="preserve">0.24388 </t>
  </si>
  <si>
    <t xml:space="preserve">0.0000 </t>
  </si>
  <si>
    <t xml:space="preserve"> 0.0000 </t>
  </si>
  <si>
    <t xml:space="preserve">4201.3 </t>
  </si>
  <si>
    <t xml:space="preserve">0.99932 </t>
  </si>
  <si>
    <t xml:space="preserve">0.1163 </t>
  </si>
  <si>
    <t xml:space="preserve"> 0.1163 </t>
  </si>
  <si>
    <t xml:space="preserve">  39.4 </t>
  </si>
  <si>
    <t xml:space="preserve">3.7606 </t>
  </si>
  <si>
    <t>0.05965 .</t>
  </si>
  <si>
    <t xml:space="preserve">hostile_sexism    </t>
  </si>
  <si>
    <t xml:space="preserve">0.0489 </t>
  </si>
  <si>
    <t xml:space="preserve"> 0.0489 </t>
  </si>
  <si>
    <t xml:space="preserve">  39.2 </t>
  </si>
  <si>
    <t xml:space="preserve">1.5794 </t>
  </si>
  <si>
    <t xml:space="preserve">0.21628 </t>
  </si>
  <si>
    <t xml:space="preserve">0.0101 </t>
  </si>
  <si>
    <t xml:space="preserve"> 0.0101 </t>
  </si>
  <si>
    <t xml:space="preserve">  38.8 </t>
  </si>
  <si>
    <t xml:space="preserve">0.3250 </t>
  </si>
  <si>
    <t xml:space="preserve">0.57193 </t>
  </si>
  <si>
    <t xml:space="preserve">0.9080 </t>
  </si>
  <si>
    <t xml:space="preserve"> 0.9080 </t>
  </si>
  <si>
    <t xml:space="preserve">4215.1 </t>
  </si>
  <si>
    <t>0.000001 ***</t>
  </si>
  <si>
    <t xml:space="preserve">0.0436 </t>
  </si>
  <si>
    <t xml:space="preserve"> 0.0436 </t>
  </si>
  <si>
    <t xml:space="preserve">4204.9 </t>
  </si>
  <si>
    <t xml:space="preserve">1.4081 </t>
  </si>
  <si>
    <t xml:space="preserve">0.23544 </t>
  </si>
  <si>
    <t xml:space="preserve">0.0346 </t>
  </si>
  <si>
    <t xml:space="preserve"> 0.0346 </t>
  </si>
  <si>
    <t xml:space="preserve">4214.2 </t>
  </si>
  <si>
    <t xml:space="preserve">1.1172 </t>
  </si>
  <si>
    <t xml:space="preserve">0.29058 </t>
  </si>
  <si>
    <t xml:space="preserve">0.0300 </t>
  </si>
  <si>
    <t xml:space="preserve"> 0.0150 </t>
  </si>
  <si>
    <t xml:space="preserve">4196.5 </t>
  </si>
  <si>
    <t xml:space="preserve">0.4852 </t>
  </si>
  <si>
    <t xml:space="preserve">0.61562 </t>
  </si>
  <si>
    <t xml:space="preserve">0.2195 </t>
  </si>
  <si>
    <t xml:space="preserve"> 0.1098 </t>
  </si>
  <si>
    <t xml:space="preserve">3.5483 </t>
  </si>
  <si>
    <t>0.02886 *</t>
  </si>
  <si>
    <t xml:space="preserve">4.6088 </t>
  </si>
  <si>
    <t xml:space="preserve"> 4.6088 </t>
  </si>
  <si>
    <t xml:space="preserve">4193.5 </t>
  </si>
  <si>
    <t>148.99</t>
  </si>
  <si>
    <t>&lt;0.00001 ***</t>
  </si>
  <si>
    <t xml:space="preserve">gender_type:hostile_sexism    </t>
  </si>
  <si>
    <t xml:space="preserve">0.0041 </t>
  </si>
  <si>
    <t xml:space="preserve"> 0.0020 </t>
  </si>
  <si>
    <t xml:space="preserve">4195.0 </t>
  </si>
  <si>
    <t xml:space="preserve">0.0661 </t>
  </si>
  <si>
    <t xml:space="preserve">0.93602 </t>
  </si>
  <si>
    <t xml:space="preserve">prime_gender:hostile_sexism   </t>
  </si>
  <si>
    <t xml:space="preserve">0.0909 </t>
  </si>
  <si>
    <t xml:space="preserve"> 0.0909 </t>
  </si>
  <si>
    <t xml:space="preserve">4195.9 </t>
  </si>
  <si>
    <t xml:space="preserve">2.9374 </t>
  </si>
  <si>
    <t>0.08662 .</t>
  </si>
  <si>
    <t xml:space="preserve">target_gender:hostile_sexism  </t>
  </si>
  <si>
    <t xml:space="preserve">0.1798 </t>
  </si>
  <si>
    <t xml:space="preserve"> 0.1798 </t>
  </si>
  <si>
    <t xml:space="preserve">  40.0 </t>
  </si>
  <si>
    <t xml:space="preserve">5.8123 </t>
  </si>
  <si>
    <t>0.02060 *</t>
  </si>
  <si>
    <t xml:space="preserve">0.0284 </t>
  </si>
  <si>
    <t xml:space="preserve"> 0.0142 </t>
  </si>
  <si>
    <t xml:space="preserve">4192.1 </t>
  </si>
  <si>
    <t xml:space="preserve">0.4590 </t>
  </si>
  <si>
    <t xml:space="preserve">0.63194 </t>
  </si>
  <si>
    <t xml:space="preserve">gender_type:prime_gender:hostile_sexism   </t>
  </si>
  <si>
    <t xml:space="preserve">0.0124 </t>
  </si>
  <si>
    <t xml:space="preserve"> 0.0062 </t>
  </si>
  <si>
    <t xml:space="preserve">4195.8 </t>
  </si>
  <si>
    <t xml:space="preserve">0.2001 </t>
  </si>
  <si>
    <t xml:space="preserve">0.81864 </t>
  </si>
  <si>
    <t xml:space="preserve">gender_type:target_gender:hostile_sexism  </t>
  </si>
  <si>
    <t xml:space="preserve">0.0826 </t>
  </si>
  <si>
    <t xml:space="preserve"> 0.0413 </t>
  </si>
  <si>
    <t xml:space="preserve">4193.0 </t>
  </si>
  <si>
    <t xml:space="preserve">1.3348 </t>
  </si>
  <si>
    <t xml:space="preserve">0.26331 </t>
  </si>
  <si>
    <t xml:space="preserve">prime_gender:target_gender:hostile_sexism </t>
  </si>
  <si>
    <t xml:space="preserve">0.1359 </t>
  </si>
  <si>
    <t xml:space="preserve"> 0.1359 </t>
  </si>
  <si>
    <t xml:space="preserve">4193.9 </t>
  </si>
  <si>
    <t xml:space="preserve">4.3949 </t>
  </si>
  <si>
    <t>0.03611 *</t>
  </si>
  <si>
    <t xml:space="preserve">gender_type:prime_gender:target_gender:hostile_sexism </t>
  </si>
  <si>
    <t xml:space="preserve">0.0438 </t>
  </si>
  <si>
    <t xml:space="preserve"> 0.0219 </t>
  </si>
  <si>
    <t xml:space="preserve">0.7075 </t>
  </si>
  <si>
    <t>0.49295</t>
  </si>
  <si>
    <t xml:space="preserve">  </t>
  </si>
  <si>
    <t xml:space="preserve">gender_type   </t>
  </si>
  <si>
    <t xml:space="preserve">0.1812 </t>
  </si>
  <si>
    <t xml:space="preserve"> 0.0906 </t>
  </si>
  <si>
    <t xml:space="preserve">4193.3 </t>
  </si>
  <si>
    <t xml:space="preserve">2.9283 </t>
  </si>
  <si>
    <t>0.05360 .</t>
  </si>
  <si>
    <t xml:space="preserve">prime_gender  </t>
  </si>
  <si>
    <t xml:space="preserve">0.0772 </t>
  </si>
  <si>
    <t xml:space="preserve"> 0.0772 </t>
  </si>
  <si>
    <t xml:space="preserve">4203.2 </t>
  </si>
  <si>
    <t xml:space="preserve">2.4956 </t>
  </si>
  <si>
    <t xml:space="preserve">0.11424 </t>
  </si>
  <si>
    <t xml:space="preserve">target_gender </t>
  </si>
  <si>
    <t xml:space="preserve">0.0052 </t>
  </si>
  <si>
    <t xml:space="preserve"> 0.0052 </t>
  </si>
  <si>
    <t xml:space="preserve">  39.5 </t>
  </si>
  <si>
    <t xml:space="preserve">0.1691 </t>
  </si>
  <si>
    <t xml:space="preserve">0.68317 </t>
  </si>
  <si>
    <t xml:space="preserve">sexist_lang    </t>
  </si>
  <si>
    <t xml:space="preserve">0.0794 </t>
  </si>
  <si>
    <t xml:space="preserve"> 0.0794 </t>
  </si>
  <si>
    <t xml:space="preserve">2.5676 </t>
  </si>
  <si>
    <t xml:space="preserve">0.11713 </t>
  </si>
  <si>
    <t xml:space="preserve">version       </t>
  </si>
  <si>
    <t xml:space="preserve">0.0242 </t>
  </si>
  <si>
    <t xml:space="preserve"> 0.0242 </t>
  </si>
  <si>
    <t xml:space="preserve">0.7819 </t>
  </si>
  <si>
    <t xml:space="preserve">0.38199 </t>
  </si>
  <si>
    <t xml:space="preserve">trial.s       </t>
  </si>
  <si>
    <t xml:space="preserve">0.9077 </t>
  </si>
  <si>
    <t xml:space="preserve"> 0.9077 </t>
  </si>
  <si>
    <t xml:space="preserve">29.3430 </t>
  </si>
  <si>
    <t xml:space="preserve">0.00000006402 *** </t>
  </si>
  <si>
    <t xml:space="preserve">length.s      </t>
  </si>
  <si>
    <t xml:space="preserve">0.0432 </t>
  </si>
  <si>
    <t xml:space="preserve">4204.2 </t>
  </si>
  <si>
    <t xml:space="preserve">1.3961 </t>
  </si>
  <si>
    <t xml:space="preserve">0.23745 </t>
  </si>
  <si>
    <t xml:space="preserve">freq.s        </t>
  </si>
  <si>
    <t xml:space="preserve">0.0318 </t>
  </si>
  <si>
    <t xml:space="preserve"> 0.0318 </t>
  </si>
  <si>
    <t xml:space="preserve">4213.4 </t>
  </si>
  <si>
    <t xml:space="preserve">1.0270 </t>
  </si>
  <si>
    <t xml:space="preserve">0.31093 </t>
  </si>
  <si>
    <t xml:space="preserve">gender_type:prime_gender  </t>
  </si>
  <si>
    <t xml:space="preserve">0.0448 </t>
  </si>
  <si>
    <t xml:space="preserve">4195.7 </t>
  </si>
  <si>
    <t xml:space="preserve">0.7241 </t>
  </si>
  <si>
    <t xml:space="preserve">0.48484 </t>
  </si>
  <si>
    <t xml:space="preserve">gender_type:target_gender </t>
  </si>
  <si>
    <t xml:space="preserve">0.2398 </t>
  </si>
  <si>
    <t xml:space="preserve"> 0.1199 </t>
  </si>
  <si>
    <t xml:space="preserve">3.8767 </t>
  </si>
  <si>
    <t>0.02079 *</t>
  </si>
  <si>
    <t>prime_gender:target_gender</t>
  </si>
  <si>
    <t xml:space="preserve">7.3642 </t>
  </si>
  <si>
    <t xml:space="preserve"> 7.3642 </t>
  </si>
  <si>
    <t xml:space="preserve">4194.2 </t>
  </si>
  <si>
    <t xml:space="preserve">238.0582 </t>
  </si>
  <si>
    <t xml:space="preserve">gender_type:sexist_lang    </t>
  </si>
  <si>
    <t xml:space="preserve">0.0175 </t>
  </si>
  <si>
    <t xml:space="preserve"> 0.0088 </t>
  </si>
  <si>
    <t xml:space="preserve">4195.4 </t>
  </si>
  <si>
    <t xml:space="preserve">0.2835 </t>
  </si>
  <si>
    <t xml:space="preserve">0.75313 </t>
  </si>
  <si>
    <t xml:space="preserve">prime_gender:sexist_lang   </t>
  </si>
  <si>
    <t xml:space="preserve">0.1433 </t>
  </si>
  <si>
    <t xml:space="preserve"> 0.1433 </t>
  </si>
  <si>
    <t xml:space="preserve">4194.0 </t>
  </si>
  <si>
    <t xml:space="preserve">4.6327 </t>
  </si>
  <si>
    <t>0.03142 *</t>
  </si>
  <si>
    <t xml:space="preserve">target_gender:sexist_lang  </t>
  </si>
  <si>
    <t xml:space="preserve">0.0720 </t>
  </si>
  <si>
    <t xml:space="preserve"> 0.0720 </t>
  </si>
  <si>
    <t xml:space="preserve">2.3285 </t>
  </si>
  <si>
    <t xml:space="preserve">0.13490 </t>
  </si>
  <si>
    <t>gender_type:prime_gender:target_gender</t>
  </si>
  <si>
    <t xml:space="preserve">0.1839 </t>
  </si>
  <si>
    <t xml:space="preserve"> 0.0919 </t>
  </si>
  <si>
    <t xml:space="preserve">4192.4 </t>
  </si>
  <si>
    <t xml:space="preserve">2.9723 </t>
  </si>
  <si>
    <t>0.05129 .</t>
  </si>
  <si>
    <t xml:space="preserve">gender_type:prime_gender:sexist_lang   </t>
  </si>
  <si>
    <t xml:space="preserve">0.0621 </t>
  </si>
  <si>
    <t xml:space="preserve"> 0.0310 </t>
  </si>
  <si>
    <t xml:space="preserve">1.0030 </t>
  </si>
  <si>
    <t xml:space="preserve">0.36688 </t>
  </si>
  <si>
    <t xml:space="preserve">gender_type:target_gender:sexist_lang  </t>
  </si>
  <si>
    <t xml:space="preserve">0.0344 </t>
  </si>
  <si>
    <t xml:space="preserve"> 0.0172 </t>
  </si>
  <si>
    <t xml:space="preserve">0.5555 </t>
  </si>
  <si>
    <t xml:space="preserve">0.57384 </t>
  </si>
  <si>
    <t xml:space="preserve">prime_gender:target_gender:sexist_lang </t>
  </si>
  <si>
    <t xml:space="preserve">0.0894 </t>
  </si>
  <si>
    <t xml:space="preserve"> 0.0894 </t>
  </si>
  <si>
    <t xml:space="preserve">4193.7 </t>
  </si>
  <si>
    <t xml:space="preserve">2.8896 </t>
  </si>
  <si>
    <t>0.08923 .</t>
  </si>
  <si>
    <t xml:space="preserve">gender_type:prime_gender:target_gender:sexist_lang </t>
  </si>
  <si>
    <t xml:space="preserve">0.0211 </t>
  </si>
  <si>
    <t xml:space="preserve"> 0.0105 </t>
  </si>
  <si>
    <t xml:space="preserve">0.3407 </t>
  </si>
  <si>
    <t xml:space="preserve">0.71129 </t>
  </si>
  <si>
    <t>SEX-ROLE</t>
  </si>
  <si>
    <t>MASCULINE</t>
  </si>
  <si>
    <t>FEMININE</t>
  </si>
  <si>
    <t>ANDROGEN</t>
  </si>
  <si>
    <t>INDIFFERENCE</t>
  </si>
  <si>
    <t>EPICENE</t>
  </si>
  <si>
    <t>FEM target</t>
  </si>
  <si>
    <t>MAS target</t>
  </si>
  <si>
    <t>FEM prime</t>
  </si>
  <si>
    <t>MAS prime</t>
  </si>
  <si>
    <t>pairwise</t>
  </si>
  <si>
    <t>z = -0.361; p = 0.718</t>
  </si>
  <si>
    <t>z = 3.890; p = 0.0001</t>
  </si>
  <si>
    <t>z = -2.702 p = 0.0069</t>
  </si>
  <si>
    <t>z = 4.805; p = 0.0001</t>
  </si>
  <si>
    <t>z = -2.009; p = 0.0446</t>
  </si>
  <si>
    <t>z = 2.042 p = 0.0412</t>
  </si>
  <si>
    <t>z = -2.292; p = 0.0219</t>
  </si>
  <si>
    <t>z = 1.808; p = 0.0706</t>
  </si>
  <si>
    <t>effect size</t>
  </si>
  <si>
    <t>0.0617</t>
  </si>
  <si>
    <t>0.6428</t>
  </si>
  <si>
    <t>-0.3045</t>
  </si>
  <si>
    <t>0.5349</t>
  </si>
  <si>
    <t>-0.3253</t>
  </si>
  <si>
    <t>0.3327</t>
  </si>
  <si>
    <t>-0.3782</t>
  </si>
  <si>
    <t>0.3056</t>
  </si>
  <si>
    <t>BIOLOGICAL</t>
  </si>
  <si>
    <t>z = -2.407; p= 0.0161</t>
  </si>
  <si>
    <t>z = 3.664; p = 0.0002</t>
  </si>
  <si>
    <t>z = -3.346; p= 0.0008</t>
  </si>
  <si>
    <t>z = 4.522; p = 0.0001</t>
  </si>
  <si>
    <t>z = -2.579; p= 0.0099</t>
  </si>
  <si>
    <t>z = 4.000 p = 0.0001</t>
  </si>
  <si>
    <t>z = -5.095; p= 0.0001</t>
  </si>
  <si>
    <t>z = 2.674; p = 0.0075</t>
  </si>
  <si>
    <t>-0.4155</t>
  </si>
  <si>
    <t>0.6387</t>
  </si>
  <si>
    <t>-0.3894</t>
  </si>
  <si>
    <t>0.5149</t>
  </si>
  <si>
    <t>-0.4450</t>
  </si>
  <si>
    <t>0.6819</t>
  </si>
  <si>
    <t>-0.8961</t>
  </si>
  <si>
    <t>0.4661</t>
  </si>
  <si>
    <t>STEREOTYPICAL</t>
  </si>
  <si>
    <t>z = -1.230; p = 0.2189</t>
  </si>
  <si>
    <t>z= 3.968; p = 0.0001</t>
  </si>
  <si>
    <t>z = -4.435; p = 0.0001</t>
  </si>
  <si>
    <t>z= 3.960; p = 0.0001</t>
  </si>
  <si>
    <t>z = -4.33; p = 0.0001</t>
  </si>
  <si>
    <t>z= 3.237; p = 0.0012</t>
  </si>
  <si>
    <t>z = -2.135; p = 0.0328</t>
  </si>
  <si>
    <t>z= 3.028; p = 0.0025</t>
  </si>
  <si>
    <t>—0.2233</t>
  </si>
  <si>
    <t>0.7048</t>
  </si>
  <si>
    <t>-0.5303</t>
  </si>
  <si>
    <t>0.4611</t>
  </si>
  <si>
    <t>-0.7657</t>
  </si>
  <si>
    <t>0.5647</t>
  </si>
  <si>
    <t>-0.3893</t>
  </si>
  <si>
    <t>0.5363</t>
  </si>
  <si>
    <t>Male</t>
  </si>
  <si>
    <t>Female</t>
  </si>
  <si>
    <t>Androgino</t>
  </si>
  <si>
    <t>5</t>
  </si>
  <si>
    <t>6</t>
  </si>
  <si>
    <t>Feminine</t>
  </si>
  <si>
    <t>0</t>
  </si>
  <si>
    <t>20</t>
  </si>
  <si>
    <t>Indiferencia</t>
  </si>
  <si>
    <t>2</t>
  </si>
  <si>
    <t>10</t>
  </si>
  <si>
    <t>Masculine</t>
  </si>
  <si>
    <t>biological sex</t>
  </si>
  <si>
    <t>BEM score</t>
  </si>
  <si>
    <t>sexist_language</t>
  </si>
  <si>
    <t>Bem means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</si>
</sst>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0"/>
      <color indexed="8"/>
      <name val="Helvetica Neue"/>
    </font>
    <font>
      <sz val="12"/>
      <color indexed="8"/>
      <name val="Helvetica Neue"/>
    </font>
    <font>
      <b/>
      <sz val="10"/>
      <color indexed="8"/>
      <name val="Helvetica Neue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2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49" fontId="2" fillId="2" borderId="1" xfId="0" applyNumberFormat="1" applyFont="1" applyFill="1" applyBorder="1">
      <alignment vertical="top" wrapText="1"/>
    </xf>
    <xf numFmtId="49" fontId="2" fillId="3" borderId="2" xfId="0" applyNumberFormat="1" applyFont="1" applyFill="1" applyBorder="1">
      <alignment vertical="top" wrapText="1"/>
    </xf>
    <xf numFmtId="49" fontId="0" fillId="0" borderId="3" xfId="0" applyNumberFormat="1" applyBorder="1">
      <alignment vertical="top" wrapText="1"/>
    </xf>
    <xf numFmtId="49" fontId="0" fillId="0" borderId="4" xfId="0" applyNumberFormat="1" applyBorder="1">
      <alignment vertical="top" wrapText="1"/>
    </xf>
    <xf numFmtId="0" fontId="0" fillId="0" borderId="4" xfId="0" applyNumberFormat="1" applyBorder="1">
      <alignment vertical="top" wrapText="1"/>
    </xf>
    <xf numFmtId="49" fontId="2" fillId="3" borderId="5" xfId="0" applyNumberFormat="1" applyFont="1" applyFill="1" applyBorder="1">
      <alignment vertical="top" wrapText="1"/>
    </xf>
    <xf numFmtId="49" fontId="0" fillId="0" borderId="6" xfId="0" applyNumberFormat="1" applyBorder="1">
      <alignment vertical="top" wrapText="1"/>
    </xf>
    <xf numFmtId="49" fontId="0" fillId="0" borderId="7" xfId="0" applyNumberFormat="1" applyBorder="1">
      <alignment vertical="top" wrapText="1"/>
    </xf>
    <xf numFmtId="0" fontId="0" fillId="0" borderId="7" xfId="0" applyNumberFormat="1" applyBorder="1">
      <alignment vertical="top" wrapText="1"/>
    </xf>
    <xf numFmtId="49" fontId="2" fillId="4" borderId="5" xfId="0" applyNumberFormat="1" applyFont="1" applyFill="1" applyBorder="1">
      <alignment vertical="top" wrapText="1"/>
    </xf>
    <xf numFmtId="49" fontId="0" fillId="4" borderId="6" xfId="0" applyNumberFormat="1" applyFill="1" applyBorder="1">
      <alignment vertical="top" wrapText="1"/>
    </xf>
    <xf numFmtId="49" fontId="0" fillId="4" borderId="7" xfId="0" applyNumberFormat="1" applyFill="1" applyBorder="1">
      <alignment vertical="top" wrapText="1"/>
    </xf>
    <xf numFmtId="0" fontId="0" fillId="4" borderId="7" xfId="0" applyNumberFormat="1" applyFill="1" applyBorder="1">
      <alignment vertical="top" wrapText="1"/>
    </xf>
    <xf numFmtId="0" fontId="2" fillId="3" borderId="5" xfId="0" applyFont="1" applyFill="1" applyBorder="1">
      <alignment vertical="top" wrapText="1"/>
    </xf>
    <xf numFmtId="0" fontId="0" fillId="0" borderId="6" xfId="0" applyBorder="1">
      <alignment vertical="top" wrapText="1"/>
    </xf>
    <xf numFmtId="0" fontId="0" fillId="0" borderId="7" xfId="0" applyBorder="1">
      <alignment vertical="top" wrapText="1"/>
    </xf>
    <xf numFmtId="0" fontId="2" fillId="2" borderId="1" xfId="0" applyFont="1" applyFill="1" applyBorder="1">
      <alignment vertical="top" wrapText="1"/>
    </xf>
    <xf numFmtId="3" fontId="0" fillId="0" borderId="7" xfId="0" applyNumberFormat="1" applyBorder="1">
      <alignment vertical="top" wrapText="1"/>
    </xf>
    <xf numFmtId="49" fontId="2" fillId="10" borderId="7" xfId="0" applyNumberFormat="1" applyFont="1" applyFill="1" applyBorder="1">
      <alignment vertical="top" wrapText="1"/>
    </xf>
    <xf numFmtId="49" fontId="2" fillId="0" borderId="7" xfId="0" applyNumberFormat="1" applyFont="1" applyBorder="1">
      <alignment vertical="top" wrapText="1"/>
    </xf>
    <xf numFmtId="49" fontId="0" fillId="11" borderId="7" xfId="0" applyNumberFormat="1" applyFill="1" applyBorder="1">
      <alignment vertical="top" wrapText="1"/>
    </xf>
    <xf numFmtId="0" fontId="2" fillId="0" borderId="7" xfId="0" applyFont="1" applyBorder="1">
      <alignment vertical="top" wrapText="1"/>
    </xf>
    <xf numFmtId="0" fontId="1" fillId="0" borderId="0" xfId="0" applyFont="1" applyAlignment="1">
      <alignment horizontal="center" vertical="center"/>
    </xf>
    <xf numFmtId="49" fontId="2" fillId="7" borderId="4" xfId="0" applyNumberFormat="1" applyFont="1" applyFill="1" applyBorder="1" applyAlignment="1">
      <alignment horizontal="center" vertical="top" wrapText="1"/>
    </xf>
    <xf numFmtId="0" fontId="0" fillId="0" borderId="4" xfId="0" applyBorder="1">
      <alignment vertical="top" wrapText="1"/>
    </xf>
    <xf numFmtId="49" fontId="2" fillId="6" borderId="4" xfId="0" applyNumberFormat="1" applyFont="1" applyFill="1" applyBorder="1" applyAlignment="1">
      <alignment horizontal="center" vertical="top" wrapText="1"/>
    </xf>
    <xf numFmtId="49" fontId="2" fillId="8" borderId="4" xfId="0" applyNumberFormat="1" applyFont="1" applyFill="1" applyBorder="1" applyAlignment="1">
      <alignment horizontal="center" vertical="top" wrapText="1"/>
    </xf>
    <xf numFmtId="49" fontId="2" fillId="9" borderId="4" xfId="0" applyNumberFormat="1" applyFont="1" applyFill="1" applyBorder="1" applyAlignment="1">
      <alignment horizontal="center" vertical="top" wrapText="1"/>
    </xf>
    <xf numFmtId="49" fontId="2" fillId="5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FFF056"/>
      <rgbColor rgb="FF5E5E5E"/>
      <rgbColor rgb="FF00A1FE"/>
      <rgbColor rgb="FFFF94CA"/>
      <rgbColor rgb="FFFFD931"/>
      <rgbColor rgb="FF1CB000"/>
      <rgbColor rgb="FF919191"/>
      <rgbColor rgb="FFFF968C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showGridLines="0" tabSelected="1" workbookViewId="0">
      <pane xSplit="1" ySplit="2" topLeftCell="B9" activePane="bottomRight" state="frozen"/>
      <selection pane="topRight"/>
      <selection pane="bottomLeft"/>
      <selection pane="bottomRight" activeCell="I26" sqref="I26"/>
    </sheetView>
  </sheetViews>
  <sheetFormatPr defaultColWidth="16.33203125" defaultRowHeight="19.95" customHeight="1"/>
  <cols>
    <col min="1" max="1" width="38.109375" style="1" customWidth="1"/>
    <col min="2" max="2" width="10" style="1" customWidth="1"/>
    <col min="3" max="3" width="8.88671875" style="1" customWidth="1"/>
    <col min="4" max="4" width="5.5546875" style="1" customWidth="1"/>
    <col min="5" max="5" width="7.88671875" style="1" customWidth="1"/>
    <col min="6" max="6" width="8.88671875" style="1" customWidth="1"/>
    <col min="7" max="7" width="14.44140625" style="1" customWidth="1"/>
    <col min="8" max="8" width="16.33203125" style="1" customWidth="1"/>
    <col min="9" max="16384" width="16.33203125" style="1"/>
  </cols>
  <sheetData>
    <row r="1" spans="1:7" ht="27.6" customHeight="1">
      <c r="A1" s="24" t="s">
        <v>607</v>
      </c>
      <c r="B1" s="24"/>
      <c r="C1" s="24"/>
      <c r="D1" s="24"/>
      <c r="E1" s="24"/>
      <c r="F1" s="24"/>
      <c r="G1" s="24"/>
    </row>
    <row r="2" spans="1:7" ht="32.2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20.25" customHeight="1">
      <c r="A3" s="3" t="s">
        <v>7</v>
      </c>
      <c r="B3" s="4" t="s">
        <v>8</v>
      </c>
      <c r="C3" s="5" t="s">
        <v>9</v>
      </c>
      <c r="D3" s="6">
        <v>2</v>
      </c>
      <c r="E3" s="5" t="s">
        <v>10</v>
      </c>
      <c r="F3" s="5" t="s">
        <v>11</v>
      </c>
      <c r="G3" s="5" t="s">
        <v>12</v>
      </c>
    </row>
    <row r="4" spans="1:7" ht="20.100000000000001" customHeight="1">
      <c r="A4" s="7" t="s">
        <v>13</v>
      </c>
      <c r="B4" s="8" t="s">
        <v>14</v>
      </c>
      <c r="C4" s="9" t="s">
        <v>15</v>
      </c>
      <c r="D4" s="10">
        <v>1</v>
      </c>
      <c r="E4" s="9" t="s">
        <v>16</v>
      </c>
      <c r="F4" s="9" t="s">
        <v>17</v>
      </c>
      <c r="G4" s="9" t="s">
        <v>18</v>
      </c>
    </row>
    <row r="5" spans="1:7" ht="20.100000000000001" customHeight="1">
      <c r="A5" s="7" t="s">
        <v>19</v>
      </c>
      <c r="B5" s="8" t="s">
        <v>20</v>
      </c>
      <c r="C5" s="9" t="s">
        <v>21</v>
      </c>
      <c r="D5" s="10">
        <v>1</v>
      </c>
      <c r="E5" s="9" t="s">
        <v>22</v>
      </c>
      <c r="F5" s="9" t="s">
        <v>23</v>
      </c>
      <c r="G5" s="9" t="s">
        <v>24</v>
      </c>
    </row>
    <row r="6" spans="1:7" ht="20.100000000000001" customHeight="1">
      <c r="A6" s="7" t="s">
        <v>25</v>
      </c>
      <c r="B6" s="8" t="s">
        <v>26</v>
      </c>
      <c r="C6" s="9" t="s">
        <v>27</v>
      </c>
      <c r="D6" s="10">
        <v>1</v>
      </c>
      <c r="E6" s="9" t="s">
        <v>28</v>
      </c>
      <c r="F6" s="9" t="s">
        <v>29</v>
      </c>
      <c r="G6" s="9" t="s">
        <v>30</v>
      </c>
    </row>
    <row r="7" spans="1:7" ht="20.100000000000001" customHeight="1">
      <c r="A7" s="7" t="s">
        <v>31</v>
      </c>
      <c r="B7" s="8" t="s">
        <v>32</v>
      </c>
      <c r="C7" s="9" t="s">
        <v>33</v>
      </c>
      <c r="D7" s="10">
        <v>1</v>
      </c>
      <c r="E7" s="9" t="s">
        <v>34</v>
      </c>
      <c r="F7" s="9" t="s">
        <v>35</v>
      </c>
      <c r="G7" s="9" t="s">
        <v>36</v>
      </c>
    </row>
    <row r="8" spans="1:7" ht="20.100000000000001" customHeight="1">
      <c r="A8" s="7" t="s">
        <v>37</v>
      </c>
      <c r="B8" s="8" t="s">
        <v>38</v>
      </c>
      <c r="C8" s="9" t="s">
        <v>39</v>
      </c>
      <c r="D8" s="10">
        <v>1</v>
      </c>
      <c r="E8" s="9" t="s">
        <v>40</v>
      </c>
      <c r="F8" s="9" t="s">
        <v>41</v>
      </c>
      <c r="G8" s="9" t="s">
        <v>42</v>
      </c>
    </row>
    <row r="9" spans="1:7" ht="20.100000000000001" customHeight="1">
      <c r="A9" s="7" t="s">
        <v>43</v>
      </c>
      <c r="B9" s="8" t="s">
        <v>44</v>
      </c>
      <c r="C9" s="9" t="s">
        <v>45</v>
      </c>
      <c r="D9" s="10">
        <v>1</v>
      </c>
      <c r="E9" s="9" t="s">
        <v>46</v>
      </c>
      <c r="F9" s="9" t="s">
        <v>47</v>
      </c>
      <c r="G9" s="9" t="s">
        <v>48</v>
      </c>
    </row>
    <row r="10" spans="1:7" ht="20.100000000000001" customHeight="1">
      <c r="A10" s="7" t="s">
        <v>49</v>
      </c>
      <c r="B10" s="8" t="s">
        <v>50</v>
      </c>
      <c r="C10" s="9" t="s">
        <v>51</v>
      </c>
      <c r="D10" s="10">
        <v>1</v>
      </c>
      <c r="E10" s="9" t="s">
        <v>52</v>
      </c>
      <c r="F10" s="9" t="s">
        <v>53</v>
      </c>
      <c r="G10" s="9" t="s">
        <v>54</v>
      </c>
    </row>
    <row r="11" spans="1:7" ht="20.100000000000001" customHeight="1">
      <c r="A11" s="7" t="s">
        <v>55</v>
      </c>
      <c r="B11" s="8" t="s">
        <v>56</v>
      </c>
      <c r="C11" s="9" t="s">
        <v>57</v>
      </c>
      <c r="D11" s="10">
        <v>2</v>
      </c>
      <c r="E11" s="9" t="s">
        <v>58</v>
      </c>
      <c r="F11" s="9" t="s">
        <v>59</v>
      </c>
      <c r="G11" s="9" t="s">
        <v>60</v>
      </c>
    </row>
    <row r="12" spans="1:7" ht="20.100000000000001" customHeight="1">
      <c r="A12" s="7" t="s">
        <v>61</v>
      </c>
      <c r="B12" s="8" t="s">
        <v>62</v>
      </c>
      <c r="C12" s="9" t="s">
        <v>63</v>
      </c>
      <c r="D12" s="10">
        <v>2</v>
      </c>
      <c r="E12" s="9" t="s">
        <v>64</v>
      </c>
      <c r="F12" s="9" t="s">
        <v>65</v>
      </c>
      <c r="G12" s="9" t="s">
        <v>66</v>
      </c>
    </row>
    <row r="13" spans="1:7" ht="20.100000000000001" customHeight="1">
      <c r="A13" s="7" t="s">
        <v>67</v>
      </c>
      <c r="B13" s="8" t="s">
        <v>68</v>
      </c>
      <c r="C13" s="9" t="s">
        <v>69</v>
      </c>
      <c r="D13" s="10">
        <v>1</v>
      </c>
      <c r="E13" s="9" t="s">
        <v>70</v>
      </c>
      <c r="F13" s="9" t="s">
        <v>71</v>
      </c>
      <c r="G13" s="9" t="s">
        <v>72</v>
      </c>
    </row>
    <row r="14" spans="1:7" ht="20.100000000000001" customHeight="1">
      <c r="A14" s="7" t="s">
        <v>73</v>
      </c>
      <c r="B14" s="8" t="s">
        <v>74</v>
      </c>
      <c r="C14" s="9" t="s">
        <v>75</v>
      </c>
      <c r="D14" s="10">
        <v>2</v>
      </c>
      <c r="E14" s="9" t="s">
        <v>58</v>
      </c>
      <c r="F14" s="9" t="s">
        <v>76</v>
      </c>
      <c r="G14" s="9" t="s">
        <v>77</v>
      </c>
    </row>
    <row r="15" spans="1:7" ht="20.100000000000001" customHeight="1">
      <c r="A15" s="7" t="s">
        <v>78</v>
      </c>
      <c r="B15" s="8" t="s">
        <v>79</v>
      </c>
      <c r="C15" s="9" t="s">
        <v>80</v>
      </c>
      <c r="D15" s="10">
        <v>1</v>
      </c>
      <c r="E15" s="9" t="s">
        <v>81</v>
      </c>
      <c r="F15" s="9" t="s">
        <v>82</v>
      </c>
      <c r="G15" s="9" t="s">
        <v>83</v>
      </c>
    </row>
    <row r="16" spans="1:7" ht="20.100000000000001" customHeight="1">
      <c r="A16" s="7" t="s">
        <v>84</v>
      </c>
      <c r="B16" s="8" t="s">
        <v>26</v>
      </c>
      <c r="C16" s="9" t="s">
        <v>27</v>
      </c>
      <c r="D16" s="10">
        <v>1</v>
      </c>
      <c r="E16" s="9" t="s">
        <v>22</v>
      </c>
      <c r="F16" s="9" t="s">
        <v>85</v>
      </c>
      <c r="G16" s="9" t="s">
        <v>86</v>
      </c>
    </row>
    <row r="17" spans="1:7" ht="20.100000000000001" customHeight="1">
      <c r="A17" s="7" t="s">
        <v>87</v>
      </c>
      <c r="B17" s="8" t="s">
        <v>88</v>
      </c>
      <c r="C17" s="9" t="s">
        <v>89</v>
      </c>
      <c r="D17" s="10">
        <v>2</v>
      </c>
      <c r="E17" s="9" t="s">
        <v>90</v>
      </c>
      <c r="F17" s="9" t="s">
        <v>91</v>
      </c>
      <c r="G17" s="9" t="s">
        <v>92</v>
      </c>
    </row>
    <row r="18" spans="1:7" ht="20.100000000000001" customHeight="1">
      <c r="A18" s="7" t="s">
        <v>93</v>
      </c>
      <c r="B18" s="8" t="s">
        <v>94</v>
      </c>
      <c r="C18" s="9" t="s">
        <v>95</v>
      </c>
      <c r="D18" s="10">
        <v>2</v>
      </c>
      <c r="E18" s="9" t="s">
        <v>96</v>
      </c>
      <c r="F18" s="9" t="s">
        <v>97</v>
      </c>
      <c r="G18" s="9" t="s">
        <v>98</v>
      </c>
    </row>
    <row r="19" spans="1:7" ht="20.100000000000001" customHeight="1">
      <c r="A19" s="7" t="s">
        <v>99</v>
      </c>
      <c r="B19" s="8" t="s">
        <v>100</v>
      </c>
      <c r="C19" s="9" t="s">
        <v>101</v>
      </c>
      <c r="D19" s="10">
        <v>2</v>
      </c>
      <c r="E19" s="9" t="s">
        <v>102</v>
      </c>
      <c r="F19" s="9" t="s">
        <v>103</v>
      </c>
      <c r="G19" s="9" t="s">
        <v>104</v>
      </c>
    </row>
    <row r="20" spans="1:7" ht="20.100000000000001" customHeight="1">
      <c r="A20" s="11" t="s">
        <v>105</v>
      </c>
      <c r="B20" s="12" t="s">
        <v>106</v>
      </c>
      <c r="C20" s="13" t="s">
        <v>107</v>
      </c>
      <c r="D20" s="14">
        <v>1</v>
      </c>
      <c r="E20" s="13" t="s">
        <v>108</v>
      </c>
      <c r="F20" s="13" t="s">
        <v>109</v>
      </c>
      <c r="G20" s="13" t="s">
        <v>110</v>
      </c>
    </row>
    <row r="21" spans="1:7" ht="32.1" customHeight="1">
      <c r="A21" s="7" t="s">
        <v>111</v>
      </c>
      <c r="B21" s="8" t="s">
        <v>112</v>
      </c>
      <c r="C21" s="9" t="s">
        <v>113</v>
      </c>
      <c r="D21" s="10">
        <v>2</v>
      </c>
      <c r="E21" s="9" t="s">
        <v>114</v>
      </c>
      <c r="F21" s="9" t="s">
        <v>115</v>
      </c>
      <c r="G21" s="9" t="s">
        <v>116</v>
      </c>
    </row>
    <row r="22" spans="1:7" ht="20.100000000000001" customHeight="1">
      <c r="A22" s="15"/>
      <c r="B22" s="16"/>
      <c r="C22" s="17"/>
      <c r="D22" s="17"/>
      <c r="E22" s="17"/>
      <c r="F22" s="17"/>
      <c r="G22" s="17"/>
    </row>
    <row r="23" spans="1:7" ht="20.100000000000001" customHeight="1">
      <c r="A23" s="15"/>
      <c r="B23" s="16"/>
      <c r="C23" s="17"/>
      <c r="D23" s="17"/>
      <c r="E23" s="17"/>
      <c r="F23" s="17"/>
      <c r="G23" s="17"/>
    </row>
  </sheetData>
  <mergeCells count="1">
    <mergeCell ref="A1:G1"/>
  </mergeCells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1"/>
  <sheetViews>
    <sheetView showGridLines="0" workbookViewId="0">
      <pane xSplit="1" ySplit="2" topLeftCell="B15" activePane="bottomRight" state="frozen"/>
      <selection pane="topRight"/>
      <selection pane="bottomLeft"/>
      <selection pane="bottomRight" activeCell="A2" sqref="A2"/>
    </sheetView>
  </sheetViews>
  <sheetFormatPr defaultColWidth="16.33203125" defaultRowHeight="19.95" customHeight="1"/>
  <cols>
    <col min="1" max="1" width="34.88671875" style="1" customWidth="1"/>
    <col min="2" max="2" width="8.21875" style="1" customWidth="1"/>
    <col min="3" max="3" width="8.33203125" style="1" customWidth="1"/>
    <col min="4" max="4" width="5.77734375" style="1" customWidth="1"/>
    <col min="5" max="5" width="7.88671875" style="1" customWidth="1"/>
    <col min="6" max="6" width="8.44140625" style="1" customWidth="1"/>
    <col min="7" max="8" width="16.33203125" style="1" customWidth="1"/>
    <col min="9" max="16384" width="16.33203125" style="1"/>
  </cols>
  <sheetData>
    <row r="1" spans="1:7" ht="27.6" customHeight="1">
      <c r="A1" s="24" t="s">
        <v>608</v>
      </c>
      <c r="B1" s="24"/>
      <c r="C1" s="24"/>
      <c r="D1" s="24"/>
      <c r="E1" s="24"/>
      <c r="F1" s="24"/>
      <c r="G1" s="24"/>
    </row>
    <row r="2" spans="1:7" ht="32.25" customHeight="1">
      <c r="A2" s="18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20.25" customHeight="1">
      <c r="A3" s="3" t="s">
        <v>117</v>
      </c>
      <c r="B3" s="4" t="s">
        <v>118</v>
      </c>
      <c r="C3" s="5" t="s">
        <v>119</v>
      </c>
      <c r="D3" s="6">
        <v>2</v>
      </c>
      <c r="E3" s="5" t="s">
        <v>120</v>
      </c>
      <c r="F3" s="5" t="s">
        <v>121</v>
      </c>
      <c r="G3" s="5" t="s">
        <v>122</v>
      </c>
    </row>
    <row r="4" spans="1:7" ht="20.100000000000001" customHeight="1">
      <c r="A4" s="7" t="s">
        <v>123</v>
      </c>
      <c r="B4" s="8" t="s">
        <v>124</v>
      </c>
      <c r="C4" s="9" t="s">
        <v>125</v>
      </c>
      <c r="D4" s="10">
        <v>1</v>
      </c>
      <c r="E4" s="9" t="s">
        <v>126</v>
      </c>
      <c r="F4" s="9" t="s">
        <v>127</v>
      </c>
      <c r="G4" s="9" t="s">
        <v>128</v>
      </c>
    </row>
    <row r="5" spans="1:7" ht="20.100000000000001" customHeight="1">
      <c r="A5" s="7" t="s">
        <v>129</v>
      </c>
      <c r="B5" s="8" t="s">
        <v>130</v>
      </c>
      <c r="C5" s="9" t="s">
        <v>131</v>
      </c>
      <c r="D5" s="10">
        <v>1</v>
      </c>
      <c r="E5" s="9" t="s">
        <v>132</v>
      </c>
      <c r="F5" s="9" t="s">
        <v>133</v>
      </c>
      <c r="G5" s="9" t="s">
        <v>134</v>
      </c>
    </row>
    <row r="6" spans="1:7" ht="20.100000000000001" customHeight="1">
      <c r="A6" s="7" t="s">
        <v>135</v>
      </c>
      <c r="B6" s="8" t="s">
        <v>136</v>
      </c>
      <c r="C6" s="9" t="s">
        <v>137</v>
      </c>
      <c r="D6" s="10">
        <v>3</v>
      </c>
      <c r="E6" s="9" t="s">
        <v>138</v>
      </c>
      <c r="F6" s="9" t="s">
        <v>139</v>
      </c>
      <c r="G6" s="9" t="s">
        <v>140</v>
      </c>
    </row>
    <row r="7" spans="1:7" ht="20.100000000000001" customHeight="1">
      <c r="A7" s="7" t="s">
        <v>141</v>
      </c>
      <c r="B7" s="8" t="s">
        <v>142</v>
      </c>
      <c r="C7" s="9" t="s">
        <v>143</v>
      </c>
      <c r="D7" s="10">
        <v>1</v>
      </c>
      <c r="E7" s="9" t="s">
        <v>144</v>
      </c>
      <c r="F7" s="9" t="s">
        <v>145</v>
      </c>
      <c r="G7" s="9" t="s">
        <v>146</v>
      </c>
    </row>
    <row r="8" spans="1:7" ht="20.100000000000001" customHeight="1">
      <c r="A8" s="7" t="s">
        <v>147</v>
      </c>
      <c r="B8" s="8" t="s">
        <v>148</v>
      </c>
      <c r="C8" s="9" t="s">
        <v>149</v>
      </c>
      <c r="D8" s="10">
        <v>1</v>
      </c>
      <c r="E8" s="9" t="s">
        <v>150</v>
      </c>
      <c r="F8" s="9" t="s">
        <v>151</v>
      </c>
      <c r="G8" s="9" t="s">
        <v>152</v>
      </c>
    </row>
    <row r="9" spans="1:7" ht="20.100000000000001" customHeight="1">
      <c r="A9" s="7" t="s">
        <v>153</v>
      </c>
      <c r="B9" s="8" t="s">
        <v>154</v>
      </c>
      <c r="C9" s="9" t="s">
        <v>155</v>
      </c>
      <c r="D9" s="10">
        <v>1</v>
      </c>
      <c r="E9" s="9" t="s">
        <v>156</v>
      </c>
      <c r="F9" s="9" t="s">
        <v>157</v>
      </c>
      <c r="G9" s="9" t="s">
        <v>158</v>
      </c>
    </row>
    <row r="10" spans="1:7" ht="20.100000000000001" customHeight="1">
      <c r="A10" s="7" t="s">
        <v>159</v>
      </c>
      <c r="B10" s="8" t="s">
        <v>160</v>
      </c>
      <c r="C10" s="9" t="s">
        <v>161</v>
      </c>
      <c r="D10" s="10">
        <v>1</v>
      </c>
      <c r="E10" s="9" t="s">
        <v>162</v>
      </c>
      <c r="F10" s="9" t="s">
        <v>163</v>
      </c>
      <c r="G10" s="9" t="s">
        <v>164</v>
      </c>
    </row>
    <row r="11" spans="1:7" ht="20.100000000000001" customHeight="1">
      <c r="A11" s="7" t="s">
        <v>165</v>
      </c>
      <c r="B11" s="8" t="s">
        <v>166</v>
      </c>
      <c r="C11" s="9" t="s">
        <v>167</v>
      </c>
      <c r="D11" s="10">
        <v>2</v>
      </c>
      <c r="E11" s="9" t="s">
        <v>168</v>
      </c>
      <c r="F11" s="9" t="s">
        <v>169</v>
      </c>
      <c r="G11" s="9" t="s">
        <v>170</v>
      </c>
    </row>
    <row r="12" spans="1:7" ht="20.100000000000001" customHeight="1">
      <c r="A12" s="7" t="s">
        <v>171</v>
      </c>
      <c r="B12" s="8" t="s">
        <v>172</v>
      </c>
      <c r="C12" s="9" t="s">
        <v>173</v>
      </c>
      <c r="D12" s="10">
        <v>2</v>
      </c>
      <c r="E12" s="9" t="s">
        <v>174</v>
      </c>
      <c r="F12" s="9" t="s">
        <v>175</v>
      </c>
      <c r="G12" s="9" t="s">
        <v>176</v>
      </c>
    </row>
    <row r="13" spans="1:7" ht="20.100000000000001" customHeight="1">
      <c r="A13" s="7" t="s">
        <v>177</v>
      </c>
      <c r="B13" s="8" t="s">
        <v>178</v>
      </c>
      <c r="C13" s="9" t="s">
        <v>179</v>
      </c>
      <c r="D13" s="10">
        <v>1</v>
      </c>
      <c r="E13" s="9" t="s">
        <v>180</v>
      </c>
      <c r="F13" s="9" t="s">
        <v>181</v>
      </c>
      <c r="G13" s="9" t="s">
        <v>182</v>
      </c>
    </row>
    <row r="14" spans="1:7" ht="20.100000000000001" customHeight="1">
      <c r="A14" s="7" t="s">
        <v>183</v>
      </c>
      <c r="B14" s="8" t="s">
        <v>184</v>
      </c>
      <c r="C14" s="9" t="s">
        <v>185</v>
      </c>
      <c r="D14" s="10">
        <v>6</v>
      </c>
      <c r="E14" s="9" t="s">
        <v>186</v>
      </c>
      <c r="F14" s="9" t="s">
        <v>187</v>
      </c>
      <c r="G14" s="9" t="s">
        <v>188</v>
      </c>
    </row>
    <row r="15" spans="1:7" ht="20.100000000000001" customHeight="1">
      <c r="A15" s="11" t="s">
        <v>189</v>
      </c>
      <c r="B15" s="12" t="s">
        <v>190</v>
      </c>
      <c r="C15" s="13" t="s">
        <v>191</v>
      </c>
      <c r="D15" s="14">
        <v>3</v>
      </c>
      <c r="E15" s="13" t="s">
        <v>192</v>
      </c>
      <c r="F15" s="13" t="s">
        <v>193</v>
      </c>
      <c r="G15" s="13" t="s">
        <v>194</v>
      </c>
    </row>
    <row r="16" spans="1:7" ht="20.100000000000001" customHeight="1">
      <c r="A16" s="7" t="s">
        <v>195</v>
      </c>
      <c r="B16" s="8" t="s">
        <v>196</v>
      </c>
      <c r="C16" s="9" t="s">
        <v>197</v>
      </c>
      <c r="D16" s="10">
        <v>3</v>
      </c>
      <c r="E16" s="9" t="s">
        <v>132</v>
      </c>
      <c r="F16" s="9" t="s">
        <v>198</v>
      </c>
      <c r="G16" s="9" t="s">
        <v>199</v>
      </c>
    </row>
    <row r="17" spans="1:7" ht="20.100000000000001" customHeight="1">
      <c r="A17" s="7" t="s">
        <v>200</v>
      </c>
      <c r="B17" s="8" t="s">
        <v>201</v>
      </c>
      <c r="C17" s="9" t="s">
        <v>202</v>
      </c>
      <c r="D17" s="10">
        <v>2</v>
      </c>
      <c r="E17" s="9" t="s">
        <v>203</v>
      </c>
      <c r="F17" s="9" t="s">
        <v>204</v>
      </c>
      <c r="G17" s="9" t="s">
        <v>205</v>
      </c>
    </row>
    <row r="18" spans="1:7" ht="20.100000000000001" customHeight="1">
      <c r="A18" s="7" t="s">
        <v>206</v>
      </c>
      <c r="B18" s="8" t="s">
        <v>207</v>
      </c>
      <c r="C18" s="9" t="s">
        <v>208</v>
      </c>
      <c r="D18" s="10">
        <v>6</v>
      </c>
      <c r="E18" s="9" t="s">
        <v>209</v>
      </c>
      <c r="F18" s="9" t="s">
        <v>210</v>
      </c>
      <c r="G18" s="9" t="s">
        <v>211</v>
      </c>
    </row>
    <row r="19" spans="1:7" ht="20.100000000000001" customHeight="1">
      <c r="A19" s="7" t="s">
        <v>212</v>
      </c>
      <c r="B19" s="8" t="s">
        <v>213</v>
      </c>
      <c r="C19" s="9" t="s">
        <v>214</v>
      </c>
      <c r="D19" s="10">
        <v>6</v>
      </c>
      <c r="E19" s="9" t="s">
        <v>215</v>
      </c>
      <c r="F19" s="9" t="s">
        <v>216</v>
      </c>
      <c r="G19" s="9" t="s">
        <v>217</v>
      </c>
    </row>
    <row r="20" spans="1:7" ht="20.100000000000001" customHeight="1">
      <c r="A20" s="7" t="s">
        <v>218</v>
      </c>
      <c r="B20" s="8" t="s">
        <v>219</v>
      </c>
      <c r="C20" s="9" t="s">
        <v>220</v>
      </c>
      <c r="D20" s="10">
        <v>3</v>
      </c>
      <c r="E20" s="9" t="s">
        <v>180</v>
      </c>
      <c r="F20" s="9" t="s">
        <v>221</v>
      </c>
      <c r="G20" s="9" t="s">
        <v>222</v>
      </c>
    </row>
    <row r="21" spans="1:7" ht="32.1" customHeight="1">
      <c r="A21" s="7" t="s">
        <v>223</v>
      </c>
      <c r="B21" s="8" t="s">
        <v>224</v>
      </c>
      <c r="C21" s="9" t="s">
        <v>225</v>
      </c>
      <c r="D21" s="10">
        <v>6</v>
      </c>
      <c r="E21" s="9" t="s">
        <v>226</v>
      </c>
      <c r="F21" s="9" t="s">
        <v>227</v>
      </c>
      <c r="G21" s="9" t="s">
        <v>228</v>
      </c>
    </row>
  </sheetData>
  <mergeCells count="1">
    <mergeCell ref="A1:G1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1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A2" sqref="A2"/>
    </sheetView>
  </sheetViews>
  <sheetFormatPr defaultColWidth="16.33203125" defaultRowHeight="19.95" customHeight="1"/>
  <cols>
    <col min="1" max="1" width="38" style="1" customWidth="1"/>
    <col min="2" max="2" width="8.6640625" style="1" customWidth="1"/>
    <col min="3" max="3" width="8.88671875" style="1" customWidth="1"/>
    <col min="4" max="4" width="6.109375" style="1" customWidth="1"/>
    <col min="5" max="5" width="7.88671875" style="1" customWidth="1"/>
    <col min="6" max="6" width="8.109375" style="1" customWidth="1"/>
    <col min="7" max="8" width="16.33203125" style="1" customWidth="1"/>
    <col min="9" max="16384" width="16.33203125" style="1"/>
  </cols>
  <sheetData>
    <row r="1" spans="1:7" ht="27.6" customHeight="1">
      <c r="A1" s="24" t="s">
        <v>248</v>
      </c>
      <c r="B1" s="24"/>
      <c r="C1" s="24"/>
      <c r="D1" s="24"/>
      <c r="E1" s="24"/>
      <c r="F1" s="24"/>
      <c r="G1" s="24"/>
    </row>
    <row r="2" spans="1:7" ht="32.25" customHeight="1">
      <c r="A2" s="2" t="s">
        <v>229</v>
      </c>
      <c r="B2" s="2" t="s">
        <v>230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231</v>
      </c>
    </row>
    <row r="3" spans="1:7" ht="20.25" customHeight="1">
      <c r="A3" s="3" t="s">
        <v>232</v>
      </c>
      <c r="B3" s="4" t="s">
        <v>233</v>
      </c>
      <c r="C3" s="5" t="s">
        <v>234</v>
      </c>
      <c r="D3" s="6">
        <v>2</v>
      </c>
      <c r="E3" s="5" t="s">
        <v>235</v>
      </c>
      <c r="F3" s="5" t="s">
        <v>236</v>
      </c>
      <c r="G3" s="5" t="s">
        <v>237</v>
      </c>
    </row>
    <row r="4" spans="1:7" ht="20.100000000000001" customHeight="1">
      <c r="A4" s="7" t="s">
        <v>238</v>
      </c>
      <c r="B4" s="8" t="s">
        <v>239</v>
      </c>
      <c r="C4" s="9" t="s">
        <v>239</v>
      </c>
      <c r="D4" s="10">
        <v>1</v>
      </c>
      <c r="E4" s="9" t="s">
        <v>240</v>
      </c>
      <c r="F4" s="9" t="s">
        <v>241</v>
      </c>
      <c r="G4" s="9" t="s">
        <v>242</v>
      </c>
    </row>
    <row r="5" spans="1:7" ht="20.100000000000001" customHeight="1">
      <c r="A5" s="7" t="s">
        <v>243</v>
      </c>
      <c r="B5" s="8" t="s">
        <v>244</v>
      </c>
      <c r="C5" s="9" t="s">
        <v>244</v>
      </c>
      <c r="D5" s="10">
        <v>1</v>
      </c>
      <c r="E5" s="9" t="s">
        <v>245</v>
      </c>
      <c r="F5" s="9" t="s">
        <v>246</v>
      </c>
      <c r="G5" s="9" t="s">
        <v>247</v>
      </c>
    </row>
    <row r="6" spans="1:7" ht="20.100000000000001" customHeight="1">
      <c r="A6" s="7" t="s">
        <v>248</v>
      </c>
      <c r="B6" s="8" t="s">
        <v>249</v>
      </c>
      <c r="C6" s="9" t="s">
        <v>249</v>
      </c>
      <c r="D6" s="10">
        <v>1</v>
      </c>
      <c r="E6" s="9" t="s">
        <v>250</v>
      </c>
      <c r="F6" s="9" t="s">
        <v>251</v>
      </c>
      <c r="G6" s="9" t="s">
        <v>252</v>
      </c>
    </row>
    <row r="7" spans="1:7" ht="20.100000000000001" customHeight="1">
      <c r="A7" s="7" t="s">
        <v>253</v>
      </c>
      <c r="B7" s="8" t="s">
        <v>254</v>
      </c>
      <c r="C7" s="9" t="s">
        <v>254</v>
      </c>
      <c r="D7" s="10">
        <v>1</v>
      </c>
      <c r="E7" s="9" t="s">
        <v>255</v>
      </c>
      <c r="F7" s="9" t="s">
        <v>256</v>
      </c>
      <c r="G7" s="9" t="s">
        <v>257</v>
      </c>
    </row>
    <row r="8" spans="1:7" ht="20.100000000000001" customHeight="1">
      <c r="A8" s="7" t="s">
        <v>258</v>
      </c>
      <c r="B8" s="8" t="s">
        <v>259</v>
      </c>
      <c r="C8" s="9" t="s">
        <v>259</v>
      </c>
      <c r="D8" s="10">
        <v>1</v>
      </c>
      <c r="E8" s="9" t="s">
        <v>260</v>
      </c>
      <c r="F8" s="9" t="s">
        <v>261</v>
      </c>
      <c r="G8" s="9" t="s">
        <v>262</v>
      </c>
    </row>
    <row r="9" spans="1:7" ht="20.100000000000001" customHeight="1">
      <c r="A9" s="7" t="s">
        <v>43</v>
      </c>
      <c r="B9" s="8" t="s">
        <v>263</v>
      </c>
      <c r="C9" s="9" t="s">
        <v>263</v>
      </c>
      <c r="D9" s="10">
        <v>1</v>
      </c>
      <c r="E9" s="9" t="s">
        <v>264</v>
      </c>
      <c r="F9" s="9" t="s">
        <v>265</v>
      </c>
      <c r="G9" s="9" t="s">
        <v>266</v>
      </c>
    </row>
    <row r="10" spans="1:7" ht="20.100000000000001" customHeight="1">
      <c r="A10" s="7" t="s">
        <v>267</v>
      </c>
      <c r="B10" s="8" t="s">
        <v>268</v>
      </c>
      <c r="C10" s="9" t="s">
        <v>268</v>
      </c>
      <c r="D10" s="10">
        <v>1</v>
      </c>
      <c r="E10" s="9" t="s">
        <v>269</v>
      </c>
      <c r="F10" s="9" t="s">
        <v>270</v>
      </c>
      <c r="G10" s="9" t="s">
        <v>271</v>
      </c>
    </row>
    <row r="11" spans="1:7" ht="20.100000000000001" customHeight="1">
      <c r="A11" s="7" t="s">
        <v>272</v>
      </c>
      <c r="B11" s="8" t="s">
        <v>273</v>
      </c>
      <c r="C11" s="9" t="s">
        <v>274</v>
      </c>
      <c r="D11" s="10">
        <v>2</v>
      </c>
      <c r="E11" s="9" t="s">
        <v>275</v>
      </c>
      <c r="F11" s="9" t="s">
        <v>276</v>
      </c>
      <c r="G11" s="9" t="s">
        <v>277</v>
      </c>
    </row>
    <row r="12" spans="1:7" ht="20.100000000000001" customHeight="1">
      <c r="A12" s="7" t="s">
        <v>278</v>
      </c>
      <c r="B12" s="8" t="s">
        <v>279</v>
      </c>
      <c r="C12" s="9" t="s">
        <v>280</v>
      </c>
      <c r="D12" s="10">
        <v>2</v>
      </c>
      <c r="E12" s="9" t="s">
        <v>281</v>
      </c>
      <c r="F12" s="9" t="s">
        <v>282</v>
      </c>
      <c r="G12" s="9" t="s">
        <v>283</v>
      </c>
    </row>
    <row r="13" spans="1:7" ht="20.100000000000001" customHeight="1">
      <c r="A13" s="7" t="s">
        <v>284</v>
      </c>
      <c r="B13" s="8" t="s">
        <v>285</v>
      </c>
      <c r="C13" s="9" t="s">
        <v>285</v>
      </c>
      <c r="D13" s="10">
        <v>1</v>
      </c>
      <c r="E13" s="9" t="s">
        <v>286</v>
      </c>
      <c r="F13" s="9" t="s">
        <v>287</v>
      </c>
      <c r="G13" s="9" t="s">
        <v>262</v>
      </c>
    </row>
    <row r="14" spans="1:7" ht="20.100000000000001" customHeight="1">
      <c r="A14" s="7" t="s">
        <v>288</v>
      </c>
      <c r="B14" s="8" t="s">
        <v>289</v>
      </c>
      <c r="C14" s="9" t="s">
        <v>290</v>
      </c>
      <c r="D14" s="10">
        <v>2</v>
      </c>
      <c r="E14" s="9" t="s">
        <v>291</v>
      </c>
      <c r="F14" s="9" t="s">
        <v>292</v>
      </c>
      <c r="G14" s="9" t="s">
        <v>293</v>
      </c>
    </row>
    <row r="15" spans="1:7" ht="20.100000000000001" customHeight="1">
      <c r="A15" s="7" t="s">
        <v>294</v>
      </c>
      <c r="B15" s="8" t="s">
        <v>295</v>
      </c>
      <c r="C15" s="9" t="s">
        <v>295</v>
      </c>
      <c r="D15" s="10">
        <v>1</v>
      </c>
      <c r="E15" s="9" t="s">
        <v>296</v>
      </c>
      <c r="F15" s="9" t="s">
        <v>297</v>
      </c>
      <c r="G15" s="9" t="s">
        <v>298</v>
      </c>
    </row>
    <row r="16" spans="1:7" ht="20.100000000000001" customHeight="1">
      <c r="A16" s="7" t="s">
        <v>299</v>
      </c>
      <c r="B16" s="8" t="s">
        <v>300</v>
      </c>
      <c r="C16" s="9" t="s">
        <v>300</v>
      </c>
      <c r="D16" s="10">
        <v>1</v>
      </c>
      <c r="E16" s="9" t="s">
        <v>301</v>
      </c>
      <c r="F16" s="9" t="s">
        <v>302</v>
      </c>
      <c r="G16" s="9" t="s">
        <v>303</v>
      </c>
    </row>
    <row r="17" spans="1:7" ht="20.100000000000001" customHeight="1">
      <c r="A17" s="7" t="s">
        <v>304</v>
      </c>
      <c r="B17" s="8" t="s">
        <v>305</v>
      </c>
      <c r="C17" s="9" t="s">
        <v>306</v>
      </c>
      <c r="D17" s="10">
        <v>2</v>
      </c>
      <c r="E17" s="9" t="s">
        <v>307</v>
      </c>
      <c r="F17" s="9" t="s">
        <v>308</v>
      </c>
      <c r="G17" s="9" t="s">
        <v>309</v>
      </c>
    </row>
    <row r="18" spans="1:7" ht="32.1" customHeight="1">
      <c r="A18" s="7" t="s">
        <v>310</v>
      </c>
      <c r="B18" s="8" t="s">
        <v>311</v>
      </c>
      <c r="C18" s="9" t="s">
        <v>312</v>
      </c>
      <c r="D18" s="10">
        <v>2</v>
      </c>
      <c r="E18" s="9" t="s">
        <v>291</v>
      </c>
      <c r="F18" s="9" t="s">
        <v>313</v>
      </c>
      <c r="G18" s="9" t="s">
        <v>314</v>
      </c>
    </row>
    <row r="19" spans="1:7" ht="32.1" customHeight="1">
      <c r="A19" s="7" t="s">
        <v>315</v>
      </c>
      <c r="B19" s="8" t="s">
        <v>316</v>
      </c>
      <c r="C19" s="9" t="s">
        <v>317</v>
      </c>
      <c r="D19" s="10">
        <v>2</v>
      </c>
      <c r="E19" s="9" t="s">
        <v>150</v>
      </c>
      <c r="F19" s="9" t="s">
        <v>318</v>
      </c>
      <c r="G19" s="9" t="s">
        <v>319</v>
      </c>
    </row>
    <row r="20" spans="1:7" ht="32.1" customHeight="1">
      <c r="A20" s="7" t="s">
        <v>320</v>
      </c>
      <c r="B20" s="8" t="s">
        <v>321</v>
      </c>
      <c r="C20" s="9" t="s">
        <v>321</v>
      </c>
      <c r="D20" s="10">
        <v>1</v>
      </c>
      <c r="E20" s="9" t="s">
        <v>322</v>
      </c>
      <c r="F20" s="9" t="s">
        <v>323</v>
      </c>
      <c r="G20" s="9" t="s">
        <v>324</v>
      </c>
    </row>
    <row r="21" spans="1:7" ht="32.1" customHeight="1">
      <c r="A21" s="7" t="s">
        <v>325</v>
      </c>
      <c r="B21" s="8" t="s">
        <v>326</v>
      </c>
      <c r="C21" s="9" t="s">
        <v>327</v>
      </c>
      <c r="D21" s="10">
        <v>2</v>
      </c>
      <c r="E21" s="9" t="s">
        <v>235</v>
      </c>
      <c r="F21" s="9" t="s">
        <v>328</v>
      </c>
      <c r="G21" s="9" t="s">
        <v>329</v>
      </c>
    </row>
  </sheetData>
  <mergeCells count="1">
    <mergeCell ref="A1:G1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21"/>
  <sheetViews>
    <sheetView showGridLines="0" workbookViewId="0">
      <pane xSplit="1" ySplit="2" topLeftCell="B9" activePane="bottomRight" state="frozen"/>
      <selection pane="topRight"/>
      <selection pane="bottomLeft"/>
      <selection pane="bottomRight" activeCell="A2" sqref="A2"/>
    </sheetView>
  </sheetViews>
  <sheetFormatPr defaultColWidth="16.33203125" defaultRowHeight="19.95" customHeight="1"/>
  <cols>
    <col min="1" max="1" width="39.5546875" style="1" customWidth="1"/>
    <col min="2" max="2" width="7" style="1" customWidth="1"/>
    <col min="3" max="3" width="7.5546875" style="1" customWidth="1"/>
    <col min="4" max="4" width="5.6640625" style="1" customWidth="1"/>
    <col min="5" max="5" width="7.88671875" style="1" customWidth="1"/>
    <col min="6" max="6" width="7.109375" style="1" customWidth="1"/>
    <col min="7" max="8" width="16.33203125" style="1" customWidth="1"/>
    <col min="9" max="16384" width="16.33203125" style="1"/>
  </cols>
  <sheetData>
    <row r="1" spans="1:7" ht="27.6" customHeight="1">
      <c r="A1" s="24" t="s">
        <v>344</v>
      </c>
      <c r="B1" s="24"/>
      <c r="C1" s="24"/>
      <c r="D1" s="24"/>
      <c r="E1" s="24"/>
      <c r="F1" s="24"/>
      <c r="G1" s="24"/>
    </row>
    <row r="2" spans="1:7" ht="32.25" customHeight="1">
      <c r="A2" s="18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20.25" customHeight="1">
      <c r="A3" s="3" t="s">
        <v>117</v>
      </c>
      <c r="B3" s="4" t="s">
        <v>330</v>
      </c>
      <c r="C3" s="5" t="s">
        <v>331</v>
      </c>
      <c r="D3" s="6">
        <v>2</v>
      </c>
      <c r="E3" s="5" t="s">
        <v>332</v>
      </c>
      <c r="F3" s="5" t="s">
        <v>333</v>
      </c>
      <c r="G3" s="5" t="s">
        <v>334</v>
      </c>
    </row>
    <row r="4" spans="1:7" ht="20.100000000000001" customHeight="1">
      <c r="A4" s="7" t="s">
        <v>123</v>
      </c>
      <c r="B4" s="8" t="s">
        <v>335</v>
      </c>
      <c r="C4" s="9" t="s">
        <v>336</v>
      </c>
      <c r="D4" s="10">
        <v>1</v>
      </c>
      <c r="E4" s="9" t="s">
        <v>337</v>
      </c>
      <c r="F4" s="9" t="s">
        <v>335</v>
      </c>
      <c r="G4" s="9" t="s">
        <v>338</v>
      </c>
    </row>
    <row r="5" spans="1:7" ht="20.100000000000001" customHeight="1">
      <c r="A5" s="7" t="s">
        <v>129</v>
      </c>
      <c r="B5" s="8" t="s">
        <v>339</v>
      </c>
      <c r="C5" s="9" t="s">
        <v>340</v>
      </c>
      <c r="D5" s="10">
        <v>1</v>
      </c>
      <c r="E5" s="9" t="s">
        <v>341</v>
      </c>
      <c r="F5" s="9" t="s">
        <v>342</v>
      </c>
      <c r="G5" s="9" t="s">
        <v>343</v>
      </c>
    </row>
    <row r="6" spans="1:7" ht="20.100000000000001" customHeight="1">
      <c r="A6" s="7" t="s">
        <v>344</v>
      </c>
      <c r="B6" s="8" t="s">
        <v>345</v>
      </c>
      <c r="C6" s="9" t="s">
        <v>346</v>
      </c>
      <c r="D6" s="10">
        <v>1</v>
      </c>
      <c r="E6" s="9" t="s">
        <v>347</v>
      </c>
      <c r="F6" s="9" t="s">
        <v>348</v>
      </c>
      <c r="G6" s="9" t="s">
        <v>349</v>
      </c>
    </row>
    <row r="7" spans="1:7" ht="20.100000000000001" customHeight="1">
      <c r="A7" s="7" t="s">
        <v>141</v>
      </c>
      <c r="B7" s="8" t="s">
        <v>350</v>
      </c>
      <c r="C7" s="9" t="s">
        <v>351</v>
      </c>
      <c r="D7" s="10">
        <v>1</v>
      </c>
      <c r="E7" s="9" t="s">
        <v>352</v>
      </c>
      <c r="F7" s="9" t="s">
        <v>353</v>
      </c>
      <c r="G7" s="9" t="s">
        <v>354</v>
      </c>
    </row>
    <row r="8" spans="1:7" ht="20.100000000000001" customHeight="1">
      <c r="A8" s="7" t="s">
        <v>147</v>
      </c>
      <c r="B8" s="8" t="s">
        <v>355</v>
      </c>
      <c r="C8" s="9" t="s">
        <v>356</v>
      </c>
      <c r="D8" s="10">
        <v>1</v>
      </c>
      <c r="E8" s="9" t="s">
        <v>357</v>
      </c>
      <c r="F8" s="19">
        <v>29355</v>
      </c>
      <c r="G8" s="9" t="s">
        <v>358</v>
      </c>
    </row>
    <row r="9" spans="1:7" ht="20.100000000000001" customHeight="1">
      <c r="A9" s="7" t="s">
        <v>153</v>
      </c>
      <c r="B9" s="8" t="s">
        <v>359</v>
      </c>
      <c r="C9" s="9" t="s">
        <v>360</v>
      </c>
      <c r="D9" s="10">
        <v>1</v>
      </c>
      <c r="E9" s="9" t="s">
        <v>361</v>
      </c>
      <c r="F9" s="9" t="s">
        <v>362</v>
      </c>
      <c r="G9" s="9" t="s">
        <v>363</v>
      </c>
    </row>
    <row r="10" spans="1:7" ht="20.100000000000001" customHeight="1">
      <c r="A10" s="7" t="s">
        <v>159</v>
      </c>
      <c r="B10" s="8" t="s">
        <v>364</v>
      </c>
      <c r="C10" s="9" t="s">
        <v>365</v>
      </c>
      <c r="D10" s="10">
        <v>1</v>
      </c>
      <c r="E10" s="9" t="s">
        <v>366</v>
      </c>
      <c r="F10" s="9" t="s">
        <v>367</v>
      </c>
      <c r="G10" s="9" t="s">
        <v>368</v>
      </c>
    </row>
    <row r="11" spans="1:7" ht="20.100000000000001" customHeight="1">
      <c r="A11" s="7" t="s">
        <v>165</v>
      </c>
      <c r="B11" s="8" t="s">
        <v>369</v>
      </c>
      <c r="C11" s="9" t="s">
        <v>370</v>
      </c>
      <c r="D11" s="10">
        <v>2</v>
      </c>
      <c r="E11" s="9" t="s">
        <v>371</v>
      </c>
      <c r="F11" s="9" t="s">
        <v>372</v>
      </c>
      <c r="G11" s="9" t="s">
        <v>373</v>
      </c>
    </row>
    <row r="12" spans="1:7" ht="20.100000000000001" customHeight="1">
      <c r="A12" s="7" t="s">
        <v>171</v>
      </c>
      <c r="B12" s="8" t="s">
        <v>374</v>
      </c>
      <c r="C12" s="9" t="s">
        <v>375</v>
      </c>
      <c r="D12" s="10">
        <v>2</v>
      </c>
      <c r="E12" s="9" t="s">
        <v>307</v>
      </c>
      <c r="F12" s="9" t="s">
        <v>376</v>
      </c>
      <c r="G12" s="9" t="s">
        <v>377</v>
      </c>
    </row>
    <row r="13" spans="1:7" ht="20.100000000000001" customHeight="1">
      <c r="A13" s="7" t="s">
        <v>177</v>
      </c>
      <c r="B13" s="8" t="s">
        <v>378</v>
      </c>
      <c r="C13" s="9" t="s">
        <v>379</v>
      </c>
      <c r="D13" s="10">
        <v>1</v>
      </c>
      <c r="E13" s="9" t="s">
        <v>380</v>
      </c>
      <c r="F13" s="9" t="s">
        <v>381</v>
      </c>
      <c r="G13" s="9" t="s">
        <v>382</v>
      </c>
    </row>
    <row r="14" spans="1:7" ht="20.100000000000001" customHeight="1">
      <c r="A14" s="7" t="s">
        <v>383</v>
      </c>
      <c r="B14" s="8" t="s">
        <v>384</v>
      </c>
      <c r="C14" s="9" t="s">
        <v>385</v>
      </c>
      <c r="D14" s="10">
        <v>2</v>
      </c>
      <c r="E14" s="9" t="s">
        <v>386</v>
      </c>
      <c r="F14" s="9" t="s">
        <v>387</v>
      </c>
      <c r="G14" s="9" t="s">
        <v>388</v>
      </c>
    </row>
    <row r="15" spans="1:7" ht="20.100000000000001" customHeight="1">
      <c r="A15" s="7" t="s">
        <v>389</v>
      </c>
      <c r="B15" s="8" t="s">
        <v>390</v>
      </c>
      <c r="C15" s="9" t="s">
        <v>391</v>
      </c>
      <c r="D15" s="10">
        <v>1</v>
      </c>
      <c r="E15" s="9" t="s">
        <v>392</v>
      </c>
      <c r="F15" s="9" t="s">
        <v>393</v>
      </c>
      <c r="G15" s="9" t="s">
        <v>394</v>
      </c>
    </row>
    <row r="16" spans="1:7" ht="20.100000000000001" customHeight="1">
      <c r="A16" s="11" t="s">
        <v>395</v>
      </c>
      <c r="B16" s="12" t="s">
        <v>396</v>
      </c>
      <c r="C16" s="13" t="s">
        <v>397</v>
      </c>
      <c r="D16" s="14">
        <v>1</v>
      </c>
      <c r="E16" s="13" t="s">
        <v>398</v>
      </c>
      <c r="F16" s="13" t="s">
        <v>399</v>
      </c>
      <c r="G16" s="13" t="s">
        <v>400</v>
      </c>
    </row>
    <row r="17" spans="1:7" ht="20.100000000000001" customHeight="1">
      <c r="A17" s="7" t="s">
        <v>200</v>
      </c>
      <c r="B17" s="8" t="s">
        <v>401</v>
      </c>
      <c r="C17" s="9" t="s">
        <v>402</v>
      </c>
      <c r="D17" s="10">
        <v>2</v>
      </c>
      <c r="E17" s="9" t="s">
        <v>403</v>
      </c>
      <c r="F17" s="9" t="s">
        <v>404</v>
      </c>
      <c r="G17" s="9" t="s">
        <v>405</v>
      </c>
    </row>
    <row r="18" spans="1:7" ht="20.100000000000001" customHeight="1">
      <c r="A18" s="7" t="s">
        <v>406</v>
      </c>
      <c r="B18" s="8" t="s">
        <v>407</v>
      </c>
      <c r="C18" s="9" t="s">
        <v>408</v>
      </c>
      <c r="D18" s="10">
        <v>2</v>
      </c>
      <c r="E18" s="9" t="s">
        <v>409</v>
      </c>
      <c r="F18" s="9" t="s">
        <v>410</v>
      </c>
      <c r="G18" s="9" t="s">
        <v>411</v>
      </c>
    </row>
    <row r="19" spans="1:7" ht="20.100000000000001" customHeight="1">
      <c r="A19" s="7" t="s">
        <v>412</v>
      </c>
      <c r="B19" s="8" t="s">
        <v>413</v>
      </c>
      <c r="C19" s="9" t="s">
        <v>414</v>
      </c>
      <c r="D19" s="10">
        <v>2</v>
      </c>
      <c r="E19" s="9" t="s">
        <v>415</v>
      </c>
      <c r="F19" s="9" t="s">
        <v>416</v>
      </c>
      <c r="G19" s="9" t="s">
        <v>417</v>
      </c>
    </row>
    <row r="20" spans="1:7" ht="20.100000000000001" customHeight="1">
      <c r="A20" s="11" t="s">
        <v>418</v>
      </c>
      <c r="B20" s="12" t="s">
        <v>419</v>
      </c>
      <c r="C20" s="13" t="s">
        <v>420</v>
      </c>
      <c r="D20" s="14">
        <v>1</v>
      </c>
      <c r="E20" s="13" t="s">
        <v>421</v>
      </c>
      <c r="F20" s="13" t="s">
        <v>422</v>
      </c>
      <c r="G20" s="13" t="s">
        <v>423</v>
      </c>
    </row>
    <row r="21" spans="1:7" ht="32.1" customHeight="1">
      <c r="A21" s="7" t="s">
        <v>424</v>
      </c>
      <c r="B21" s="8" t="s">
        <v>425</v>
      </c>
      <c r="C21" s="9" t="s">
        <v>426</v>
      </c>
      <c r="D21" s="10">
        <v>2</v>
      </c>
      <c r="E21" s="9" t="s">
        <v>275</v>
      </c>
      <c r="F21" s="9" t="s">
        <v>427</v>
      </c>
      <c r="G21" s="9" t="s">
        <v>428</v>
      </c>
    </row>
  </sheetData>
  <mergeCells count="1">
    <mergeCell ref="A1:G1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21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A2" sqref="A2"/>
    </sheetView>
  </sheetViews>
  <sheetFormatPr defaultColWidth="16.33203125" defaultRowHeight="19.95" customHeight="1"/>
  <cols>
    <col min="1" max="1" width="35.109375" style="1" customWidth="1"/>
    <col min="2" max="2" width="8.21875" style="1" customWidth="1"/>
    <col min="3" max="3" width="7.109375" style="1" customWidth="1"/>
    <col min="4" max="4" width="6.109375" style="1" customWidth="1"/>
    <col min="5" max="5" width="7.88671875" style="1" customWidth="1"/>
    <col min="6" max="6" width="8.88671875" style="1" customWidth="1"/>
    <col min="7" max="8" width="16.33203125" style="1" customWidth="1"/>
    <col min="9" max="16384" width="16.33203125" style="1"/>
  </cols>
  <sheetData>
    <row r="1" spans="1:7" ht="27.6" customHeight="1">
      <c r="A1" s="24" t="s">
        <v>609</v>
      </c>
      <c r="B1" s="24"/>
      <c r="C1" s="24"/>
      <c r="D1" s="24"/>
      <c r="E1" s="24"/>
      <c r="F1" s="24"/>
      <c r="G1" s="24"/>
    </row>
    <row r="2" spans="1:7" ht="32.25" customHeight="1">
      <c r="A2" s="2" t="s">
        <v>429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20.25" customHeight="1">
      <c r="A3" s="3" t="s">
        <v>430</v>
      </c>
      <c r="B3" s="4" t="s">
        <v>431</v>
      </c>
      <c r="C3" s="5" t="s">
        <v>432</v>
      </c>
      <c r="D3" s="6">
        <v>2</v>
      </c>
      <c r="E3" s="5" t="s">
        <v>433</v>
      </c>
      <c r="F3" s="5" t="s">
        <v>434</v>
      </c>
      <c r="G3" s="5" t="s">
        <v>435</v>
      </c>
    </row>
    <row r="4" spans="1:7" ht="20.100000000000001" customHeight="1">
      <c r="A4" s="7" t="s">
        <v>436</v>
      </c>
      <c r="B4" s="8" t="s">
        <v>437</v>
      </c>
      <c r="C4" s="9" t="s">
        <v>438</v>
      </c>
      <c r="D4" s="10">
        <v>1</v>
      </c>
      <c r="E4" s="9" t="s">
        <v>439</v>
      </c>
      <c r="F4" s="9" t="s">
        <v>440</v>
      </c>
      <c r="G4" s="9" t="s">
        <v>441</v>
      </c>
    </row>
    <row r="5" spans="1:7" ht="20.100000000000001" customHeight="1">
      <c r="A5" s="7" t="s">
        <v>442</v>
      </c>
      <c r="B5" s="8" t="s">
        <v>443</v>
      </c>
      <c r="C5" s="9" t="s">
        <v>444</v>
      </c>
      <c r="D5" s="10">
        <v>1</v>
      </c>
      <c r="E5" s="9" t="s">
        <v>445</v>
      </c>
      <c r="F5" s="9" t="s">
        <v>446</v>
      </c>
      <c r="G5" s="9" t="s">
        <v>447</v>
      </c>
    </row>
    <row r="6" spans="1:7" ht="20.100000000000001" customHeight="1">
      <c r="A6" s="7" t="s">
        <v>448</v>
      </c>
      <c r="B6" s="8" t="s">
        <v>449</v>
      </c>
      <c r="C6" s="9" t="s">
        <v>450</v>
      </c>
      <c r="D6" s="10">
        <v>1</v>
      </c>
      <c r="E6" s="9" t="s">
        <v>250</v>
      </c>
      <c r="F6" s="9" t="s">
        <v>451</v>
      </c>
      <c r="G6" s="9" t="s">
        <v>452</v>
      </c>
    </row>
    <row r="7" spans="1:7" ht="20.100000000000001" customHeight="1">
      <c r="A7" s="7" t="s">
        <v>453</v>
      </c>
      <c r="B7" s="8" t="s">
        <v>454</v>
      </c>
      <c r="C7" s="9" t="s">
        <v>455</v>
      </c>
      <c r="D7" s="10">
        <v>1</v>
      </c>
      <c r="E7" s="9" t="s">
        <v>255</v>
      </c>
      <c r="F7" s="9" t="s">
        <v>456</v>
      </c>
      <c r="G7" s="9" t="s">
        <v>457</v>
      </c>
    </row>
    <row r="8" spans="1:7" ht="20.100000000000001" customHeight="1">
      <c r="A8" s="7" t="s">
        <v>458</v>
      </c>
      <c r="B8" s="8" t="s">
        <v>459</v>
      </c>
      <c r="C8" s="9" t="s">
        <v>460</v>
      </c>
      <c r="D8" s="10">
        <v>1</v>
      </c>
      <c r="E8" s="9" t="s">
        <v>269</v>
      </c>
      <c r="F8" s="9" t="s">
        <v>461</v>
      </c>
      <c r="G8" s="9" t="s">
        <v>462</v>
      </c>
    </row>
    <row r="9" spans="1:7" ht="20.100000000000001" customHeight="1">
      <c r="A9" s="7" t="s">
        <v>463</v>
      </c>
      <c r="B9" s="8" t="s">
        <v>464</v>
      </c>
      <c r="C9" s="9" t="s">
        <v>75</v>
      </c>
      <c r="D9" s="10">
        <v>1</v>
      </c>
      <c r="E9" s="9" t="s">
        <v>465</v>
      </c>
      <c r="F9" s="9" t="s">
        <v>466</v>
      </c>
      <c r="G9" s="9" t="s">
        <v>467</v>
      </c>
    </row>
    <row r="10" spans="1:7" ht="20.100000000000001" customHeight="1">
      <c r="A10" s="7" t="s">
        <v>468</v>
      </c>
      <c r="B10" s="8" t="s">
        <v>469</v>
      </c>
      <c r="C10" s="9" t="s">
        <v>470</v>
      </c>
      <c r="D10" s="10">
        <v>1</v>
      </c>
      <c r="E10" s="9" t="s">
        <v>471</v>
      </c>
      <c r="F10" s="9" t="s">
        <v>472</v>
      </c>
      <c r="G10" s="9" t="s">
        <v>473</v>
      </c>
    </row>
    <row r="11" spans="1:7" ht="20.100000000000001" customHeight="1">
      <c r="A11" s="7" t="s">
        <v>474</v>
      </c>
      <c r="B11" s="8" t="s">
        <v>475</v>
      </c>
      <c r="C11" s="9" t="s">
        <v>225</v>
      </c>
      <c r="D11" s="10">
        <v>2</v>
      </c>
      <c r="E11" s="9" t="s">
        <v>476</v>
      </c>
      <c r="F11" s="9" t="s">
        <v>477</v>
      </c>
      <c r="G11" s="9" t="s">
        <v>478</v>
      </c>
    </row>
    <row r="12" spans="1:7" ht="20.100000000000001" customHeight="1">
      <c r="A12" s="7" t="s">
        <v>479</v>
      </c>
      <c r="B12" s="8" t="s">
        <v>480</v>
      </c>
      <c r="C12" s="9" t="s">
        <v>481</v>
      </c>
      <c r="D12" s="10">
        <v>2</v>
      </c>
      <c r="E12" s="9" t="s">
        <v>403</v>
      </c>
      <c r="F12" s="9" t="s">
        <v>482</v>
      </c>
      <c r="G12" s="9" t="s">
        <v>483</v>
      </c>
    </row>
    <row r="13" spans="1:7" ht="20.100000000000001" customHeight="1">
      <c r="A13" s="7" t="s">
        <v>484</v>
      </c>
      <c r="B13" s="8" t="s">
        <v>485</v>
      </c>
      <c r="C13" s="9" t="s">
        <v>486</v>
      </c>
      <c r="D13" s="10">
        <v>1</v>
      </c>
      <c r="E13" s="9" t="s">
        <v>487</v>
      </c>
      <c r="F13" s="9" t="s">
        <v>488</v>
      </c>
      <c r="G13" s="9" t="s">
        <v>72</v>
      </c>
    </row>
    <row r="14" spans="1:7" ht="20.100000000000001" customHeight="1">
      <c r="A14" s="7" t="s">
        <v>489</v>
      </c>
      <c r="B14" s="8" t="s">
        <v>490</v>
      </c>
      <c r="C14" s="9" t="s">
        <v>491</v>
      </c>
      <c r="D14" s="10">
        <v>2</v>
      </c>
      <c r="E14" s="9" t="s">
        <v>492</v>
      </c>
      <c r="F14" s="9" t="s">
        <v>493</v>
      </c>
      <c r="G14" s="9" t="s">
        <v>494</v>
      </c>
    </row>
    <row r="15" spans="1:7" ht="20.100000000000001" customHeight="1">
      <c r="A15" s="11" t="s">
        <v>495</v>
      </c>
      <c r="B15" s="12" t="s">
        <v>496</v>
      </c>
      <c r="C15" s="13" t="s">
        <v>497</v>
      </c>
      <c r="D15" s="14">
        <v>1</v>
      </c>
      <c r="E15" s="13" t="s">
        <v>498</v>
      </c>
      <c r="F15" s="13" t="s">
        <v>499</v>
      </c>
      <c r="G15" s="13" t="s">
        <v>500</v>
      </c>
    </row>
    <row r="16" spans="1:7" ht="20.100000000000001" customHeight="1">
      <c r="A16" s="7" t="s">
        <v>501</v>
      </c>
      <c r="B16" s="8" t="s">
        <v>502</v>
      </c>
      <c r="C16" s="9" t="s">
        <v>503</v>
      </c>
      <c r="D16" s="10">
        <v>1</v>
      </c>
      <c r="E16" s="9" t="s">
        <v>398</v>
      </c>
      <c r="F16" s="9" t="s">
        <v>504</v>
      </c>
      <c r="G16" s="9" t="s">
        <v>505</v>
      </c>
    </row>
    <row r="17" spans="1:7" ht="20.100000000000001" customHeight="1">
      <c r="A17" s="7" t="s">
        <v>506</v>
      </c>
      <c r="B17" s="8" t="s">
        <v>507</v>
      </c>
      <c r="C17" s="9" t="s">
        <v>508</v>
      </c>
      <c r="D17" s="10">
        <v>2</v>
      </c>
      <c r="E17" s="9" t="s">
        <v>509</v>
      </c>
      <c r="F17" s="9" t="s">
        <v>510</v>
      </c>
      <c r="G17" s="9" t="s">
        <v>511</v>
      </c>
    </row>
    <row r="18" spans="1:7" ht="20.100000000000001" customHeight="1">
      <c r="A18" s="7" t="s">
        <v>512</v>
      </c>
      <c r="B18" s="8" t="s">
        <v>513</v>
      </c>
      <c r="C18" s="9" t="s">
        <v>514</v>
      </c>
      <c r="D18" s="10">
        <v>2</v>
      </c>
      <c r="E18" s="9" t="s">
        <v>487</v>
      </c>
      <c r="F18" s="9" t="s">
        <v>515</v>
      </c>
      <c r="G18" s="9" t="s">
        <v>516</v>
      </c>
    </row>
    <row r="19" spans="1:7" ht="20.100000000000001" customHeight="1">
      <c r="A19" s="7" t="s">
        <v>517</v>
      </c>
      <c r="B19" s="8" t="s">
        <v>518</v>
      </c>
      <c r="C19" s="9" t="s">
        <v>519</v>
      </c>
      <c r="D19" s="10">
        <v>2</v>
      </c>
      <c r="E19" s="9" t="s">
        <v>291</v>
      </c>
      <c r="F19" s="9" t="s">
        <v>520</v>
      </c>
      <c r="G19" s="9" t="s">
        <v>521</v>
      </c>
    </row>
    <row r="20" spans="1:7" ht="20.100000000000001" customHeight="1">
      <c r="A20" s="7" t="s">
        <v>522</v>
      </c>
      <c r="B20" s="8" t="s">
        <v>523</v>
      </c>
      <c r="C20" s="9" t="s">
        <v>524</v>
      </c>
      <c r="D20" s="10">
        <v>1</v>
      </c>
      <c r="E20" s="9" t="s">
        <v>525</v>
      </c>
      <c r="F20" s="9" t="s">
        <v>526</v>
      </c>
      <c r="G20" s="9" t="s">
        <v>527</v>
      </c>
    </row>
    <row r="21" spans="1:7" ht="32.1" customHeight="1">
      <c r="A21" s="7" t="s">
        <v>528</v>
      </c>
      <c r="B21" s="8" t="s">
        <v>529</v>
      </c>
      <c r="C21" s="9" t="s">
        <v>530</v>
      </c>
      <c r="D21" s="10">
        <v>2</v>
      </c>
      <c r="E21" s="9" t="s">
        <v>275</v>
      </c>
      <c r="F21" s="9" t="s">
        <v>531</v>
      </c>
      <c r="G21" s="9" t="s">
        <v>532</v>
      </c>
    </row>
  </sheetData>
  <mergeCells count="1">
    <mergeCell ref="A1:G1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27"/>
  <sheetViews>
    <sheetView showGridLines="0" workbookViewId="0">
      <pane ySplit="2" topLeftCell="A3" activePane="bottomLeft" state="frozen"/>
      <selection pane="bottomLeft" activeCell="E24" sqref="E24"/>
    </sheetView>
  </sheetViews>
  <sheetFormatPr defaultColWidth="16.33203125" defaultRowHeight="19.95" customHeight="1"/>
  <cols>
    <col min="1" max="13" width="16.33203125" style="1" customWidth="1"/>
    <col min="14" max="16384" width="16.33203125" style="1"/>
  </cols>
  <sheetData>
    <row r="1" spans="1:12" ht="27.6" customHeight="1">
      <c r="A1" s="24" t="s">
        <v>610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20.25" customHeight="1">
      <c r="A2" s="30" t="s">
        <v>533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20.25" customHeight="1">
      <c r="A3" s="27" t="s">
        <v>534</v>
      </c>
      <c r="B3" s="26"/>
      <c r="C3" s="26"/>
      <c r="D3" s="25" t="s">
        <v>535</v>
      </c>
      <c r="E3" s="26"/>
      <c r="F3" s="26"/>
      <c r="G3" s="28" t="s">
        <v>536</v>
      </c>
      <c r="H3" s="26"/>
      <c r="I3" s="26"/>
      <c r="J3" s="29" t="s">
        <v>537</v>
      </c>
      <c r="K3" s="26"/>
      <c r="L3" s="26"/>
    </row>
    <row r="4" spans="1:12" ht="20.100000000000001" customHeight="1">
      <c r="A4" s="20" t="s">
        <v>538</v>
      </c>
      <c r="B4" s="20" t="s">
        <v>539</v>
      </c>
      <c r="C4" s="20" t="s">
        <v>540</v>
      </c>
      <c r="D4" s="20" t="s">
        <v>538</v>
      </c>
      <c r="E4" s="20" t="s">
        <v>539</v>
      </c>
      <c r="F4" s="20" t="s">
        <v>540</v>
      </c>
      <c r="G4" s="20" t="s">
        <v>538</v>
      </c>
      <c r="H4" s="20" t="s">
        <v>539</v>
      </c>
      <c r="I4" s="20" t="s">
        <v>540</v>
      </c>
      <c r="J4" s="20" t="s">
        <v>538</v>
      </c>
      <c r="K4" s="20" t="s">
        <v>539</v>
      </c>
      <c r="L4" s="20" t="s">
        <v>540</v>
      </c>
    </row>
    <row r="5" spans="1:12" ht="20.100000000000001" customHeight="1">
      <c r="A5" s="21" t="s">
        <v>541</v>
      </c>
      <c r="B5" s="10">
        <f t="shared" ref="B5:C5" si="0">-450/-0.901</f>
        <v>499.44506104328525</v>
      </c>
      <c r="C5" s="10">
        <f t="shared" si="0"/>
        <v>499.44506104328525</v>
      </c>
      <c r="D5" s="21" t="s">
        <v>541</v>
      </c>
      <c r="E5" s="10">
        <f>-450/-0.927</f>
        <v>485.43689320388347</v>
      </c>
      <c r="F5" s="10">
        <f>-450/-0.853</f>
        <v>527.54982415005861</v>
      </c>
      <c r="G5" s="21" t="s">
        <v>541</v>
      </c>
      <c r="H5" s="10">
        <f>-450/-0.979</f>
        <v>459.65270684371808</v>
      </c>
      <c r="I5" s="10">
        <f>-450/-0.917</f>
        <v>490.7306434023991</v>
      </c>
      <c r="J5" s="21" t="s">
        <v>541</v>
      </c>
      <c r="K5" s="10">
        <f>-450/-0.962</f>
        <v>467.7754677754678</v>
      </c>
      <c r="L5" s="10">
        <f>-450/-0.947</f>
        <v>475.18479408658925</v>
      </c>
    </row>
    <row r="6" spans="1:12" ht="20.100000000000001" customHeight="1">
      <c r="A6" s="21" t="s">
        <v>542</v>
      </c>
      <c r="B6" s="10">
        <f>-450/-0.912</f>
        <v>493.4210526315789</v>
      </c>
      <c r="C6" s="10">
        <f>-450/-1.014</f>
        <v>443.7869822485207</v>
      </c>
      <c r="D6" s="21" t="s">
        <v>542</v>
      </c>
      <c r="E6" s="10">
        <f>-450/-0.873</f>
        <v>515.46391752577324</v>
      </c>
      <c r="F6" s="10">
        <f>-450/-0.947</f>
        <v>475.18479408658925</v>
      </c>
      <c r="G6" s="21" t="s">
        <v>542</v>
      </c>
      <c r="H6" s="10">
        <f>-450/-0.921</f>
        <v>488.59934853420191</v>
      </c>
      <c r="I6" s="10">
        <f>-450/-0.976</f>
        <v>461.06557377049182</v>
      </c>
      <c r="J6" s="21" t="s">
        <v>542</v>
      </c>
      <c r="K6" s="10">
        <f>-450/-0.896</f>
        <v>502.23214285714283</v>
      </c>
      <c r="L6" s="10">
        <f>-450/-1.001</f>
        <v>449.55044955044963</v>
      </c>
    </row>
    <row r="7" spans="1:12" ht="32.1" customHeight="1">
      <c r="A7" s="21" t="s">
        <v>543</v>
      </c>
      <c r="B7" s="22" t="s">
        <v>544</v>
      </c>
      <c r="C7" s="9" t="s">
        <v>545</v>
      </c>
      <c r="D7" s="21" t="s">
        <v>543</v>
      </c>
      <c r="E7" s="9" t="s">
        <v>546</v>
      </c>
      <c r="F7" s="9" t="s">
        <v>547</v>
      </c>
      <c r="G7" s="21" t="s">
        <v>543</v>
      </c>
      <c r="H7" s="9" t="s">
        <v>548</v>
      </c>
      <c r="I7" s="9" t="s">
        <v>549</v>
      </c>
      <c r="J7" s="21" t="s">
        <v>543</v>
      </c>
      <c r="K7" s="9" t="s">
        <v>550</v>
      </c>
      <c r="L7" s="9" t="s">
        <v>551</v>
      </c>
    </row>
    <row r="8" spans="1:12" ht="20.100000000000001" customHeight="1">
      <c r="A8" s="21" t="s">
        <v>552</v>
      </c>
      <c r="B8" s="9" t="s">
        <v>553</v>
      </c>
      <c r="C8" s="9" t="s">
        <v>554</v>
      </c>
      <c r="D8" s="21" t="s">
        <v>552</v>
      </c>
      <c r="E8" s="9" t="s">
        <v>555</v>
      </c>
      <c r="F8" s="9" t="s">
        <v>556</v>
      </c>
      <c r="G8" s="21" t="s">
        <v>552</v>
      </c>
      <c r="H8" s="9" t="s">
        <v>557</v>
      </c>
      <c r="I8" s="9" t="s">
        <v>558</v>
      </c>
      <c r="J8" s="21" t="s">
        <v>552</v>
      </c>
      <c r="K8" s="9" t="s">
        <v>559</v>
      </c>
      <c r="L8" s="9" t="s">
        <v>560</v>
      </c>
    </row>
    <row r="9" spans="1:12" ht="20.100000000000001" customHeight="1">
      <c r="A9" s="20" t="s">
        <v>561</v>
      </c>
      <c r="B9" s="20" t="s">
        <v>539</v>
      </c>
      <c r="C9" s="20" t="s">
        <v>540</v>
      </c>
      <c r="D9" s="20" t="s">
        <v>561</v>
      </c>
      <c r="E9" s="20" t="s">
        <v>539</v>
      </c>
      <c r="F9" s="20" t="s">
        <v>540</v>
      </c>
      <c r="G9" s="20" t="s">
        <v>561</v>
      </c>
      <c r="H9" s="20" t="s">
        <v>539</v>
      </c>
      <c r="I9" s="20" t="s">
        <v>540</v>
      </c>
      <c r="J9" s="20" t="s">
        <v>561</v>
      </c>
      <c r="K9" s="20" t="s">
        <v>539</v>
      </c>
      <c r="L9" s="20" t="s">
        <v>540</v>
      </c>
    </row>
    <row r="10" spans="1:12" ht="20.100000000000001" customHeight="1">
      <c r="A10" s="21" t="s">
        <v>541</v>
      </c>
      <c r="B10" s="10">
        <f>-450/-0.968</f>
        <v>464.87603305785126</v>
      </c>
      <c r="C10" s="10">
        <f>-450/-0.894</f>
        <v>503.3557046979866</v>
      </c>
      <c r="D10" s="21" t="s">
        <v>541</v>
      </c>
      <c r="E10" s="10">
        <f>-450/-0.946</f>
        <v>475.68710359408038</v>
      </c>
      <c r="F10" s="10">
        <f>-450/-0.857</f>
        <v>525.08751458576432</v>
      </c>
      <c r="G10" s="21" t="s">
        <v>541</v>
      </c>
      <c r="H10" s="10">
        <f>-450/-0.983</f>
        <v>457.78229908443541</v>
      </c>
      <c r="I10" s="10">
        <f>-450/-0.881</f>
        <v>510.78320090805903</v>
      </c>
      <c r="J10" s="21" t="s">
        <v>541</v>
      </c>
      <c r="K10" s="10">
        <f>-450/-1.087</f>
        <v>413.98344066237354</v>
      </c>
      <c r="L10" s="10">
        <f>-450/-0.93</f>
        <v>483.87096774193543</v>
      </c>
    </row>
    <row r="11" spans="1:12" ht="20.100000000000001" customHeight="1">
      <c r="A11" s="21" t="s">
        <v>542</v>
      </c>
      <c r="B11" s="10">
        <f>-450/-0.895</f>
        <v>502.79329608938548</v>
      </c>
      <c r="C11" s="10">
        <f>-450/-1.006</f>
        <v>447.31610337972165</v>
      </c>
      <c r="D11" s="21" t="s">
        <v>542</v>
      </c>
      <c r="E11" s="10">
        <f>-450/-0.877</f>
        <v>513.11288483466365</v>
      </c>
      <c r="F11" s="10">
        <f>-450/-0.947</f>
        <v>475.18479408658925</v>
      </c>
      <c r="G11" s="21" t="s">
        <v>542</v>
      </c>
      <c r="H11" s="10">
        <f>-450/-0.904</f>
        <v>497.78761061946904</v>
      </c>
      <c r="I11" s="10">
        <f>-450/-1.001</f>
        <v>449.55044955044963</v>
      </c>
      <c r="J11" s="21" t="s">
        <v>542</v>
      </c>
      <c r="K11" s="10">
        <f>-450/-0.929</f>
        <v>484.39181916038751</v>
      </c>
      <c r="L11" s="10">
        <f>-450/-1.012</f>
        <v>444.66403162055337</v>
      </c>
    </row>
    <row r="12" spans="1:12" ht="32.1" customHeight="1">
      <c r="A12" s="21" t="s">
        <v>543</v>
      </c>
      <c r="B12" s="9" t="s">
        <v>562</v>
      </c>
      <c r="C12" s="9" t="s">
        <v>563</v>
      </c>
      <c r="D12" s="21" t="s">
        <v>543</v>
      </c>
      <c r="E12" s="9" t="s">
        <v>564</v>
      </c>
      <c r="F12" s="9" t="s">
        <v>565</v>
      </c>
      <c r="G12" s="21" t="s">
        <v>543</v>
      </c>
      <c r="H12" s="9" t="s">
        <v>566</v>
      </c>
      <c r="I12" s="9" t="s">
        <v>567</v>
      </c>
      <c r="J12" s="21" t="s">
        <v>543</v>
      </c>
      <c r="K12" s="9" t="s">
        <v>568</v>
      </c>
      <c r="L12" s="9" t="s">
        <v>569</v>
      </c>
    </row>
    <row r="13" spans="1:12" ht="20.100000000000001" customHeight="1">
      <c r="A13" s="21" t="s">
        <v>552</v>
      </c>
      <c r="B13" s="9" t="s">
        <v>570</v>
      </c>
      <c r="C13" s="9" t="s">
        <v>571</v>
      </c>
      <c r="D13" s="21" t="s">
        <v>552</v>
      </c>
      <c r="E13" s="9" t="s">
        <v>572</v>
      </c>
      <c r="F13" s="9" t="s">
        <v>573</v>
      </c>
      <c r="G13" s="21" t="s">
        <v>552</v>
      </c>
      <c r="H13" s="9" t="s">
        <v>574</v>
      </c>
      <c r="I13" s="9" t="s">
        <v>575</v>
      </c>
      <c r="J13" s="21" t="s">
        <v>552</v>
      </c>
      <c r="K13" s="9" t="s">
        <v>576</v>
      </c>
      <c r="L13" s="9" t="s">
        <v>577</v>
      </c>
    </row>
    <row r="14" spans="1:12" ht="20.100000000000001" customHeight="1">
      <c r="A14" s="20" t="s">
        <v>578</v>
      </c>
      <c r="B14" s="20" t="s">
        <v>539</v>
      </c>
      <c r="C14" s="20" t="s">
        <v>540</v>
      </c>
      <c r="D14" s="20" t="s">
        <v>578</v>
      </c>
      <c r="E14" s="20" t="s">
        <v>539</v>
      </c>
      <c r="F14" s="20" t="s">
        <v>540</v>
      </c>
      <c r="G14" s="20" t="s">
        <v>578</v>
      </c>
      <c r="H14" s="20" t="s">
        <v>539</v>
      </c>
      <c r="I14" s="20" t="s">
        <v>540</v>
      </c>
      <c r="J14" s="20" t="s">
        <v>578</v>
      </c>
      <c r="K14" s="20" t="s">
        <v>539</v>
      </c>
      <c r="L14" s="20" t="s">
        <v>540</v>
      </c>
    </row>
    <row r="15" spans="1:12" ht="20.100000000000001" customHeight="1">
      <c r="A15" s="21" t="s">
        <v>541</v>
      </c>
      <c r="B15" s="10">
        <f>-450/-0.95</f>
        <v>473.68421052631584</v>
      </c>
      <c r="C15" s="10">
        <f>-450/-0.91</f>
        <v>494.50549450549448</v>
      </c>
      <c r="D15" s="21" t="s">
        <v>541</v>
      </c>
      <c r="E15" s="10">
        <f>-450/-0.973</f>
        <v>462.48715313463515</v>
      </c>
      <c r="F15" s="10">
        <f>-450/-0.86</f>
        <v>523.25581395348843</v>
      </c>
      <c r="G15" s="21" t="s">
        <v>541</v>
      </c>
      <c r="H15" s="10">
        <f>-450/-1.047</f>
        <v>429.79942693409743</v>
      </c>
      <c r="I15" s="10">
        <f>-450/-0.896</f>
        <v>502.23214285714283</v>
      </c>
      <c r="J15" s="21" t="s">
        <v>541</v>
      </c>
      <c r="K15" s="10">
        <f>-450/-1.022</f>
        <v>440.31311154598825</v>
      </c>
      <c r="L15" s="10">
        <f>-450/-0.905</f>
        <v>497.23756906077347</v>
      </c>
    </row>
    <row r="16" spans="1:12" ht="20.100000000000001" customHeight="1">
      <c r="A16" s="21" t="s">
        <v>542</v>
      </c>
      <c r="B16" s="10">
        <f>-450/-0.91</f>
        <v>494.50549450549448</v>
      </c>
      <c r="C16" s="10">
        <f>-450/-1.033</f>
        <v>435.62439496611813</v>
      </c>
      <c r="D16" s="21" t="s">
        <v>542</v>
      </c>
      <c r="E16" s="10">
        <f>-450/-0.88</f>
        <v>511.36363636363637</v>
      </c>
      <c r="F16" s="10">
        <f>-450/-0.941</f>
        <v>478.21466524973437</v>
      </c>
      <c r="G16" s="21" t="s">
        <v>542</v>
      </c>
      <c r="H16" s="10">
        <f>-450/-0.913</f>
        <v>492.88061336254106</v>
      </c>
      <c r="I16" s="10">
        <f>-450/-0.995</f>
        <v>452.2613065326633</v>
      </c>
      <c r="J16" s="21" t="s">
        <v>542</v>
      </c>
      <c r="K16" s="10">
        <f>-450/-0.953</f>
        <v>472.19307450157402</v>
      </c>
      <c r="L16" s="10">
        <f>-450/-0.999</f>
        <v>450.45045045045043</v>
      </c>
    </row>
    <row r="17" spans="1:12" ht="32.1" customHeight="1">
      <c r="A17" s="21" t="s">
        <v>543</v>
      </c>
      <c r="B17" s="22" t="s">
        <v>579</v>
      </c>
      <c r="C17" s="9" t="s">
        <v>580</v>
      </c>
      <c r="D17" s="21" t="s">
        <v>543</v>
      </c>
      <c r="E17" s="9" t="s">
        <v>581</v>
      </c>
      <c r="F17" s="9" t="s">
        <v>582</v>
      </c>
      <c r="G17" s="21" t="s">
        <v>543</v>
      </c>
      <c r="H17" s="9" t="s">
        <v>583</v>
      </c>
      <c r="I17" s="9" t="s">
        <v>584</v>
      </c>
      <c r="J17" s="21" t="s">
        <v>543</v>
      </c>
      <c r="K17" s="9" t="s">
        <v>585</v>
      </c>
      <c r="L17" s="9" t="s">
        <v>586</v>
      </c>
    </row>
    <row r="18" spans="1:12" ht="20.100000000000001" customHeight="1">
      <c r="A18" s="21" t="s">
        <v>552</v>
      </c>
      <c r="B18" s="9" t="s">
        <v>587</v>
      </c>
      <c r="C18" s="9" t="s">
        <v>588</v>
      </c>
      <c r="D18" s="21" t="s">
        <v>552</v>
      </c>
      <c r="E18" s="9" t="s">
        <v>589</v>
      </c>
      <c r="F18" s="9" t="s">
        <v>590</v>
      </c>
      <c r="G18" s="21" t="s">
        <v>552</v>
      </c>
      <c r="H18" s="9" t="s">
        <v>591</v>
      </c>
      <c r="I18" s="9" t="s">
        <v>592</v>
      </c>
      <c r="J18" s="21" t="s">
        <v>552</v>
      </c>
      <c r="K18" s="9" t="s">
        <v>593</v>
      </c>
      <c r="L18" s="9" t="s">
        <v>594</v>
      </c>
    </row>
    <row r="19" spans="1:12" ht="20.100000000000001" customHeight="1">
      <c r="A19" s="23"/>
      <c r="B19" s="9"/>
      <c r="C19" s="9"/>
      <c r="D19" s="23"/>
      <c r="E19" s="9"/>
      <c r="F19" s="9"/>
      <c r="G19" s="23"/>
      <c r="H19" s="9"/>
      <c r="I19" s="9"/>
      <c r="J19" s="23"/>
      <c r="K19" s="9"/>
      <c r="L19" s="9"/>
    </row>
    <row r="20" spans="1:12" ht="20.100000000000001" customHeight="1">
      <c r="A20" s="23"/>
      <c r="B20" s="9"/>
      <c r="C20" s="9"/>
      <c r="D20" s="23"/>
      <c r="E20" s="9"/>
      <c r="F20" s="9"/>
      <c r="G20" s="23"/>
      <c r="H20" s="9"/>
      <c r="I20" s="9"/>
      <c r="J20" s="23"/>
      <c r="K20" s="9"/>
      <c r="L20" s="9"/>
    </row>
    <row r="21" spans="1:12" ht="20.100000000000001" customHeight="1">
      <c r="A21" s="23"/>
      <c r="B21" s="21" t="s">
        <v>595</v>
      </c>
      <c r="C21" s="21" t="s">
        <v>596</v>
      </c>
      <c r="D21" s="23"/>
      <c r="E21" s="9"/>
      <c r="F21" s="9"/>
      <c r="G21" s="23"/>
      <c r="H21" s="9"/>
      <c r="I21" s="9"/>
      <c r="J21" s="23"/>
      <c r="K21" s="9"/>
      <c r="L21" s="9"/>
    </row>
    <row r="22" spans="1:12" ht="20.100000000000001" customHeight="1">
      <c r="A22" s="21" t="s">
        <v>597</v>
      </c>
      <c r="B22" s="9" t="s">
        <v>598</v>
      </c>
      <c r="C22" s="9" t="s">
        <v>599</v>
      </c>
      <c r="D22" s="23"/>
      <c r="E22" s="9"/>
      <c r="F22" s="9"/>
      <c r="G22" s="23"/>
      <c r="H22" s="9"/>
      <c r="I22" s="9"/>
      <c r="J22" s="23"/>
      <c r="K22" s="9"/>
      <c r="L22" s="9"/>
    </row>
    <row r="23" spans="1:12" ht="20.100000000000001" customHeight="1">
      <c r="A23" s="21" t="s">
        <v>600</v>
      </c>
      <c r="B23" s="9" t="s">
        <v>601</v>
      </c>
      <c r="C23" s="9" t="s">
        <v>602</v>
      </c>
      <c r="D23" s="23"/>
      <c r="E23" s="9"/>
      <c r="F23" s="9"/>
      <c r="G23" s="23"/>
      <c r="H23" s="9"/>
      <c r="I23" s="9"/>
      <c r="J23" s="23"/>
      <c r="K23" s="9"/>
      <c r="L23" s="9"/>
    </row>
    <row r="24" spans="1:12" ht="20.100000000000001" customHeight="1">
      <c r="A24" s="21" t="s">
        <v>603</v>
      </c>
      <c r="B24" s="9" t="s">
        <v>604</v>
      </c>
      <c r="C24" s="9" t="s">
        <v>605</v>
      </c>
      <c r="D24" s="23"/>
      <c r="E24" s="9"/>
      <c r="F24" s="9"/>
      <c r="G24" s="23"/>
      <c r="H24" s="9"/>
      <c r="I24" s="9"/>
      <c r="J24" s="23"/>
      <c r="K24" s="9"/>
      <c r="L24" s="9"/>
    </row>
    <row r="25" spans="1:12" ht="20.100000000000001" customHeight="1">
      <c r="A25" s="21" t="s">
        <v>606</v>
      </c>
      <c r="B25" s="9" t="s">
        <v>604</v>
      </c>
      <c r="C25" s="9" t="s">
        <v>599</v>
      </c>
      <c r="D25" s="23"/>
      <c r="E25" s="9"/>
      <c r="F25" s="9"/>
      <c r="G25" s="23"/>
      <c r="H25" s="9"/>
      <c r="I25" s="9"/>
      <c r="J25" s="23"/>
      <c r="K25" s="9"/>
      <c r="L25" s="9"/>
    </row>
    <row r="26" spans="1:12" ht="20.100000000000001" customHeight="1">
      <c r="A26" s="23"/>
      <c r="B26" s="9"/>
      <c r="C26" s="9"/>
      <c r="D26" s="23"/>
      <c r="E26" s="9"/>
      <c r="F26" s="9"/>
      <c r="G26" s="23"/>
      <c r="H26" s="9"/>
      <c r="I26" s="9"/>
      <c r="J26" s="23"/>
      <c r="K26" s="9"/>
      <c r="L26" s="9"/>
    </row>
    <row r="27" spans="1:12" ht="20.100000000000001" customHeight="1">
      <c r="A27" s="23"/>
      <c r="B27" s="9"/>
      <c r="C27" s="9"/>
      <c r="D27" s="23"/>
      <c r="E27" s="9"/>
      <c r="F27" s="9"/>
      <c r="G27" s="23"/>
      <c r="H27" s="9"/>
      <c r="I27" s="9"/>
      <c r="J27" s="23"/>
      <c r="K27" s="9"/>
      <c r="L27" s="9"/>
    </row>
  </sheetData>
  <mergeCells count="6">
    <mergeCell ref="A1:L1"/>
    <mergeCell ref="D3:F3"/>
    <mergeCell ref="A3:C3"/>
    <mergeCell ref="G3:I3"/>
    <mergeCell ref="J3:L3"/>
    <mergeCell ref="A2:L2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biological sex</vt:lpstr>
      <vt:lpstr>BEM</vt:lpstr>
      <vt:lpstr>Benevolent sexism</vt:lpstr>
      <vt:lpstr>Hostile sexism</vt:lpstr>
      <vt:lpstr>Sexist language</vt:lpstr>
      <vt:lpstr>BEM-means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Ana R.</cp:lastModifiedBy>
  <dcterms:created xsi:type="dcterms:W3CDTF">2023-01-20T11:41:58Z</dcterms:created>
  <dcterms:modified xsi:type="dcterms:W3CDTF">2023-04-11T10:19:17Z</dcterms:modified>
</cp:coreProperties>
</file>