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checkCompatibility="1"/>
  <mc:AlternateContent xmlns:mc="http://schemas.openxmlformats.org/markup-compatibility/2006">
    <mc:Choice Requires="x15">
      <x15ac:absPath xmlns:x15ac="http://schemas.microsoft.com/office/spreadsheetml/2010/11/ac" url="/Users/dani.guti/Desktop/Frontiers_Word_Templates/"/>
    </mc:Choice>
  </mc:AlternateContent>
  <bookViews>
    <workbookView xWindow="0" yWindow="500" windowWidth="28800" windowHeight="15940" tabRatio="728" firstSheet="2" activeTab="10"/>
  </bookViews>
  <sheets>
    <sheet name="Open Field APPPS1 ABL" sheetId="4" r:id="rId1"/>
    <sheet name="Object Location APPPS1 ABL" sheetId="2" r:id="rId2"/>
    <sheet name="NOR APPPS1 ABL" sheetId="1" r:id="rId3"/>
    <sheet name="BM-lat escape APPPS1 ABL" sheetId="3" r:id="rId4"/>
    <sheet name="WT-4-month-old" sheetId="10" r:id="rId5"/>
    <sheet name="open field APPPS1 neurotinib" sheetId="12" r:id="rId6"/>
    <sheet name="NOR APPPS1 neurotinib" sheetId="14" r:id="rId7"/>
    <sheet name="MF APPPS1 neurotinib" sheetId="13" r:id="rId8"/>
    <sheet name="MWM APPPS1 neurotinib" sheetId="15" r:id="rId9"/>
    <sheet name="WO-2 GFAP" sheetId="17" r:id="rId10"/>
    <sheet name="NeuN neurotinib" sheetId="18" r:id="rId11"/>
  </sheets>
  <externalReferences>
    <externalReference r:id="rId12"/>
    <externalReference r:id="rId13"/>
    <externalReference r:id="rId14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8" l="1"/>
  <c r="AG97" i="18"/>
  <c r="Y97" i="18"/>
  <c r="O97" i="18"/>
  <c r="AE91" i="18"/>
  <c r="W91" i="18"/>
  <c r="M91" i="18"/>
  <c r="E91" i="18"/>
  <c r="Y80" i="18"/>
  <c r="P80" i="18"/>
  <c r="G80" i="18"/>
  <c r="AG79" i="18"/>
  <c r="AC74" i="18"/>
  <c r="U74" i="18"/>
  <c r="L74" i="18"/>
  <c r="E74" i="18"/>
  <c r="AP63" i="18"/>
  <c r="P61" i="18"/>
  <c r="Z60" i="18"/>
  <c r="G60" i="18"/>
  <c r="AH59" i="18"/>
  <c r="AM55" i="18"/>
  <c r="AE55" i="18"/>
  <c r="W55" i="18"/>
  <c r="M54" i="18"/>
  <c r="E54" i="18"/>
  <c r="AP44" i="18"/>
  <c r="AH44" i="18"/>
  <c r="Z44" i="18"/>
  <c r="P44" i="18"/>
  <c r="G44" i="18"/>
  <c r="AM38" i="18"/>
  <c r="AE38" i="18"/>
  <c r="W38" i="18"/>
  <c r="M38" i="18"/>
  <c r="E38" i="18"/>
  <c r="Z25" i="18"/>
  <c r="P24" i="18"/>
  <c r="G24" i="18"/>
  <c r="W19" i="18"/>
  <c r="M19" i="18"/>
  <c r="E18" i="18"/>
  <c r="G10" i="18"/>
  <c r="Z8" i="18"/>
  <c r="P8" i="18"/>
  <c r="W2" i="18"/>
  <c r="M2" i="18"/>
  <c r="E2" i="18"/>
  <c r="E56" i="14"/>
  <c r="Z38" i="15"/>
  <c r="Y38" i="15"/>
  <c r="X38" i="15"/>
  <c r="W38" i="15"/>
  <c r="S38" i="15"/>
  <c r="R38" i="15"/>
  <c r="Q38" i="15"/>
  <c r="P38" i="15"/>
  <c r="L38" i="15"/>
  <c r="K38" i="15"/>
  <c r="J38" i="15"/>
  <c r="I38" i="15"/>
  <c r="E38" i="15"/>
  <c r="D38" i="15"/>
  <c r="C38" i="15"/>
  <c r="B38" i="15"/>
  <c r="Z37" i="15"/>
  <c r="Y37" i="15"/>
  <c r="X37" i="15"/>
  <c r="W37" i="15"/>
  <c r="S37" i="15"/>
  <c r="R37" i="15"/>
  <c r="Q37" i="15"/>
  <c r="P37" i="15"/>
  <c r="L37" i="15"/>
  <c r="K37" i="15"/>
  <c r="J37" i="15"/>
  <c r="I37" i="15"/>
  <c r="E37" i="15"/>
  <c r="D37" i="15"/>
  <c r="C37" i="15"/>
  <c r="B37" i="15"/>
  <c r="Z20" i="15"/>
  <c r="Y20" i="15"/>
  <c r="X20" i="15"/>
  <c r="W20" i="15"/>
  <c r="S20" i="15"/>
  <c r="R20" i="15"/>
  <c r="Q20" i="15"/>
  <c r="P20" i="15"/>
  <c r="L20" i="15"/>
  <c r="K20" i="15"/>
  <c r="J20" i="15"/>
  <c r="I20" i="15"/>
  <c r="E20" i="15"/>
  <c r="D20" i="15"/>
  <c r="C20" i="15"/>
  <c r="B20" i="15"/>
  <c r="Z19" i="15"/>
  <c r="Y19" i="15"/>
  <c r="X19" i="15"/>
  <c r="W19" i="15"/>
  <c r="S19" i="15"/>
  <c r="R19" i="15"/>
  <c r="Q19" i="15"/>
  <c r="P19" i="15"/>
  <c r="L19" i="15"/>
  <c r="K19" i="15"/>
  <c r="J19" i="15"/>
  <c r="I19" i="15"/>
  <c r="E19" i="15"/>
  <c r="D19" i="15"/>
  <c r="C19" i="15"/>
  <c r="B19" i="15"/>
  <c r="F69" i="13"/>
  <c r="E69" i="13"/>
  <c r="D69" i="13"/>
  <c r="C69" i="13"/>
  <c r="F68" i="13"/>
  <c r="E68" i="13"/>
  <c r="D35" i="13"/>
  <c r="E35" i="13"/>
  <c r="F35" i="13"/>
  <c r="D36" i="13"/>
  <c r="E36" i="13"/>
  <c r="F36" i="13"/>
  <c r="D51" i="13"/>
  <c r="E51" i="13"/>
  <c r="F51" i="13"/>
  <c r="D52" i="13"/>
  <c r="E52" i="13"/>
  <c r="F52" i="13"/>
  <c r="D68" i="13"/>
  <c r="C68" i="13"/>
  <c r="C52" i="13"/>
  <c r="C51" i="13"/>
  <c r="C36" i="13"/>
  <c r="C35" i="13"/>
  <c r="F18" i="13"/>
  <c r="E18" i="13"/>
  <c r="D18" i="13"/>
  <c r="C18" i="13"/>
  <c r="F17" i="13"/>
  <c r="E17" i="13"/>
  <c r="D17" i="13"/>
  <c r="C17" i="13"/>
  <c r="G59" i="14"/>
  <c r="E59" i="14"/>
  <c r="G58" i="14"/>
  <c r="E58" i="14"/>
  <c r="G57" i="14"/>
  <c r="E57" i="14"/>
  <c r="G56" i="14"/>
  <c r="G55" i="14"/>
  <c r="E55" i="14"/>
  <c r="G54" i="14"/>
  <c r="E54" i="14"/>
  <c r="G53" i="14"/>
  <c r="E53" i="14"/>
  <c r="G52" i="14"/>
  <c r="E52" i="14"/>
  <c r="G51" i="14"/>
  <c r="E51" i="14"/>
  <c r="G50" i="14"/>
  <c r="E50" i="14"/>
  <c r="G49" i="14"/>
  <c r="E49" i="14"/>
  <c r="G48" i="14"/>
  <c r="E48" i="14"/>
  <c r="G47" i="14"/>
  <c r="E47" i="14"/>
  <c r="G46" i="14"/>
  <c r="E46" i="14"/>
  <c r="G45" i="14"/>
  <c r="E45" i="14"/>
  <c r="G44" i="14"/>
  <c r="E44" i="14"/>
  <c r="G43" i="14"/>
  <c r="E43" i="14"/>
  <c r="G42" i="14"/>
  <c r="E42" i="14"/>
  <c r="G41" i="14"/>
  <c r="E41" i="14"/>
  <c r="G40" i="14"/>
  <c r="E40" i="14"/>
  <c r="G39" i="14"/>
  <c r="E39" i="14"/>
  <c r="G38" i="14"/>
  <c r="E38" i="14"/>
  <c r="G37" i="14"/>
  <c r="E37" i="14"/>
  <c r="G36" i="14"/>
  <c r="E36" i="14"/>
  <c r="G35" i="14"/>
  <c r="E35" i="14"/>
  <c r="G31" i="14"/>
  <c r="E31" i="14"/>
  <c r="G30" i="14"/>
  <c r="E30" i="14"/>
  <c r="M29" i="14"/>
  <c r="L29" i="14"/>
  <c r="K29" i="14"/>
  <c r="J22" i="14"/>
  <c r="J23" i="14"/>
  <c r="J24" i="14"/>
  <c r="J29" i="14"/>
  <c r="G29" i="14"/>
  <c r="E29" i="14"/>
  <c r="M28" i="14"/>
  <c r="L28" i="14"/>
  <c r="K28" i="14"/>
  <c r="J28" i="14"/>
  <c r="G28" i="14"/>
  <c r="E28" i="14"/>
  <c r="G27" i="14"/>
  <c r="E27" i="14"/>
  <c r="G26" i="14"/>
  <c r="E26" i="14"/>
  <c r="G25" i="14"/>
  <c r="E25" i="14"/>
  <c r="G24" i="14"/>
  <c r="E24" i="14"/>
  <c r="G23" i="14"/>
  <c r="E23" i="14"/>
  <c r="G22" i="14"/>
  <c r="E22" i="14"/>
  <c r="G21" i="14"/>
  <c r="E21" i="14"/>
  <c r="G20" i="14"/>
  <c r="E20" i="14"/>
  <c r="G19" i="14"/>
  <c r="E19" i="14"/>
  <c r="G18" i="14"/>
  <c r="E18" i="14"/>
  <c r="G17" i="14"/>
  <c r="E17" i="14"/>
  <c r="G16" i="14"/>
  <c r="E16" i="14"/>
  <c r="G15" i="14"/>
  <c r="E15" i="14"/>
  <c r="G14" i="14"/>
  <c r="E14" i="14"/>
  <c r="G13" i="14"/>
  <c r="E13" i="14"/>
  <c r="G12" i="14"/>
  <c r="E12" i="14"/>
  <c r="G11" i="14"/>
  <c r="E11" i="14"/>
  <c r="G10" i="14"/>
  <c r="E10" i="14"/>
  <c r="G9" i="14"/>
  <c r="E9" i="14"/>
  <c r="G8" i="14"/>
  <c r="E8" i="14"/>
  <c r="Q159" i="12"/>
  <c r="P159" i="12"/>
  <c r="O159" i="12"/>
  <c r="N159" i="12"/>
  <c r="K159" i="12"/>
  <c r="J159" i="12"/>
  <c r="I159" i="12"/>
  <c r="H159" i="12"/>
  <c r="E159" i="12"/>
  <c r="D159" i="12"/>
  <c r="C159" i="12"/>
  <c r="B159" i="12"/>
  <c r="Q158" i="12"/>
  <c r="P158" i="12"/>
  <c r="O158" i="12"/>
  <c r="N158" i="12"/>
  <c r="K158" i="12"/>
  <c r="J158" i="12"/>
  <c r="I158" i="12"/>
  <c r="H158" i="12"/>
  <c r="E158" i="12"/>
  <c r="D158" i="12"/>
  <c r="C158" i="12"/>
  <c r="B158" i="12"/>
  <c r="E140" i="12"/>
  <c r="D140" i="12"/>
  <c r="C140" i="12"/>
  <c r="B140" i="12"/>
  <c r="E139" i="12"/>
  <c r="D139" i="12"/>
  <c r="C139" i="12"/>
  <c r="B139" i="12"/>
  <c r="E116" i="12"/>
  <c r="D116" i="12"/>
  <c r="C116" i="12"/>
  <c r="B116" i="12"/>
  <c r="E115" i="12"/>
  <c r="D115" i="12"/>
  <c r="C115" i="12"/>
  <c r="B115" i="12"/>
  <c r="E94" i="12"/>
  <c r="D94" i="12"/>
  <c r="C94" i="12"/>
  <c r="B94" i="12"/>
  <c r="E93" i="12"/>
  <c r="D93" i="12"/>
  <c r="C93" i="12"/>
  <c r="B93" i="12"/>
  <c r="E73" i="12"/>
  <c r="D73" i="12"/>
  <c r="C73" i="12"/>
  <c r="B73" i="12"/>
  <c r="E72" i="12"/>
  <c r="D72" i="12"/>
  <c r="C72" i="12"/>
  <c r="B72" i="12"/>
  <c r="E48" i="12"/>
  <c r="D48" i="12"/>
  <c r="C48" i="12"/>
  <c r="B48" i="12"/>
  <c r="E47" i="12"/>
  <c r="D47" i="12"/>
  <c r="C47" i="12"/>
  <c r="B47" i="12"/>
  <c r="E25" i="12"/>
  <c r="D25" i="12"/>
  <c r="C25" i="12"/>
  <c r="B25" i="12"/>
  <c r="E24" i="12"/>
  <c r="D24" i="12"/>
  <c r="C24" i="12"/>
  <c r="B24" i="12"/>
  <c r="AA41" i="3"/>
  <c r="AA42" i="3"/>
  <c r="AA43" i="3"/>
  <c r="AA26" i="3"/>
  <c r="AA27" i="3"/>
  <c r="AA28" i="3"/>
  <c r="AA29" i="3"/>
  <c r="AA30" i="3"/>
  <c r="AA31" i="3"/>
  <c r="AA32" i="3"/>
  <c r="AA33" i="3"/>
  <c r="AA34" i="3"/>
  <c r="AA5" i="3"/>
  <c r="AA6" i="3"/>
  <c r="AA7" i="3"/>
  <c r="AA8" i="3"/>
  <c r="AA9" i="3"/>
  <c r="AA10" i="3"/>
  <c r="AA11" i="3"/>
  <c r="AA12" i="3"/>
  <c r="AA16" i="3"/>
  <c r="AA17" i="3"/>
  <c r="AA18" i="3"/>
  <c r="AA19" i="3"/>
  <c r="AA20" i="3"/>
  <c r="AA21" i="3"/>
  <c r="AA22" i="3"/>
  <c r="M16" i="3"/>
  <c r="M17" i="3"/>
  <c r="M18" i="3"/>
  <c r="M19" i="3"/>
  <c r="M20" i="3"/>
  <c r="H16" i="3"/>
  <c r="H17" i="3"/>
  <c r="H18" i="3"/>
  <c r="H19" i="3"/>
  <c r="H20" i="3"/>
  <c r="S17" i="10"/>
  <c r="T17" i="10"/>
  <c r="V17" i="10"/>
  <c r="U17" i="10"/>
  <c r="S16" i="10"/>
  <c r="T16" i="10"/>
  <c r="U16" i="10"/>
  <c r="V16" i="10"/>
  <c r="S15" i="10"/>
  <c r="T15" i="10"/>
  <c r="V15" i="10"/>
  <c r="U15" i="10"/>
  <c r="S14" i="10"/>
  <c r="T14" i="10"/>
  <c r="U14" i="10"/>
  <c r="V14" i="10"/>
  <c r="U13" i="10"/>
  <c r="T13" i="10"/>
  <c r="V13" i="10"/>
  <c r="S13" i="10"/>
  <c r="T4" i="10"/>
  <c r="V4" i="10"/>
  <c r="T5" i="10"/>
  <c r="V5" i="10"/>
  <c r="T6" i="10"/>
  <c r="V6" i="10"/>
  <c r="T7" i="10"/>
  <c r="V7" i="10"/>
  <c r="T8" i="10"/>
  <c r="V8" i="10"/>
  <c r="T3" i="10"/>
  <c r="V3" i="10"/>
  <c r="K4" i="10"/>
  <c r="M4" i="10"/>
  <c r="K5" i="10"/>
  <c r="M5" i="10"/>
  <c r="K6" i="10"/>
  <c r="M6" i="10"/>
  <c r="K7" i="10"/>
  <c r="M7" i="10"/>
  <c r="K8" i="10"/>
  <c r="M8" i="10"/>
  <c r="K12" i="10"/>
  <c r="M12" i="10"/>
  <c r="K13" i="10"/>
  <c r="M13" i="10"/>
  <c r="K14" i="10"/>
  <c r="M14" i="10"/>
  <c r="K15" i="10"/>
  <c r="M15" i="10"/>
  <c r="K16" i="10"/>
  <c r="M16" i="10"/>
  <c r="K3" i="10"/>
  <c r="M3" i="10"/>
  <c r="J43" i="2"/>
  <c r="J44" i="2"/>
  <c r="J45" i="2"/>
  <c r="J46" i="2"/>
  <c r="L43" i="2"/>
  <c r="L44" i="2"/>
  <c r="L45" i="2"/>
  <c r="L46" i="2"/>
  <c r="M43" i="2"/>
  <c r="M44" i="2"/>
  <c r="M45" i="2"/>
  <c r="M46" i="2"/>
  <c r="M34" i="2"/>
  <c r="M35" i="2"/>
  <c r="L34" i="2"/>
  <c r="L35" i="2"/>
  <c r="J34" i="2"/>
  <c r="J35" i="2"/>
  <c r="M23" i="2"/>
  <c r="L23" i="2"/>
  <c r="J22" i="2"/>
  <c r="J23" i="2"/>
  <c r="L22" i="2"/>
  <c r="M22" i="2"/>
  <c r="L21" i="2"/>
  <c r="M21" i="2"/>
  <c r="J21" i="2"/>
  <c r="K20" i="2"/>
  <c r="M20" i="2"/>
  <c r="K22" i="1"/>
  <c r="M22" i="1"/>
  <c r="J22" i="1"/>
  <c r="L22" i="1"/>
  <c r="E34" i="4"/>
  <c r="E33" i="4"/>
  <c r="E45" i="4"/>
  <c r="E44" i="4"/>
  <c r="E43" i="4"/>
  <c r="E41" i="4"/>
  <c r="E42" i="4"/>
  <c r="L42" i="1"/>
  <c r="L43" i="1"/>
  <c r="L44" i="1"/>
  <c r="L45" i="1"/>
  <c r="K42" i="1"/>
  <c r="M42" i="1"/>
  <c r="K43" i="1"/>
  <c r="M43" i="1"/>
  <c r="K44" i="1"/>
  <c r="M44" i="1"/>
  <c r="K45" i="1"/>
  <c r="M45" i="1"/>
  <c r="J42" i="1"/>
  <c r="J43" i="1"/>
  <c r="J44" i="1"/>
  <c r="J45" i="1"/>
  <c r="K33" i="1"/>
  <c r="M33" i="1"/>
  <c r="K34" i="1"/>
  <c r="M34" i="1"/>
  <c r="J32" i="1"/>
  <c r="J33" i="1"/>
  <c r="J34" i="1"/>
  <c r="L33" i="1"/>
  <c r="L34" i="1"/>
  <c r="L20" i="1"/>
  <c r="L21" i="1"/>
  <c r="K20" i="1"/>
  <c r="M20" i="1"/>
  <c r="K21" i="1"/>
  <c r="M21" i="1"/>
  <c r="J19" i="1"/>
  <c r="J20" i="1"/>
  <c r="J21" i="1"/>
  <c r="L38" i="2"/>
  <c r="L39" i="2"/>
  <c r="L40" i="2"/>
  <c r="L41" i="2"/>
  <c r="L42" i="2"/>
  <c r="L37" i="2"/>
  <c r="L26" i="2"/>
  <c r="L27" i="2"/>
  <c r="L28" i="2"/>
  <c r="L29" i="2"/>
  <c r="L30" i="2"/>
  <c r="L31" i="2"/>
  <c r="L32" i="2"/>
  <c r="L33" i="2"/>
  <c r="L25" i="2"/>
  <c r="L15" i="2"/>
  <c r="L16" i="2"/>
  <c r="L17" i="2"/>
  <c r="L18" i="2"/>
  <c r="L19" i="2"/>
  <c r="L20" i="2"/>
  <c r="L14" i="2"/>
  <c r="L4" i="2"/>
  <c r="L5" i="2"/>
  <c r="L6" i="2"/>
  <c r="L7" i="2"/>
  <c r="L8" i="2"/>
  <c r="L9" i="2"/>
  <c r="L10" i="2"/>
  <c r="L11" i="2"/>
  <c r="L3" i="2"/>
  <c r="L25" i="1"/>
  <c r="L26" i="1"/>
  <c r="L27" i="1"/>
  <c r="L28" i="1"/>
  <c r="L29" i="1"/>
  <c r="L30" i="1"/>
  <c r="L31" i="1"/>
  <c r="L32" i="1"/>
  <c r="L36" i="1"/>
  <c r="L37" i="1"/>
  <c r="L38" i="1"/>
  <c r="L39" i="1"/>
  <c r="L40" i="1"/>
  <c r="L41" i="1"/>
  <c r="L24" i="1"/>
  <c r="L14" i="1"/>
  <c r="L15" i="1"/>
  <c r="L16" i="1"/>
  <c r="L17" i="1"/>
  <c r="L18" i="1"/>
  <c r="L13" i="1"/>
  <c r="L4" i="1"/>
  <c r="L5" i="1"/>
  <c r="L6" i="1"/>
  <c r="L7" i="1"/>
  <c r="L8" i="1"/>
  <c r="L9" i="1"/>
  <c r="L10" i="1"/>
  <c r="L11" i="1"/>
  <c r="L3" i="1"/>
  <c r="J13" i="10"/>
  <c r="L13" i="10"/>
  <c r="J14" i="10"/>
  <c r="J15" i="10"/>
  <c r="L15" i="10"/>
  <c r="J16" i="10"/>
  <c r="J12" i="10"/>
  <c r="L12" i="10"/>
  <c r="U4" i="10"/>
  <c r="U5" i="10"/>
  <c r="U6" i="10"/>
  <c r="U7" i="10"/>
  <c r="U8" i="10"/>
  <c r="U3" i="10"/>
  <c r="L14" i="10"/>
  <c r="L16" i="10"/>
  <c r="K42" i="2"/>
  <c r="M42" i="2"/>
  <c r="K41" i="2"/>
  <c r="M41" i="2"/>
  <c r="K40" i="2"/>
  <c r="M40" i="2"/>
  <c r="K39" i="2"/>
  <c r="M39" i="2"/>
  <c r="K38" i="2"/>
  <c r="M38" i="2"/>
  <c r="K37" i="2"/>
  <c r="M37" i="2"/>
  <c r="K33" i="2"/>
  <c r="M33" i="2"/>
  <c r="K32" i="2"/>
  <c r="M32" i="2"/>
  <c r="K31" i="2"/>
  <c r="M31" i="2"/>
  <c r="K30" i="2"/>
  <c r="M30" i="2"/>
  <c r="K29" i="2"/>
  <c r="M29" i="2"/>
  <c r="K28" i="2"/>
  <c r="M28" i="2"/>
  <c r="K27" i="2"/>
  <c r="M27" i="2"/>
  <c r="K26" i="2"/>
  <c r="M26" i="2"/>
  <c r="K25" i="2"/>
  <c r="M25" i="2"/>
  <c r="K19" i="2"/>
  <c r="M19" i="2"/>
  <c r="K18" i="2"/>
  <c r="M18" i="2"/>
  <c r="K17" i="2"/>
  <c r="M17" i="2"/>
  <c r="K16" i="2"/>
  <c r="M16" i="2"/>
  <c r="K15" i="2"/>
  <c r="M15" i="2"/>
  <c r="K14" i="2"/>
  <c r="M14" i="2"/>
  <c r="K11" i="2"/>
  <c r="M11" i="2"/>
  <c r="K10" i="2"/>
  <c r="M10" i="2"/>
  <c r="K9" i="2"/>
  <c r="M9" i="2"/>
  <c r="K8" i="2"/>
  <c r="M8" i="2"/>
  <c r="K7" i="2"/>
  <c r="M7" i="2"/>
  <c r="K6" i="2"/>
  <c r="M6" i="2"/>
  <c r="K5" i="2"/>
  <c r="M5" i="2"/>
  <c r="K4" i="2"/>
  <c r="M4" i="2"/>
  <c r="K3" i="2"/>
  <c r="M3" i="2"/>
  <c r="K4" i="1"/>
  <c r="M4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3" i="1"/>
  <c r="M13" i="1"/>
  <c r="K14" i="1"/>
  <c r="M14" i="1"/>
  <c r="K15" i="1"/>
  <c r="M15" i="1"/>
  <c r="K16" i="1"/>
  <c r="M16" i="1"/>
  <c r="K17" i="1"/>
  <c r="M17" i="1"/>
  <c r="K18" i="1"/>
  <c r="M18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6" i="1"/>
  <c r="M36" i="1"/>
  <c r="K37" i="1"/>
  <c r="M37" i="1"/>
  <c r="K38" i="1"/>
  <c r="M38" i="1"/>
  <c r="K39" i="1"/>
  <c r="M39" i="1"/>
  <c r="K40" i="1"/>
  <c r="M40" i="1"/>
  <c r="K41" i="1"/>
  <c r="M41" i="1"/>
  <c r="K3" i="1"/>
  <c r="M3" i="1"/>
  <c r="J33" i="2"/>
  <c r="J17" i="2"/>
  <c r="J18" i="2"/>
  <c r="J19" i="2"/>
  <c r="J20" i="2"/>
  <c r="J11" i="2"/>
  <c r="J10" i="2"/>
  <c r="E32" i="4"/>
  <c r="E19" i="4"/>
  <c r="E18" i="4"/>
  <c r="E17" i="4"/>
  <c r="E16" i="4"/>
  <c r="E10" i="4"/>
  <c r="E9" i="4"/>
  <c r="K19" i="1"/>
  <c r="J11" i="1"/>
  <c r="J16" i="1"/>
  <c r="J17" i="1"/>
  <c r="J18" i="1"/>
  <c r="J10" i="1"/>
  <c r="AA37" i="3"/>
  <c r="AA38" i="3"/>
  <c r="AA39" i="3"/>
  <c r="AA40" i="3"/>
  <c r="AA36" i="3"/>
  <c r="AA25" i="3"/>
  <c r="AA24" i="3"/>
  <c r="W39" i="3"/>
  <c r="W40" i="3"/>
  <c r="R39" i="3"/>
  <c r="R40" i="3"/>
  <c r="M39" i="3"/>
  <c r="M40" i="3"/>
  <c r="H39" i="3"/>
  <c r="H40" i="3"/>
  <c r="W29" i="3"/>
  <c r="W30" i="3"/>
  <c r="W31" i="3"/>
  <c r="R29" i="3"/>
  <c r="R30" i="3"/>
  <c r="R31" i="3"/>
  <c r="M29" i="3"/>
  <c r="M30" i="3"/>
  <c r="M31" i="3"/>
  <c r="H29" i="3"/>
  <c r="H30" i="3"/>
  <c r="H31" i="3"/>
  <c r="W10" i="3"/>
  <c r="R10" i="3"/>
  <c r="M10" i="3"/>
  <c r="H10" i="3"/>
  <c r="W9" i="3"/>
  <c r="R9" i="3"/>
  <c r="M9" i="3"/>
  <c r="H9" i="3"/>
  <c r="J4" i="10"/>
  <c r="L4" i="10"/>
  <c r="J5" i="10"/>
  <c r="L5" i="10"/>
  <c r="J6" i="10"/>
  <c r="J7" i="10"/>
  <c r="J8" i="10"/>
  <c r="J3" i="10"/>
  <c r="L3" i="10"/>
  <c r="L7" i="10"/>
  <c r="L8" i="10"/>
  <c r="L6" i="10"/>
  <c r="S4" i="10"/>
  <c r="S5" i="10"/>
  <c r="S6" i="10"/>
  <c r="S7" i="10"/>
  <c r="S8" i="10"/>
  <c r="S3" i="10"/>
  <c r="J41" i="2"/>
  <c r="J42" i="2"/>
  <c r="J30" i="2"/>
  <c r="J31" i="2"/>
  <c r="J32" i="2"/>
  <c r="J8" i="2"/>
  <c r="J9" i="2"/>
  <c r="J40" i="1"/>
  <c r="J41" i="1"/>
  <c r="J29" i="1"/>
  <c r="J30" i="1"/>
  <c r="J31" i="1"/>
  <c r="J9" i="1"/>
  <c r="J8" i="1"/>
  <c r="E31" i="4"/>
  <c r="E30" i="4"/>
  <c r="E29" i="4"/>
  <c r="E40" i="4"/>
  <c r="E8" i="4"/>
  <c r="E7" i="4"/>
  <c r="W25" i="3"/>
  <c r="W26" i="3"/>
  <c r="W27" i="3"/>
  <c r="W28" i="3"/>
  <c r="R25" i="3"/>
  <c r="R26" i="3"/>
  <c r="R27" i="3"/>
  <c r="R28" i="3"/>
  <c r="M25" i="3"/>
  <c r="M26" i="3"/>
  <c r="M27" i="3"/>
  <c r="M28" i="3"/>
  <c r="W24" i="3"/>
  <c r="R24" i="3"/>
  <c r="M24" i="3"/>
  <c r="W38" i="3"/>
  <c r="R38" i="3"/>
  <c r="M38" i="3"/>
  <c r="W37" i="3"/>
  <c r="R37" i="3"/>
  <c r="M37" i="3"/>
  <c r="W8" i="3"/>
  <c r="R8" i="3"/>
  <c r="M8" i="3"/>
  <c r="H8" i="3"/>
  <c r="H25" i="3"/>
  <c r="H26" i="3"/>
  <c r="H27" i="3"/>
  <c r="H28" i="3"/>
  <c r="H24" i="3"/>
  <c r="H37" i="3"/>
  <c r="H38" i="3"/>
  <c r="J38" i="2"/>
  <c r="J39" i="2"/>
  <c r="J40" i="2"/>
  <c r="J25" i="2"/>
  <c r="J26" i="2"/>
  <c r="J27" i="2"/>
  <c r="J28" i="2"/>
  <c r="J29" i="2"/>
  <c r="J7" i="2"/>
  <c r="E26" i="4"/>
  <c r="E27" i="4"/>
  <c r="E28" i="4"/>
  <c r="E39" i="4"/>
  <c r="E38" i="4"/>
  <c r="E37" i="4"/>
  <c r="E24" i="4"/>
  <c r="E25" i="4"/>
  <c r="J24" i="1"/>
  <c r="J25" i="1"/>
  <c r="J26" i="1"/>
  <c r="J39" i="1"/>
  <c r="J38" i="1"/>
  <c r="J37" i="1"/>
  <c r="J28" i="1"/>
  <c r="J27" i="1"/>
  <c r="J7" i="1"/>
  <c r="J4" i="2"/>
  <c r="J5" i="2"/>
  <c r="J6" i="2"/>
  <c r="J14" i="2"/>
  <c r="J15" i="2"/>
  <c r="J16" i="2"/>
  <c r="J37" i="2"/>
  <c r="J3" i="2"/>
  <c r="J4" i="1"/>
  <c r="J5" i="1"/>
  <c r="J6" i="1"/>
  <c r="J13" i="1"/>
  <c r="J14" i="1"/>
  <c r="J15" i="1"/>
  <c r="J36" i="1"/>
  <c r="J3" i="1"/>
  <c r="W36" i="3"/>
  <c r="R36" i="3"/>
  <c r="M36" i="3"/>
  <c r="H36" i="3"/>
  <c r="F37" i="2"/>
  <c r="F16" i="2"/>
  <c r="E16" i="2"/>
  <c r="E37" i="2"/>
  <c r="F36" i="1"/>
  <c r="E36" i="1"/>
  <c r="F15" i="1"/>
  <c r="E15" i="1"/>
  <c r="E36" i="4"/>
  <c r="E15" i="4"/>
  <c r="E14" i="4"/>
  <c r="E13" i="4"/>
  <c r="E5" i="4"/>
  <c r="E4" i="4"/>
  <c r="E3" i="4"/>
  <c r="E2" i="4"/>
  <c r="AA15" i="3"/>
  <c r="W15" i="3"/>
  <c r="R15" i="3"/>
  <c r="M15" i="3"/>
  <c r="H15" i="3"/>
  <c r="AA14" i="3"/>
  <c r="W14" i="3"/>
  <c r="R14" i="3"/>
  <c r="M14" i="3"/>
  <c r="H14" i="3"/>
  <c r="W7" i="3"/>
  <c r="R7" i="3"/>
  <c r="M7" i="3"/>
  <c r="H7" i="3"/>
  <c r="W6" i="3"/>
  <c r="R6" i="3"/>
  <c r="M6" i="3"/>
  <c r="H6" i="3"/>
  <c r="W5" i="3"/>
  <c r="R5" i="3"/>
  <c r="M5" i="3"/>
  <c r="H5" i="3"/>
  <c r="AA4" i="3"/>
  <c r="W4" i="3"/>
  <c r="R4" i="3"/>
  <c r="M4" i="3"/>
  <c r="H4" i="3"/>
  <c r="F15" i="2"/>
  <c r="E15" i="2"/>
  <c r="F14" i="2"/>
  <c r="E14" i="2"/>
  <c r="F6" i="2"/>
  <c r="E6" i="2"/>
  <c r="F5" i="2"/>
  <c r="E5" i="2"/>
  <c r="F4" i="2"/>
  <c r="E4" i="2"/>
  <c r="F3" i="2"/>
  <c r="E3" i="2"/>
  <c r="E4" i="1"/>
  <c r="F4" i="1"/>
  <c r="E5" i="1"/>
  <c r="F5" i="1"/>
  <c r="E6" i="1"/>
  <c r="F6" i="1"/>
  <c r="E3" i="1"/>
  <c r="F3" i="1"/>
  <c r="F14" i="1"/>
  <c r="E14" i="1"/>
  <c r="F13" i="1"/>
  <c r="E13" i="1"/>
</calcChain>
</file>

<file path=xl/sharedStrings.xml><?xml version="1.0" encoding="utf-8"?>
<sst xmlns="http://schemas.openxmlformats.org/spreadsheetml/2006/main" count="1059" uniqueCount="226">
  <si>
    <t>Sample</t>
  </si>
  <si>
    <t>Test</t>
  </si>
  <si>
    <t>t_exp_obj1</t>
  </si>
  <si>
    <t>t_exp_obj2</t>
  </si>
  <si>
    <t>Total exploration</t>
  </si>
  <si>
    <t>DI</t>
  </si>
  <si>
    <t>APP/Abl-KO</t>
  </si>
  <si>
    <t>APP-Abl</t>
  </si>
  <si>
    <t>WT-Abl-KO</t>
  </si>
  <si>
    <t>WT</t>
  </si>
  <si>
    <t>Notas</t>
  </si>
  <si>
    <t>(tienen un sesgo por un objeto/locación)</t>
  </si>
  <si>
    <t>RL07</t>
  </si>
  <si>
    <t>RL08</t>
  </si>
  <si>
    <t>RL03</t>
  </si>
  <si>
    <t>RL04</t>
  </si>
  <si>
    <t>RL06</t>
  </si>
  <si>
    <t>RL05</t>
  </si>
  <si>
    <t>Trial 1</t>
  </si>
  <si>
    <t>Trial 2</t>
  </si>
  <si>
    <t>Trial 3</t>
  </si>
  <si>
    <t>Trial 4</t>
  </si>
  <si>
    <t>% Center Time</t>
  </si>
  <si>
    <t>RL10</t>
  </si>
  <si>
    <t>RL09</t>
  </si>
  <si>
    <t>(no exploró más de 3 seg en total)</t>
  </si>
  <si>
    <t>RL15</t>
  </si>
  <si>
    <t>RL11</t>
  </si>
  <si>
    <t>RL16</t>
  </si>
  <si>
    <t>RL17</t>
  </si>
  <si>
    <t>RL18</t>
  </si>
  <si>
    <t>RL19</t>
  </si>
  <si>
    <t>RL12</t>
  </si>
  <si>
    <t>RL13</t>
  </si>
  <si>
    <t>RL14</t>
  </si>
  <si>
    <t>no hizo la tarea, se salia del maze</t>
  </si>
  <si>
    <t>RL20</t>
  </si>
  <si>
    <t>RL23</t>
  </si>
  <si>
    <t>RL24</t>
  </si>
  <si>
    <t>RL25</t>
  </si>
  <si>
    <t>RL21</t>
  </si>
  <si>
    <t>RL22</t>
  </si>
  <si>
    <t>RL26</t>
  </si>
  <si>
    <t>NOR_test</t>
  </si>
  <si>
    <t xml:space="preserve">raton </t>
  </si>
  <si>
    <t>OLM_test</t>
  </si>
  <si>
    <t>t_exp_objMoved</t>
  </si>
  <si>
    <t>t_exp_objUnm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</si>
  <si>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>T(tMoved-tUnm)</t>
    </r>
  </si>
  <si>
    <t>Probe Trial_30s</t>
  </si>
  <si>
    <t>Probe Trial_60s</t>
  </si>
  <si>
    <t>Probe Trial_90s</t>
  </si>
  <si>
    <t>RL27</t>
  </si>
  <si>
    <t>RL32</t>
  </si>
  <si>
    <t>RL29</t>
  </si>
  <si>
    <t>RL30</t>
  </si>
  <si>
    <t>RL31</t>
  </si>
  <si>
    <t>RL33</t>
  </si>
  <si>
    <t>RL28</t>
  </si>
  <si>
    <t>Recognition Index (RI)</t>
  </si>
  <si>
    <t>2do grupo</t>
  </si>
  <si>
    <t>RL34</t>
  </si>
  <si>
    <t>RL39</t>
  </si>
  <si>
    <t>RL42</t>
  </si>
  <si>
    <t>RL35</t>
  </si>
  <si>
    <t>RL36</t>
  </si>
  <si>
    <t>RL37</t>
  </si>
  <si>
    <t>RL38</t>
  </si>
  <si>
    <t>RL40</t>
  </si>
  <si>
    <t>RL41</t>
  </si>
  <si>
    <t>RI</t>
  </si>
  <si>
    <t>Time in center</t>
  </si>
  <si>
    <t>Id mouse</t>
  </si>
  <si>
    <t>Group</t>
  </si>
  <si>
    <t>Time in peripherical area</t>
  </si>
  <si>
    <t>Distance (cm)</t>
  </si>
  <si>
    <t>time exploration new object (s)</t>
  </si>
  <si>
    <t>time exploration familiar object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</si>
  <si>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>T(I-J)</t>
    </r>
  </si>
  <si>
    <t>Total exploration time (s)</t>
  </si>
  <si>
    <t>discard no more than 3 sec exploration</t>
  </si>
  <si>
    <t>comments</t>
  </si>
  <si>
    <t>Goup</t>
  </si>
  <si>
    <t>Total exploration(s)</t>
  </si>
  <si>
    <t>mouse</t>
  </si>
  <si>
    <t>Time center (s)</t>
  </si>
  <si>
    <t>Time perioherical area (s)</t>
  </si>
  <si>
    <t>2nd group open field</t>
  </si>
  <si>
    <t>north</t>
  </si>
  <si>
    <t>south</t>
  </si>
  <si>
    <t>east</t>
  </si>
  <si>
    <t>west</t>
  </si>
  <si>
    <t>Day 1</t>
  </si>
  <si>
    <t>Day 2</t>
  </si>
  <si>
    <t>Day 3</t>
  </si>
  <si>
    <t>Day 4</t>
  </si>
  <si>
    <t>Mean</t>
  </si>
  <si>
    <t>scape box</t>
  </si>
  <si>
    <t>%quadrant target</t>
  </si>
  <si>
    <t>time exploration familiar object (s)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</si>
  <si>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>T(tnew-tfam)</t>
    </r>
  </si>
  <si>
    <t>time exploration moved object (s)</t>
  </si>
  <si>
    <t>time exploration stationary object (s)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</si>
  <si>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>T(tMoved-tstat)</t>
    </r>
  </si>
  <si>
    <t>2nd group</t>
  </si>
  <si>
    <t>Total distance travelled (m)</t>
  </si>
  <si>
    <t>TG-Ctrl</t>
  </si>
  <si>
    <t>WT-Ctrl</t>
  </si>
  <si>
    <t>TG-neurotinib</t>
  </si>
  <si>
    <t>WT-neurotinib</t>
  </si>
  <si>
    <t>SD</t>
  </si>
  <si>
    <t>Average speed (m/s)</t>
  </si>
  <si>
    <t>TG Ctrl</t>
  </si>
  <si>
    <t>WT Ctrl</t>
  </si>
  <si>
    <t>Total time mobile (s)</t>
  </si>
  <si>
    <t>Number of entries to the center zone</t>
  </si>
  <si>
    <t>Number of entries to the inner zone</t>
  </si>
  <si>
    <t>TG  Ctrl</t>
  </si>
  <si>
    <t xml:space="preserve"> </t>
  </si>
  <si>
    <t>Number of entries to the outer zone</t>
  </si>
  <si>
    <t>Time in the center zone (s)</t>
  </si>
  <si>
    <t>Time in the inner zone (s)</t>
  </si>
  <si>
    <t>Time in the outer zone (s)</t>
  </si>
  <si>
    <t>TG -Ctrl</t>
  </si>
  <si>
    <t>Neurotinib APP/PS1 mice</t>
  </si>
  <si>
    <t>NOBEL OBJECT RECOGNITION (NOR)</t>
  </si>
  <si>
    <t>Time (sec)</t>
  </si>
  <si>
    <t>object 1</t>
  </si>
  <si>
    <t>novel object</t>
  </si>
  <si>
    <t>toal exploration time among objects</t>
  </si>
  <si>
    <t>exploration time novel object</t>
  </si>
  <si>
    <t>control group</t>
  </si>
  <si>
    <t>wt</t>
  </si>
  <si>
    <t>Recognition index</t>
  </si>
  <si>
    <t>APP/PS1</t>
  </si>
  <si>
    <t>WT+neurotinib</t>
  </si>
  <si>
    <t>APP/PS1+neurotinib</t>
  </si>
  <si>
    <t>2.70</t>
  </si>
  <si>
    <t>35.50</t>
  </si>
  <si>
    <t>1.10</t>
  </si>
  <si>
    <t>tg</t>
  </si>
  <si>
    <t>neurotinib-fed group</t>
  </si>
  <si>
    <t xml:space="preserve">  </t>
  </si>
  <si>
    <t>*tg=APPSwe/PSENdeltaE9</t>
  </si>
  <si>
    <t>Memory Flexibility</t>
  </si>
  <si>
    <t>Day</t>
  </si>
  <si>
    <t>Genotype</t>
  </si>
  <si>
    <t xml:space="preserve">WT CTRL </t>
  </si>
  <si>
    <t>TG-Ably1</t>
  </si>
  <si>
    <t>SE</t>
  </si>
  <si>
    <t xml:space="preserve">TG CTRL </t>
  </si>
  <si>
    <t xml:space="preserve">    </t>
  </si>
  <si>
    <t>*TG=APPSwe/PSENdeltaE9</t>
  </si>
  <si>
    <t>TG</t>
  </si>
  <si>
    <t>Prom</t>
  </si>
  <si>
    <t>SEM</t>
  </si>
  <si>
    <t>WT-Ably1</t>
  </si>
  <si>
    <t>Morris Water Maze test</t>
  </si>
  <si>
    <t>Escape latency (s)</t>
  </si>
  <si>
    <t>Total escape latency (sec)</t>
  </si>
  <si>
    <t>Day 5</t>
  </si>
  <si>
    <t>Day 6</t>
  </si>
  <si>
    <t>Day 7</t>
  </si>
  <si>
    <t>Day 8</t>
  </si>
  <si>
    <t>Latency (s)</t>
  </si>
  <si>
    <t>mean summary</t>
  </si>
  <si>
    <t>APP</t>
  </si>
  <si>
    <t>Abl-KO</t>
  </si>
  <si>
    <t>Particle count</t>
  </si>
  <si>
    <t>Particle/mm^2</t>
  </si>
  <si>
    <t>APP Ctrl</t>
  </si>
  <si>
    <t>APP+Neurot</t>
  </si>
  <si>
    <t>WO-2</t>
  </si>
  <si>
    <t>GFAP</t>
  </si>
  <si>
    <t>astrocytes/mm^2</t>
  </si>
  <si>
    <t>% Area</t>
  </si>
  <si>
    <t>Slice</t>
  </si>
  <si>
    <t>Count</t>
  </si>
  <si>
    <t>Total area</t>
  </si>
  <si>
    <t>Average size</t>
  </si>
  <si>
    <t>Perim </t>
  </si>
  <si>
    <t>IntDen</t>
  </si>
  <si>
    <t>partículas/ mm2</t>
  </si>
  <si>
    <t>107-TG-Ctrl.tif</t>
  </si>
  <si>
    <t>107-TG-Ctrl-2.tif</t>
  </si>
  <si>
    <t>110-TG-Ctrl.tif</t>
  </si>
  <si>
    <t>109-TG-Ctrl.tif</t>
  </si>
  <si>
    <t>109-TG-Ctrl-2.tif</t>
  </si>
  <si>
    <t>Analysis with auto treshold Otsu</t>
  </si>
  <si>
    <t>Area photo um2</t>
  </si>
  <si>
    <t>102-TG-neurotinib.tif</t>
  </si>
  <si>
    <t>102-TG-neurotinib-2.tif</t>
  </si>
  <si>
    <t>114-R2-neurotinib.tif</t>
  </si>
  <si>
    <t>114-R2 (2)-neurotinib.tif</t>
  </si>
  <si>
    <t>114-R3 (2)-neurotinib (2).tif</t>
  </si>
  <si>
    <t>114-R3 (2)-neurotinib.tif</t>
  </si>
  <si>
    <t>89-R1-TG-neurotinib.tif</t>
  </si>
  <si>
    <t>90-neurotinib.tif</t>
  </si>
  <si>
    <t xml:space="preserve">OPEN FIELD </t>
  </si>
  <si>
    <t>preference index</t>
  </si>
  <si>
    <t>TG CONTROL</t>
  </si>
  <si>
    <t>1.1</t>
  </si>
  <si>
    <t>CA3</t>
  </si>
  <si>
    <t>foto de 561.4x315.79 um</t>
  </si>
  <si>
    <t>1.2</t>
  </si>
  <si>
    <t>1.3</t>
  </si>
  <si>
    <t>nº cel NeuN</t>
  </si>
  <si>
    <t>area</t>
  </si>
  <si>
    <t>mean</t>
  </si>
  <si>
    <t>min</t>
  </si>
  <si>
    <t>max</t>
  </si>
  <si>
    <t>intDen</t>
  </si>
  <si>
    <t>RawIntDen</t>
  </si>
  <si>
    <t>norm area</t>
  </si>
  <si>
    <t>triangulo discontinuidad</t>
  </si>
  <si>
    <t>CA1</t>
  </si>
  <si>
    <t>DG</t>
  </si>
  <si>
    <t>89R2</t>
  </si>
  <si>
    <t>89R3</t>
  </si>
  <si>
    <t>WT CONTROL</t>
  </si>
  <si>
    <t>TG NEUROTINIB 1</t>
  </si>
  <si>
    <t>TG NEUROTINIB 2</t>
  </si>
  <si>
    <t>TG NEUROTINIB 3</t>
  </si>
  <si>
    <t>TG NEUROTINIB 4</t>
  </si>
  <si>
    <t>n°cel NeuN</t>
  </si>
  <si>
    <t>picture of 561.4x315.79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</si>
</sst>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#,##0.000"/>
    <numFmt numFmtId="168" formatCode="#,##0.0"/>
  </numFmts>
  <fonts count="5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</font>
    <font>
      <b/>
      <sz val="24"/>
      <color theme="4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18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4"/>
      <color indexed="10"/>
      <name val="Arial"/>
      <family val="2"/>
    </font>
    <font>
      <b/>
      <sz val="10"/>
      <color theme="4" tint="-0.499984740745262"/>
      <name val="Arial"/>
      <family val="2"/>
    </font>
    <font>
      <b/>
      <i/>
      <sz val="10"/>
      <color theme="7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10"/>
      <color rgb="FFFFFF00"/>
      <name val="Arial"/>
      <family val="2"/>
    </font>
    <font>
      <b/>
      <i/>
      <sz val="10"/>
      <color rgb="FFFFFF00"/>
      <name val="Arial"/>
      <family val="2"/>
    </font>
    <font>
      <b/>
      <sz val="10"/>
      <color theme="8" tint="-0.499984740745262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i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0"/>
      <color theme="7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18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color rgb="FF002060"/>
      <name val="Arial"/>
      <family val="2"/>
    </font>
    <font>
      <b/>
      <sz val="10"/>
      <color rgb="FF0099FF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530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Border="1"/>
    <xf numFmtId="0" fontId="7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5" fillId="2" borderId="0" xfId="0" applyFont="1" applyFill="1" applyBorder="1"/>
    <xf numFmtId="0" fontId="4" fillId="0" borderId="4" xfId="0" applyFont="1" applyBorder="1"/>
    <xf numFmtId="0" fontId="0" fillId="0" borderId="3" xfId="0" applyBorder="1"/>
    <xf numFmtId="0" fontId="5" fillId="0" borderId="3" xfId="0" applyFont="1" applyBorder="1"/>
    <xf numFmtId="0" fontId="0" fillId="0" borderId="2" xfId="0" applyBorder="1"/>
    <xf numFmtId="0" fontId="7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4" borderId="0" xfId="0" applyFont="1" applyFill="1" applyBorder="1" applyAlignment="1">
      <alignment horizontal="center"/>
    </xf>
    <xf numFmtId="0" fontId="5" fillId="4" borderId="3" xfId="0" applyFont="1" applyFill="1" applyBorder="1"/>
    <xf numFmtId="0" fontId="0" fillId="4" borderId="3" xfId="0" applyFill="1" applyBorder="1"/>
    <xf numFmtId="0" fontId="0" fillId="3" borderId="0" xfId="0" applyFill="1" applyBorder="1"/>
    <xf numFmtId="0" fontId="3" fillId="3" borderId="0" xfId="0" applyFont="1" applyFill="1" applyBorder="1" applyAlignment="1"/>
    <xf numFmtId="0" fontId="0" fillId="3" borderId="0" xfId="0" applyFill="1"/>
    <xf numFmtId="0" fontId="0" fillId="2" borderId="0" xfId="0" applyFill="1" applyAlignment="1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Border="1"/>
    <xf numFmtId="0" fontId="0" fillId="4" borderId="0" xfId="0" applyFill="1" applyBorder="1"/>
    <xf numFmtId="0" fontId="0" fillId="0" borderId="4" xfId="0" applyBorder="1"/>
    <xf numFmtId="0" fontId="0" fillId="4" borderId="2" xfId="0" applyFill="1" applyBorder="1"/>
    <xf numFmtId="0" fontId="0" fillId="0" borderId="3" xfId="0" applyFill="1" applyBorder="1"/>
    <xf numFmtId="0" fontId="9" fillId="0" borderId="0" xfId="0" applyFont="1"/>
    <xf numFmtId="0" fontId="2" fillId="0" borderId="0" xfId="0" applyFont="1" applyFill="1"/>
    <xf numFmtId="0" fontId="3" fillId="3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0" xfId="0" applyFont="1" applyFill="1" applyBorder="1"/>
    <xf numFmtId="0" fontId="13" fillId="0" borderId="2" xfId="0" applyFont="1" applyBorder="1"/>
    <xf numFmtId="0" fontId="3" fillId="0" borderId="0" xfId="0" applyFont="1" applyAlignment="1">
      <alignment horizontal="center"/>
    </xf>
    <xf numFmtId="0" fontId="0" fillId="0" borderId="0" xfId="0" applyFont="1"/>
    <xf numFmtId="164" fontId="6" fillId="0" borderId="0" xfId="0" applyNumberFormat="1" applyFont="1"/>
    <xf numFmtId="0" fontId="0" fillId="0" borderId="0" xfId="0" applyAlignment="1">
      <alignment horizontal="center"/>
    </xf>
    <xf numFmtId="2" fontId="0" fillId="2" borderId="0" xfId="0" applyNumberFormat="1" applyFill="1"/>
    <xf numFmtId="2" fontId="0" fillId="0" borderId="0" xfId="0" applyNumberFormat="1" applyFill="1" applyBorder="1"/>
    <xf numFmtId="0" fontId="0" fillId="0" borderId="2" xfId="0" applyFill="1" applyBorder="1"/>
    <xf numFmtId="0" fontId="15" fillId="0" borderId="0" xfId="0" applyFont="1"/>
    <xf numFmtId="0" fontId="0" fillId="5" borderId="0" xfId="0" applyFill="1"/>
    <xf numFmtId="0" fontId="16" fillId="0" borderId="8" xfId="0" applyFont="1" applyBorder="1"/>
    <xf numFmtId="3" fontId="0" fillId="0" borderId="8" xfId="0" applyNumberFormat="1" applyBorder="1"/>
    <xf numFmtId="3" fontId="16" fillId="0" borderId="8" xfId="0" applyNumberFormat="1" applyFont="1" applyBorder="1"/>
    <xf numFmtId="1" fontId="0" fillId="0" borderId="8" xfId="0" applyNumberFormat="1" applyBorder="1"/>
    <xf numFmtId="1" fontId="0" fillId="0" borderId="8" xfId="0" applyNumberFormat="1" applyBorder="1" applyAlignment="1">
      <alignment horizontal="right"/>
    </xf>
    <xf numFmtId="0" fontId="0" fillId="0" borderId="8" xfId="0" applyBorder="1"/>
    <xf numFmtId="0" fontId="0" fillId="6" borderId="0" xfId="0" applyFill="1"/>
    <xf numFmtId="1" fontId="17" fillId="6" borderId="9" xfId="0" applyNumberFormat="1" applyFont="1" applyFill="1" applyBorder="1"/>
    <xf numFmtId="1" fontId="17" fillId="6" borderId="8" xfId="0" applyNumberFormat="1" applyFont="1" applyFill="1" applyBorder="1"/>
    <xf numFmtId="1" fontId="18" fillId="0" borderId="8" xfId="0" applyNumberFormat="1" applyFont="1" applyBorder="1"/>
    <xf numFmtId="166" fontId="0" fillId="0" borderId="8" xfId="0" applyNumberFormat="1" applyBorder="1"/>
    <xf numFmtId="167" fontId="0" fillId="0" borderId="8" xfId="0" applyNumberFormat="1" applyBorder="1" applyAlignment="1">
      <alignment horizontal="right"/>
    </xf>
    <xf numFmtId="167" fontId="0" fillId="0" borderId="8" xfId="0" applyNumberFormat="1" applyBorder="1"/>
    <xf numFmtId="167" fontId="17" fillId="0" borderId="0" xfId="0" applyNumberFormat="1" applyFont="1" applyFill="1" applyBorder="1" applyAlignment="1">
      <alignment horizontal="right"/>
    </xf>
    <xf numFmtId="165" fontId="18" fillId="0" borderId="8" xfId="0" applyNumberFormat="1" applyFont="1" applyBorder="1"/>
    <xf numFmtId="165" fontId="0" fillId="0" borderId="8" xfId="0" applyNumberFormat="1" applyBorder="1"/>
    <xf numFmtId="0" fontId="0" fillId="6" borderId="0" xfId="0" applyFill="1" applyBorder="1"/>
    <xf numFmtId="0" fontId="0" fillId="0" borderId="0" xfId="0" applyFill="1" applyBorder="1" applyAlignment="1"/>
    <xf numFmtId="0" fontId="16" fillId="0" borderId="8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" fontId="0" fillId="0" borderId="0" xfId="0" applyNumberFormat="1"/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0" borderId="0" xfId="0" applyFont="1" applyBorder="1"/>
    <xf numFmtId="166" fontId="0" fillId="0" borderId="8" xfId="0" applyNumberForma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10" xfId="0" applyBorder="1"/>
    <xf numFmtId="2" fontId="0" fillId="0" borderId="8" xfId="0" applyNumberFormat="1" applyBorder="1"/>
    <xf numFmtId="2" fontId="0" fillId="0" borderId="0" xfId="0" applyNumberFormat="1" applyBorder="1"/>
    <xf numFmtId="3" fontId="14" fillId="6" borderId="8" xfId="0" applyNumberFormat="1" applyFont="1" applyFill="1" applyBorder="1"/>
    <xf numFmtId="0" fontId="16" fillId="0" borderId="0" xfId="0" applyFont="1" applyFill="1" applyBorder="1"/>
    <xf numFmtId="3" fontId="0" fillId="0" borderId="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right"/>
    </xf>
    <xf numFmtId="3" fontId="0" fillId="0" borderId="14" xfId="0" applyNumberFormat="1" applyBorder="1"/>
    <xf numFmtId="0" fontId="0" fillId="0" borderId="0" xfId="0" applyFill="1" applyBorder="1" applyAlignment="1">
      <alignment horizontal="right"/>
    </xf>
    <xf numFmtId="3" fontId="0" fillId="0" borderId="13" xfId="0" applyNumberFormat="1" applyFill="1" applyBorder="1"/>
    <xf numFmtId="1" fontId="19" fillId="0" borderId="0" xfId="0" applyNumberFormat="1" applyFont="1" applyFill="1" applyBorder="1"/>
    <xf numFmtId="166" fontId="0" fillId="0" borderId="0" xfId="0" applyNumberFormat="1" applyFill="1" applyBorder="1"/>
    <xf numFmtId="3" fontId="0" fillId="0" borderId="16" xfId="0" applyNumberFormat="1" applyFill="1" applyBorder="1"/>
    <xf numFmtId="0" fontId="0" fillId="6" borderId="17" xfId="0" applyFill="1" applyBorder="1"/>
    <xf numFmtId="0" fontId="0" fillId="6" borderId="18" xfId="0" applyFill="1" applyBorder="1"/>
    <xf numFmtId="0" fontId="0" fillId="0" borderId="22" xfId="0" applyBorder="1"/>
    <xf numFmtId="1" fontId="0" fillId="0" borderId="13" xfId="0" applyNumberFormat="1" applyBorder="1"/>
    <xf numFmtId="1" fontId="0" fillId="0" borderId="14" xfId="0" applyNumberFormat="1" applyBorder="1"/>
    <xf numFmtId="1" fontId="2" fillId="0" borderId="14" xfId="0" applyNumberFormat="1" applyFont="1" applyBorder="1"/>
    <xf numFmtId="1" fontId="0" fillId="0" borderId="23" xfId="0" applyNumberFormat="1" applyBorder="1"/>
    <xf numFmtId="1" fontId="0" fillId="0" borderId="0" xfId="0" applyNumberFormat="1" applyBorder="1"/>
    <xf numFmtId="1" fontId="0" fillId="0" borderId="15" xfId="0" applyNumberFormat="1" applyBorder="1"/>
    <xf numFmtId="1" fontId="2" fillId="0" borderId="0" xfId="0" applyNumberFormat="1" applyFont="1" applyBorder="1"/>
    <xf numFmtId="1" fontId="2" fillId="0" borderId="13" xfId="0" applyNumberFormat="1" applyFont="1" applyBorder="1"/>
    <xf numFmtId="3" fontId="0" fillId="0" borderId="0" xfId="0" applyNumberFormat="1" applyBorder="1"/>
    <xf numFmtId="1" fontId="0" fillId="0" borderId="14" xfId="0" applyNumberFormat="1" applyFill="1" applyBorder="1"/>
    <xf numFmtId="3" fontId="20" fillId="0" borderId="0" xfId="0" applyNumberFormat="1" applyFont="1" applyBorder="1"/>
    <xf numFmtId="1" fontId="0" fillId="0" borderId="14" xfId="0" applyNumberFormat="1" applyFont="1" applyBorder="1"/>
    <xf numFmtId="1" fontId="0" fillId="0" borderId="13" xfId="0" applyNumberFormat="1" applyFont="1" applyBorder="1"/>
    <xf numFmtId="1" fontId="2" fillId="0" borderId="14" xfId="0" applyNumberFormat="1" applyFont="1" applyFill="1" applyBorder="1"/>
    <xf numFmtId="1" fontId="0" fillId="0" borderId="13" xfId="0" applyNumberFormat="1" applyFont="1" applyFill="1" applyBorder="1"/>
    <xf numFmtId="1" fontId="0" fillId="0" borderId="14" xfId="0" applyNumberFormat="1" applyFont="1" applyFill="1" applyBorder="1"/>
    <xf numFmtId="1" fontId="2" fillId="0" borderId="15" xfId="0" applyNumberFormat="1" applyFont="1" applyBorder="1"/>
    <xf numFmtId="1" fontId="0" fillId="0" borderId="17" xfId="0" applyNumberFormat="1" applyBorder="1"/>
    <xf numFmtId="0" fontId="0" fillId="0" borderId="17" xfId="0" applyBorder="1"/>
    <xf numFmtId="1" fontId="0" fillId="0" borderId="17" xfId="0" applyNumberFormat="1" applyFont="1" applyFill="1" applyBorder="1"/>
    <xf numFmtId="1" fontId="0" fillId="0" borderId="19" xfId="0" applyNumberFormat="1" applyBorder="1"/>
    <xf numFmtId="0" fontId="2" fillId="0" borderId="11" xfId="0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0" fillId="0" borderId="0" xfId="0" applyNumberFormat="1"/>
    <xf numFmtId="3" fontId="2" fillId="0" borderId="17" xfId="0" applyNumberFormat="1" applyFont="1" applyBorder="1"/>
    <xf numFmtId="0" fontId="2" fillId="0" borderId="16" xfId="0" applyFont="1" applyBorder="1"/>
    <xf numFmtId="168" fontId="2" fillId="0" borderId="16" xfId="0" applyNumberFormat="1" applyFont="1" applyBorder="1"/>
    <xf numFmtId="168" fontId="2" fillId="0" borderId="17" xfId="0" applyNumberFormat="1" applyFont="1" applyBorder="1"/>
    <xf numFmtId="0" fontId="21" fillId="0" borderId="0" xfId="1" applyFont="1"/>
    <xf numFmtId="0" fontId="22" fillId="0" borderId="0" xfId="1" applyFont="1"/>
    <xf numFmtId="0" fontId="14" fillId="0" borderId="0" xfId="1"/>
    <xf numFmtId="0" fontId="23" fillId="5" borderId="11" xfId="1" applyFont="1" applyFill="1" applyBorder="1"/>
    <xf numFmtId="0" fontId="23" fillId="5" borderId="20" xfId="1" applyFont="1" applyFill="1" applyBorder="1"/>
    <xf numFmtId="0" fontId="22" fillId="5" borderId="20" xfId="1" applyFont="1" applyFill="1" applyBorder="1"/>
    <xf numFmtId="0" fontId="22" fillId="5" borderId="21" xfId="1" applyFont="1" applyFill="1" applyBorder="1"/>
    <xf numFmtId="0" fontId="22" fillId="0" borderId="0" xfId="1" applyFont="1" applyAlignment="1">
      <alignment horizontal="center"/>
    </xf>
    <xf numFmtId="0" fontId="22" fillId="0" borderId="0" xfId="1" applyFont="1" applyFill="1"/>
    <xf numFmtId="0" fontId="22" fillId="0" borderId="23" xfId="1" applyFont="1" applyBorder="1"/>
    <xf numFmtId="0" fontId="22" fillId="0" borderId="23" xfId="1" applyFont="1" applyBorder="1" applyAlignment="1">
      <alignment horizontal="center"/>
    </xf>
    <xf numFmtId="0" fontId="22" fillId="9" borderId="23" xfId="1" applyFont="1" applyFill="1" applyBorder="1"/>
    <xf numFmtId="0" fontId="23" fillId="8" borderId="22" xfId="1" applyFont="1" applyFill="1" applyBorder="1" applyAlignment="1">
      <alignment horizontal="center"/>
    </xf>
    <xf numFmtId="0" fontId="22" fillId="8" borderId="24" xfId="1" applyFont="1" applyFill="1" applyBorder="1"/>
    <xf numFmtId="0" fontId="22" fillId="8" borderId="23" xfId="1" applyFont="1" applyFill="1" applyBorder="1"/>
    <xf numFmtId="0" fontId="24" fillId="8" borderId="25" xfId="1" applyFont="1" applyFill="1" applyBorder="1" applyAlignment="1">
      <alignment horizontal="right"/>
    </xf>
    <xf numFmtId="0" fontId="22" fillId="8" borderId="26" xfId="1" applyFont="1" applyFill="1" applyBorder="1"/>
    <xf numFmtId="2" fontId="25" fillId="8" borderId="27" xfId="1" applyNumberFormat="1" applyFont="1" applyFill="1" applyBorder="1"/>
    <xf numFmtId="1" fontId="22" fillId="0" borderId="0" xfId="1" applyNumberFormat="1" applyFont="1" applyBorder="1"/>
    <xf numFmtId="0" fontId="24" fillId="8" borderId="28" xfId="1" applyFont="1" applyFill="1" applyBorder="1" applyAlignment="1">
      <alignment horizontal="right"/>
    </xf>
    <xf numFmtId="0" fontId="22" fillId="8" borderId="8" xfId="1" applyFont="1" applyFill="1" applyBorder="1"/>
    <xf numFmtId="2" fontId="25" fillId="8" borderId="29" xfId="1" applyNumberFormat="1" applyFont="1" applyFill="1" applyBorder="1"/>
    <xf numFmtId="0" fontId="26" fillId="0" borderId="0" xfId="1" applyFont="1" applyFill="1" applyAlignment="1">
      <alignment horizontal="right"/>
    </xf>
    <xf numFmtId="0" fontId="27" fillId="8" borderId="8" xfId="0" applyFont="1" applyFill="1" applyBorder="1"/>
    <xf numFmtId="0" fontId="28" fillId="0" borderId="30" xfId="1" applyFont="1" applyFill="1" applyBorder="1"/>
    <xf numFmtId="1" fontId="28" fillId="0" borderId="31" xfId="1" applyNumberFormat="1" applyFont="1" applyBorder="1"/>
    <xf numFmtId="0" fontId="22" fillId="0" borderId="31" xfId="1" applyFont="1" applyBorder="1"/>
    <xf numFmtId="1" fontId="22" fillId="0" borderId="32" xfId="1" applyNumberFormat="1" applyFont="1" applyBorder="1"/>
    <xf numFmtId="0" fontId="23" fillId="0" borderId="22" xfId="1" applyFont="1" applyBorder="1"/>
    <xf numFmtId="0" fontId="23" fillId="0" borderId="23" xfId="1" applyFont="1" applyBorder="1"/>
    <xf numFmtId="0" fontId="23" fillId="0" borderId="33" xfId="1" applyFont="1" applyBorder="1"/>
    <xf numFmtId="0" fontId="23" fillId="0" borderId="34" xfId="1" applyFont="1" applyBorder="1"/>
    <xf numFmtId="1" fontId="27" fillId="8" borderId="8" xfId="0" applyNumberFormat="1" applyFont="1" applyFill="1" applyBorder="1"/>
    <xf numFmtId="0" fontId="27" fillId="8" borderId="8" xfId="0" applyFont="1" applyFill="1" applyBorder="1" applyAlignment="1">
      <alignment horizontal="right"/>
    </xf>
    <xf numFmtId="2" fontId="27" fillId="6" borderId="35" xfId="1" applyNumberFormat="1" applyFont="1" applyFill="1" applyBorder="1" applyAlignment="1">
      <alignment horizontal="center"/>
    </xf>
    <xf numFmtId="2" fontId="27" fillId="6" borderId="36" xfId="1" applyNumberFormat="1" applyFont="1" applyFill="1" applyBorder="1" applyAlignment="1">
      <alignment horizontal="center"/>
    </xf>
    <xf numFmtId="166" fontId="27" fillId="6" borderId="37" xfId="1" applyNumberFormat="1" applyFont="1" applyFill="1" applyBorder="1" applyAlignment="1">
      <alignment horizontal="center"/>
    </xf>
    <xf numFmtId="166" fontId="27" fillId="6" borderId="27" xfId="1" applyNumberFormat="1" applyFont="1" applyFill="1" applyBorder="1" applyAlignment="1">
      <alignment horizontal="center"/>
    </xf>
    <xf numFmtId="2" fontId="27" fillId="6" borderId="38" xfId="1" applyNumberFormat="1" applyFont="1" applyFill="1" applyBorder="1" applyAlignment="1">
      <alignment horizontal="center"/>
    </xf>
    <xf numFmtId="2" fontId="27" fillId="6" borderId="39" xfId="1" applyNumberFormat="1" applyFont="1" applyFill="1" applyBorder="1" applyAlignment="1">
      <alignment horizontal="center"/>
    </xf>
    <xf numFmtId="166" fontId="27" fillId="6" borderId="40" xfId="1" applyNumberFormat="1" applyFont="1" applyFill="1" applyBorder="1" applyAlignment="1">
      <alignment horizontal="center"/>
    </xf>
    <xf numFmtId="166" fontId="27" fillId="6" borderId="29" xfId="1" applyNumberFormat="1" applyFont="1" applyFill="1" applyBorder="1" applyAlignment="1">
      <alignment horizontal="center"/>
    </xf>
    <xf numFmtId="0" fontId="24" fillId="8" borderId="41" xfId="1" applyFont="1" applyFill="1" applyBorder="1" applyAlignment="1">
      <alignment horizontal="right"/>
    </xf>
    <xf numFmtId="0" fontId="22" fillId="8" borderId="42" xfId="1" applyFont="1" applyFill="1" applyBorder="1"/>
    <xf numFmtId="1" fontId="27" fillId="8" borderId="42" xfId="0" applyNumberFormat="1" applyFont="1" applyFill="1" applyBorder="1"/>
    <xf numFmtId="0" fontId="27" fillId="8" borderId="42" xfId="0" applyFont="1" applyFill="1" applyBorder="1" applyAlignment="1">
      <alignment horizontal="right"/>
    </xf>
    <xf numFmtId="0" fontId="25" fillId="2" borderId="43" xfId="1" applyFont="1" applyFill="1" applyBorder="1" applyAlignment="1">
      <alignment horizontal="right"/>
    </xf>
    <xf numFmtId="0" fontId="22" fillId="2" borderId="44" xfId="1" applyFont="1" applyFill="1" applyBorder="1"/>
    <xf numFmtId="0" fontId="27" fillId="2" borderId="44" xfId="0" applyFont="1" applyFill="1" applyBorder="1"/>
    <xf numFmtId="2" fontId="25" fillId="2" borderId="45" xfId="1" applyNumberFormat="1" applyFont="1" applyFill="1" applyBorder="1"/>
    <xf numFmtId="0" fontId="25" fillId="2" borderId="28" xfId="1" applyFont="1" applyFill="1" applyBorder="1" applyAlignment="1">
      <alignment horizontal="right"/>
    </xf>
    <xf numFmtId="0" fontId="22" fillId="2" borderId="8" xfId="1" applyFont="1" applyFill="1" applyBorder="1"/>
    <xf numFmtId="0" fontId="27" fillId="2" borderId="8" xfId="0" applyFont="1" applyFill="1" applyBorder="1"/>
    <xf numFmtId="2" fontId="25" fillId="2" borderId="29" xfId="1" applyNumberFormat="1" applyFont="1" applyFill="1" applyBorder="1"/>
    <xf numFmtId="2" fontId="22" fillId="2" borderId="8" xfId="1" applyNumberFormat="1" applyFont="1" applyFill="1" applyBorder="1"/>
    <xf numFmtId="0" fontId="27" fillId="6" borderId="38" xfId="1" applyFont="1" applyFill="1" applyBorder="1" applyAlignment="1">
      <alignment horizontal="center"/>
    </xf>
    <xf numFmtId="0" fontId="27" fillId="6" borderId="29" xfId="1" applyFont="1" applyFill="1" applyBorder="1" applyAlignment="1">
      <alignment horizontal="center"/>
    </xf>
    <xf numFmtId="0" fontId="27" fillId="6" borderId="46" xfId="1" applyFont="1" applyFill="1" applyBorder="1" applyAlignment="1">
      <alignment horizontal="center"/>
    </xf>
    <xf numFmtId="0" fontId="22" fillId="0" borderId="22" xfId="1" applyFont="1" applyBorder="1"/>
    <xf numFmtId="165" fontId="29" fillId="0" borderId="47" xfId="1" applyNumberFormat="1" applyFont="1" applyBorder="1" applyAlignment="1">
      <alignment horizontal="left"/>
    </xf>
    <xf numFmtId="165" fontId="29" fillId="0" borderId="35" xfId="1" applyNumberFormat="1" applyFont="1" applyBorder="1" applyAlignment="1">
      <alignment horizontal="left"/>
    </xf>
    <xf numFmtId="2" fontId="29" fillId="0" borderId="37" xfId="1" applyNumberFormat="1" applyFont="1" applyBorder="1" applyAlignment="1">
      <alignment horizontal="left"/>
    </xf>
    <xf numFmtId="2" fontId="29" fillId="0" borderId="27" xfId="1" applyNumberFormat="1" applyFont="1" applyBorder="1" applyAlignment="1">
      <alignment horizontal="left"/>
    </xf>
    <xf numFmtId="0" fontId="22" fillId="0" borderId="11" xfId="1" applyFont="1" applyBorder="1"/>
    <xf numFmtId="2" fontId="22" fillId="0" borderId="48" xfId="1" applyNumberFormat="1" applyFont="1" applyBorder="1" applyAlignment="1">
      <alignment horizontal="left"/>
    </xf>
    <xf numFmtId="2" fontId="22" fillId="0" borderId="46" xfId="1" applyNumberFormat="1" applyFont="1" applyBorder="1" applyAlignment="1">
      <alignment horizontal="left"/>
    </xf>
    <xf numFmtId="2" fontId="22" fillId="0" borderId="49" xfId="1" applyNumberFormat="1" applyFont="1" applyBorder="1" applyAlignment="1">
      <alignment horizontal="left"/>
    </xf>
    <xf numFmtId="2" fontId="22" fillId="0" borderId="50" xfId="1" applyNumberFormat="1" applyFont="1" applyBorder="1" applyAlignment="1">
      <alignment horizontal="left"/>
    </xf>
    <xf numFmtId="0" fontId="25" fillId="2" borderId="41" xfId="1" applyFont="1" applyFill="1" applyBorder="1" applyAlignment="1">
      <alignment horizontal="right"/>
    </xf>
    <xf numFmtId="0" fontId="22" fillId="2" borderId="42" xfId="1" applyFont="1" applyFill="1" applyBorder="1"/>
    <xf numFmtId="2" fontId="25" fillId="2" borderId="50" xfId="1" applyNumberFormat="1" applyFont="1" applyFill="1" applyBorder="1"/>
    <xf numFmtId="0" fontId="30" fillId="3" borderId="25" xfId="1" applyFont="1" applyFill="1" applyBorder="1" applyAlignment="1">
      <alignment horizontal="center"/>
    </xf>
    <xf numFmtId="0" fontId="22" fillId="3" borderId="26" xfId="1" applyFont="1" applyFill="1" applyBorder="1"/>
    <xf numFmtId="2" fontId="25" fillId="3" borderId="27" xfId="1" applyNumberFormat="1" applyFont="1" applyFill="1" applyBorder="1"/>
    <xf numFmtId="0" fontId="25" fillId="3" borderId="28" xfId="1" applyFont="1" applyFill="1" applyBorder="1" applyAlignment="1">
      <alignment horizontal="right"/>
    </xf>
    <xf numFmtId="0" fontId="22" fillId="3" borderId="8" xfId="1" applyFont="1" applyFill="1" applyBorder="1"/>
    <xf numFmtId="2" fontId="25" fillId="3" borderId="29" xfId="1" applyNumberFormat="1" applyFont="1" applyFill="1" applyBorder="1"/>
    <xf numFmtId="0" fontId="27" fillId="3" borderId="8" xfId="0" applyFont="1" applyFill="1" applyBorder="1"/>
    <xf numFmtId="0" fontId="26" fillId="10" borderId="28" xfId="1" applyFont="1" applyFill="1" applyBorder="1" applyAlignment="1">
      <alignment horizontal="right"/>
    </xf>
    <xf numFmtId="0" fontId="22" fillId="10" borderId="8" xfId="1" applyFont="1" applyFill="1" applyBorder="1"/>
    <xf numFmtId="2" fontId="25" fillId="10" borderId="29" xfId="1" applyNumberFormat="1" applyFont="1" applyFill="1" applyBorder="1"/>
    <xf numFmtId="0" fontId="27" fillId="10" borderId="8" xfId="0" applyFont="1" applyFill="1" applyBorder="1"/>
    <xf numFmtId="0" fontId="26" fillId="10" borderId="41" xfId="1" applyFont="1" applyFill="1" applyBorder="1" applyAlignment="1">
      <alignment horizontal="right"/>
    </xf>
    <xf numFmtId="0" fontId="22" fillId="10" borderId="42" xfId="1" applyFont="1" applyFill="1" applyBorder="1"/>
    <xf numFmtId="0" fontId="27" fillId="10" borderId="42" xfId="0" applyFont="1" applyFill="1" applyBorder="1"/>
    <xf numFmtId="2" fontId="25" fillId="10" borderId="50" xfId="1" applyNumberFormat="1" applyFont="1" applyFill="1" applyBorder="1"/>
    <xf numFmtId="0" fontId="27" fillId="0" borderId="0" xfId="0" applyFont="1"/>
    <xf numFmtId="0" fontId="31" fillId="0" borderId="0" xfId="0" applyFont="1"/>
    <xf numFmtId="0" fontId="16" fillId="0" borderId="0" xfId="0" applyFont="1"/>
    <xf numFmtId="0" fontId="0" fillId="0" borderId="51" xfId="0" applyBorder="1"/>
    <xf numFmtId="0" fontId="14" fillId="6" borderId="0" xfId="0" applyFont="1" applyFill="1" applyBorder="1"/>
    <xf numFmtId="0" fontId="0" fillId="0" borderId="22" xfId="0" applyFont="1" applyBorder="1"/>
    <xf numFmtId="0" fontId="32" fillId="0" borderId="23" xfId="0" applyFont="1" applyBorder="1"/>
    <xf numFmtId="0" fontId="32" fillId="0" borderId="51" xfId="0" applyFont="1" applyBorder="1"/>
    <xf numFmtId="0" fontId="32" fillId="0" borderId="24" xfId="0" applyFont="1" applyBorder="1"/>
    <xf numFmtId="0" fontId="32" fillId="6" borderId="0" xfId="0" applyFont="1" applyFill="1" applyBorder="1"/>
    <xf numFmtId="0" fontId="33" fillId="0" borderId="52" xfId="0" applyFont="1" applyBorder="1"/>
    <xf numFmtId="0" fontId="34" fillId="0" borderId="35" xfId="0" applyFont="1" applyBorder="1" applyAlignment="1">
      <alignment horizontal="center"/>
    </xf>
    <xf numFmtId="0" fontId="16" fillId="0" borderId="35" xfId="0" applyFont="1" applyFill="1" applyBorder="1"/>
    <xf numFmtId="0" fontId="16" fillId="0" borderId="53" xfId="0" applyFont="1" applyFill="1" applyBorder="1"/>
    <xf numFmtId="0" fontId="16" fillId="0" borderId="36" xfId="0" applyFont="1" applyFill="1" applyBorder="1"/>
    <xf numFmtId="0" fontId="35" fillId="6" borderId="0" xfId="0" applyFont="1" applyFill="1" applyBorder="1" applyAlignment="1">
      <alignment horizontal="center"/>
    </xf>
    <xf numFmtId="0" fontId="16" fillId="6" borderId="0" xfId="0" applyFont="1" applyFill="1" applyBorder="1"/>
    <xf numFmtId="0" fontId="33" fillId="0" borderId="9" xfId="0" applyFont="1" applyBorder="1"/>
    <xf numFmtId="0" fontId="34" fillId="0" borderId="38" xfId="0" applyFont="1" applyBorder="1" applyAlignment="1">
      <alignment horizontal="center"/>
    </xf>
    <xf numFmtId="0" fontId="16" fillId="0" borderId="38" xfId="0" applyFont="1" applyFill="1" applyBorder="1"/>
    <xf numFmtId="0" fontId="16" fillId="0" borderId="54" xfId="0" applyFont="1" applyFill="1" applyBorder="1"/>
    <xf numFmtId="0" fontId="16" fillId="0" borderId="39" xfId="0" applyFont="1" applyFill="1" applyBorder="1"/>
    <xf numFmtId="0" fontId="0" fillId="0" borderId="9" xfId="0" applyBorder="1"/>
    <xf numFmtId="0" fontId="16" fillId="0" borderId="38" xfId="0" applyFont="1" applyBorder="1" applyAlignment="1"/>
    <xf numFmtId="0" fontId="16" fillId="0" borderId="54" xfId="0" applyFont="1" applyBorder="1" applyAlignment="1"/>
    <xf numFmtId="0" fontId="16" fillId="0" borderId="39" xfId="0" applyFont="1" applyBorder="1" applyAlignment="1"/>
    <xf numFmtId="0" fontId="36" fillId="6" borderId="0" xfId="0" applyFont="1" applyFill="1" applyBorder="1"/>
    <xf numFmtId="0" fontId="37" fillId="6" borderId="0" xfId="0" applyFont="1" applyFill="1" applyBorder="1" applyAlignment="1">
      <alignment horizontal="center"/>
    </xf>
    <xf numFmtId="166" fontId="38" fillId="6" borderId="0" xfId="0" applyNumberFormat="1" applyFont="1" applyFill="1" applyBorder="1"/>
    <xf numFmtId="0" fontId="0" fillId="0" borderId="55" xfId="0" applyBorder="1"/>
    <xf numFmtId="0" fontId="34" fillId="0" borderId="56" xfId="0" applyFont="1" applyBorder="1" applyAlignment="1">
      <alignment horizontal="center"/>
    </xf>
    <xf numFmtId="0" fontId="16" fillId="0" borderId="56" xfId="0" applyFont="1" applyBorder="1" applyAlignment="1"/>
    <xf numFmtId="0" fontId="16" fillId="0" borderId="6" xfId="0" applyFont="1" applyBorder="1" applyAlignment="1"/>
    <xf numFmtId="0" fontId="16" fillId="0" borderId="57" xfId="0" applyFont="1" applyBorder="1" applyAlignment="1"/>
    <xf numFmtId="0" fontId="38" fillId="8" borderId="11" xfId="0" applyFont="1" applyFill="1" applyBorder="1"/>
    <xf numFmtId="0" fontId="37" fillId="8" borderId="12" xfId="0" applyFont="1" applyFill="1" applyBorder="1" applyAlignment="1">
      <alignment horizontal="center"/>
    </xf>
    <xf numFmtId="166" fontId="38" fillId="8" borderId="12" xfId="0" applyNumberFormat="1" applyFont="1" applyFill="1" applyBorder="1"/>
    <xf numFmtId="166" fontId="38" fillId="8" borderId="20" xfId="0" applyNumberFormat="1" applyFont="1" applyFill="1" applyBorder="1"/>
    <xf numFmtId="166" fontId="38" fillId="8" borderId="21" xfId="0" applyNumberFormat="1" applyFont="1" applyFill="1" applyBorder="1"/>
    <xf numFmtId="0" fontId="14" fillId="11" borderId="16" xfId="0" applyFont="1" applyFill="1" applyBorder="1"/>
    <xf numFmtId="0" fontId="0" fillId="11" borderId="17" xfId="0" applyFill="1" applyBorder="1"/>
    <xf numFmtId="166" fontId="0" fillId="11" borderId="17" xfId="0" applyNumberFormat="1" applyFill="1" applyBorder="1"/>
    <xf numFmtId="166" fontId="0" fillId="11" borderId="18" xfId="0" applyNumberFormat="1" applyFill="1" applyBorder="1"/>
    <xf numFmtId="166" fontId="0" fillId="11" borderId="19" xfId="0" applyNumberFormat="1" applyFill="1" applyBorder="1"/>
    <xf numFmtId="0" fontId="14" fillId="3" borderId="16" xfId="0" applyFont="1" applyFill="1" applyBorder="1"/>
    <xf numFmtId="0" fontId="0" fillId="3" borderId="17" xfId="0" applyFill="1" applyBorder="1"/>
    <xf numFmtId="2" fontId="14" fillId="3" borderId="17" xfId="0" applyNumberFormat="1" applyFont="1" applyFill="1" applyBorder="1"/>
    <xf numFmtId="2" fontId="14" fillId="3" borderId="18" xfId="0" applyNumberFormat="1" applyFont="1" applyFill="1" applyBorder="1"/>
    <xf numFmtId="2" fontId="14" fillId="3" borderId="19" xfId="0" applyNumberFormat="1" applyFont="1" applyFill="1" applyBorder="1"/>
    <xf numFmtId="0" fontId="32" fillId="0" borderId="12" xfId="0" applyFont="1" applyBorder="1"/>
    <xf numFmtId="0" fontId="32" fillId="0" borderId="20" xfId="0" applyFont="1" applyBorder="1"/>
    <xf numFmtId="0" fontId="32" fillId="0" borderId="21" xfId="0" applyFont="1" applyBorder="1"/>
    <xf numFmtId="0" fontId="23" fillId="0" borderId="0" xfId="0" applyFont="1" applyFill="1" applyBorder="1"/>
    <xf numFmtId="0" fontId="39" fillId="0" borderId="52" xfId="0" applyFont="1" applyBorder="1"/>
    <xf numFmtId="0" fontId="16" fillId="0" borderId="35" xfId="0" applyFont="1" applyFill="1" applyBorder="1" applyAlignment="1">
      <alignment horizontal="right"/>
    </xf>
    <xf numFmtId="0" fontId="16" fillId="0" borderId="53" xfId="0" applyFont="1" applyFill="1" applyBorder="1" applyAlignment="1">
      <alignment horizontal="right"/>
    </xf>
    <xf numFmtId="0" fontId="16" fillId="0" borderId="36" xfId="0" applyFont="1" applyFill="1" applyBorder="1" applyAlignment="1">
      <alignment horizontal="right"/>
    </xf>
    <xf numFmtId="0" fontId="39" fillId="0" borderId="9" xfId="0" applyFont="1" applyBorder="1"/>
    <xf numFmtId="0" fontId="16" fillId="0" borderId="38" xfId="0" applyFont="1" applyFill="1" applyBorder="1" applyAlignment="1">
      <alignment horizontal="right"/>
    </xf>
    <xf numFmtId="0" fontId="16" fillId="0" borderId="54" xfId="0" applyFont="1" applyFill="1" applyBorder="1" applyAlignment="1">
      <alignment horizontal="right"/>
    </xf>
    <xf numFmtId="0" fontId="16" fillId="0" borderId="39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6" fillId="0" borderId="58" xfId="0" applyFont="1" applyBorder="1" applyAlignment="1"/>
    <xf numFmtId="0" fontId="16" fillId="0" borderId="53" xfId="0" applyFont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0" fontId="16" fillId="0" borderId="54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6" fillId="0" borderId="39" xfId="0" applyFont="1" applyBorder="1" applyAlignment="1">
      <alignment horizontal="right"/>
    </xf>
    <xf numFmtId="0" fontId="28" fillId="0" borderId="0" xfId="0" applyFont="1" applyFill="1" applyBorder="1"/>
    <xf numFmtId="0" fontId="14" fillId="0" borderId="0" xfId="0" applyFont="1"/>
    <xf numFmtId="0" fontId="16" fillId="0" borderId="46" xfId="0" applyFont="1" applyBorder="1" applyAlignment="1"/>
    <xf numFmtId="0" fontId="16" fillId="0" borderId="6" xfId="0" applyFont="1" applyBorder="1" applyAlignment="1">
      <alignment horizontal="right"/>
    </xf>
    <xf numFmtId="0" fontId="16" fillId="0" borderId="56" xfId="0" applyFont="1" applyBorder="1" applyAlignment="1">
      <alignment horizontal="right"/>
    </xf>
    <xf numFmtId="0" fontId="16" fillId="0" borderId="57" xfId="0" applyFont="1" applyBorder="1" applyAlignment="1">
      <alignment horizontal="right"/>
    </xf>
    <xf numFmtId="1" fontId="17" fillId="0" borderId="0" xfId="0" applyNumberFormat="1" applyFont="1" applyFill="1" applyBorder="1"/>
    <xf numFmtId="0" fontId="41" fillId="8" borderId="11" xfId="0" applyFont="1" applyFill="1" applyBorder="1"/>
    <xf numFmtId="0" fontId="42" fillId="8" borderId="12" xfId="0" applyFont="1" applyFill="1" applyBorder="1" applyAlignment="1">
      <alignment horizontal="center"/>
    </xf>
    <xf numFmtId="0" fontId="43" fillId="11" borderId="16" xfId="0" applyFont="1" applyFill="1" applyBorder="1"/>
    <xf numFmtId="0" fontId="43" fillId="11" borderId="17" xfId="0" applyFont="1" applyFill="1" applyBorder="1"/>
    <xf numFmtId="166" fontId="43" fillId="11" borderId="17" xfId="0" applyNumberFormat="1" applyFont="1" applyFill="1" applyBorder="1"/>
    <xf numFmtId="166" fontId="43" fillId="11" borderId="18" xfId="0" applyNumberFormat="1" applyFont="1" applyFill="1" applyBorder="1"/>
    <xf numFmtId="166" fontId="43" fillId="11" borderId="19" xfId="0" applyNumberFormat="1" applyFont="1" applyFill="1" applyBorder="1"/>
    <xf numFmtId="0" fontId="16" fillId="0" borderId="0" xfId="0" applyFont="1" applyFill="1" applyBorder="1" applyAlignment="1">
      <alignment horizontal="center"/>
    </xf>
    <xf numFmtId="0" fontId="44" fillId="0" borderId="35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17" fillId="0" borderId="0" xfId="0" applyFont="1" applyFill="1" applyBorder="1"/>
    <xf numFmtId="0" fontId="39" fillId="0" borderId="55" xfId="0" applyFont="1" applyBorder="1"/>
    <xf numFmtId="0" fontId="44" fillId="0" borderId="56" xfId="0" applyFont="1" applyBorder="1" applyAlignment="1">
      <alignment horizontal="center"/>
    </xf>
    <xf numFmtId="0" fontId="16" fillId="0" borderId="56" xfId="0" applyFont="1" applyFill="1" applyBorder="1"/>
    <xf numFmtId="0" fontId="16" fillId="0" borderId="6" xfId="0" applyFont="1" applyFill="1" applyBorder="1"/>
    <xf numFmtId="0" fontId="16" fillId="0" borderId="57" xfId="0" applyFont="1" applyFill="1" applyBorder="1"/>
    <xf numFmtId="0" fontId="0" fillId="0" borderId="53" xfId="0" applyFill="1" applyBorder="1"/>
    <xf numFmtId="0" fontId="0" fillId="0" borderId="35" xfId="0" applyBorder="1"/>
    <xf numFmtId="0" fontId="0" fillId="0" borderId="36" xfId="0" applyBorder="1"/>
    <xf numFmtId="0" fontId="0" fillId="0" borderId="54" xfId="0" applyFill="1" applyBorder="1"/>
    <xf numFmtId="0" fontId="0" fillId="0" borderId="38" xfId="0" applyBorder="1"/>
    <xf numFmtId="0" fontId="0" fillId="0" borderId="39" xfId="0" applyBorder="1"/>
    <xf numFmtId="0" fontId="0" fillId="0" borderId="59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15" xfId="0" applyFill="1" applyBorder="1"/>
    <xf numFmtId="0" fontId="16" fillId="0" borderId="38" xfId="0" applyFont="1" applyBorder="1"/>
    <xf numFmtId="0" fontId="0" fillId="0" borderId="54" xfId="0" applyBorder="1"/>
    <xf numFmtId="0" fontId="0" fillId="0" borderId="57" xfId="0" applyFill="1" applyBorder="1"/>
    <xf numFmtId="0" fontId="44" fillId="0" borderId="52" xfId="0" applyFont="1" applyBorder="1"/>
    <xf numFmtId="0" fontId="16" fillId="0" borderId="35" xfId="0" applyFont="1" applyBorder="1"/>
    <xf numFmtId="0" fontId="16" fillId="0" borderId="53" xfId="0" applyFont="1" applyBorder="1"/>
    <xf numFmtId="0" fontId="16" fillId="0" borderId="36" xfId="0" applyFont="1" applyBorder="1"/>
    <xf numFmtId="0" fontId="44" fillId="0" borderId="9" xfId="0" applyFont="1" applyBorder="1"/>
    <xf numFmtId="0" fontId="16" fillId="0" borderId="54" xfId="0" applyFont="1" applyBorder="1"/>
    <xf numFmtId="0" fontId="16" fillId="0" borderId="39" xfId="0" applyFont="1" applyBorder="1"/>
    <xf numFmtId="0" fontId="0" fillId="0" borderId="35" xfId="0" applyFill="1" applyBorder="1"/>
    <xf numFmtId="0" fontId="34" fillId="0" borderId="14" xfId="0" applyFont="1" applyFill="1" applyBorder="1" applyAlignment="1">
      <alignment horizontal="center"/>
    </xf>
    <xf numFmtId="0" fontId="0" fillId="0" borderId="56" xfId="0" applyBorder="1"/>
    <xf numFmtId="0" fontId="16" fillId="0" borderId="6" xfId="0" applyFont="1" applyBorder="1"/>
    <xf numFmtId="0" fontId="16" fillId="0" borderId="0" xfId="1" applyFont="1"/>
    <xf numFmtId="0" fontId="45" fillId="0" borderId="0" xfId="1" applyFont="1" applyBorder="1" applyAlignment="1">
      <alignment horizontal="center"/>
    </xf>
    <xf numFmtId="0" fontId="23" fillId="0" borderId="0" xfId="1" applyFont="1"/>
    <xf numFmtId="0" fontId="46" fillId="0" borderId="0" xfId="1" applyFont="1" applyBorder="1" applyAlignment="1">
      <alignment horizontal="center"/>
    </xf>
    <xf numFmtId="0" fontId="14" fillId="0" borderId="12" xfId="1" applyBorder="1"/>
    <xf numFmtId="0" fontId="17" fillId="0" borderId="11" xfId="1" applyFont="1" applyBorder="1"/>
    <xf numFmtId="0" fontId="17" fillId="0" borderId="12" xfId="1" applyFont="1" applyBorder="1"/>
    <xf numFmtId="0" fontId="17" fillId="0" borderId="20" xfId="1" applyFont="1" applyBorder="1"/>
    <xf numFmtId="0" fontId="14" fillId="0" borderId="44" xfId="1" applyBorder="1" applyAlignment="1">
      <alignment horizontal="center"/>
    </xf>
    <xf numFmtId="0" fontId="14" fillId="0" borderId="60" xfId="1" applyBorder="1"/>
    <xf numFmtId="0" fontId="14" fillId="0" borderId="58" xfId="1" applyBorder="1"/>
    <xf numFmtId="0" fontId="14" fillId="0" borderId="1" xfId="1" applyBorder="1"/>
    <xf numFmtId="0" fontId="14" fillId="0" borderId="47" xfId="1" applyBorder="1" applyAlignment="1">
      <alignment horizontal="center"/>
    </xf>
    <xf numFmtId="0" fontId="14" fillId="0" borderId="47" xfId="1" applyBorder="1"/>
    <xf numFmtId="0" fontId="14" fillId="0" borderId="43" xfId="1" applyBorder="1" applyAlignment="1">
      <alignment horizontal="center"/>
    </xf>
    <xf numFmtId="0" fontId="14" fillId="0" borderId="44" xfId="1" applyBorder="1"/>
    <xf numFmtId="0" fontId="14" fillId="0" borderId="8" xfId="1" applyBorder="1" applyAlignment="1">
      <alignment horizontal="center"/>
    </xf>
    <xf numFmtId="0" fontId="14" fillId="0" borderId="10" xfId="1" applyBorder="1"/>
    <xf numFmtId="0" fontId="14" fillId="0" borderId="38" xfId="1" applyBorder="1"/>
    <xf numFmtId="0" fontId="14" fillId="0" borderId="54" xfId="1" applyBorder="1"/>
    <xf numFmtId="0" fontId="14" fillId="0" borderId="9" xfId="1" applyBorder="1" applyAlignment="1">
      <alignment horizontal="center"/>
    </xf>
    <xf numFmtId="0" fontId="14" fillId="0" borderId="9" xfId="1" applyBorder="1"/>
    <xf numFmtId="0" fontId="14" fillId="0" borderId="28" xfId="1" applyBorder="1" applyAlignment="1">
      <alignment horizontal="center"/>
    </xf>
    <xf numFmtId="0" fontId="14" fillId="0" borderId="8" xfId="1" applyBorder="1"/>
    <xf numFmtId="0" fontId="14" fillId="0" borderId="28" xfId="1" applyBorder="1"/>
    <xf numFmtId="0" fontId="47" fillId="0" borderId="9" xfId="1" applyFont="1" applyBorder="1"/>
    <xf numFmtId="0" fontId="47" fillId="0" borderId="10" xfId="1" applyFont="1" applyBorder="1"/>
    <xf numFmtId="0" fontId="14" fillId="0" borderId="0" xfId="1" applyAlignment="1">
      <alignment horizontal="center"/>
    </xf>
    <xf numFmtId="0" fontId="14" fillId="0" borderId="14" xfId="1" applyBorder="1"/>
    <xf numFmtId="0" fontId="14" fillId="0" borderId="13" xfId="1" applyBorder="1" applyAlignment="1">
      <alignment horizontal="center"/>
    </xf>
    <xf numFmtId="0" fontId="14" fillId="0" borderId="0" xfId="1" applyBorder="1"/>
    <xf numFmtId="0" fontId="14" fillId="0" borderId="13" xfId="1" applyBorder="1"/>
    <xf numFmtId="0" fontId="14" fillId="12" borderId="12" xfId="1" applyFill="1" applyBorder="1"/>
    <xf numFmtId="2" fontId="14" fillId="12" borderId="11" xfId="1" applyNumberFormat="1" applyFill="1" applyBorder="1"/>
    <xf numFmtId="166" fontId="14" fillId="12" borderId="12" xfId="1" applyNumberFormat="1" applyFill="1" applyBorder="1"/>
    <xf numFmtId="2" fontId="14" fillId="12" borderId="20" xfId="1" applyNumberFormat="1" applyFill="1" applyBorder="1"/>
    <xf numFmtId="0" fontId="14" fillId="12" borderId="11" xfId="1" applyFill="1" applyBorder="1"/>
    <xf numFmtId="166" fontId="14" fillId="12" borderId="20" xfId="1" applyNumberFormat="1" applyFill="1" applyBorder="1"/>
    <xf numFmtId="166" fontId="14" fillId="12" borderId="17" xfId="1" applyNumberFormat="1" applyFill="1" applyBorder="1"/>
    <xf numFmtId="166" fontId="14" fillId="12" borderId="16" xfId="1" applyNumberFormat="1" applyFill="1" applyBorder="1"/>
    <xf numFmtId="166" fontId="14" fillId="12" borderId="18" xfId="1" applyNumberFormat="1" applyFill="1" applyBorder="1"/>
    <xf numFmtId="0" fontId="14" fillId="12" borderId="11" xfId="0" applyFont="1" applyFill="1" applyBorder="1"/>
    <xf numFmtId="0" fontId="14" fillId="12" borderId="20" xfId="0" applyFont="1" applyFill="1" applyBorder="1"/>
    <xf numFmtId="0" fontId="14" fillId="0" borderId="60" xfId="1" applyBorder="1" applyAlignment="1">
      <alignment horizontal="center"/>
    </xf>
    <xf numFmtId="0" fontId="14" fillId="0" borderId="10" xfId="1" applyBorder="1" applyAlignment="1">
      <alignment horizontal="center"/>
    </xf>
    <xf numFmtId="0" fontId="14" fillId="0" borderId="8" xfId="1" applyFont="1" applyBorder="1"/>
    <xf numFmtId="0" fontId="47" fillId="0" borderId="8" xfId="1" applyFont="1" applyBorder="1"/>
    <xf numFmtId="0" fontId="48" fillId="12" borderId="11" xfId="1" applyFont="1" applyFill="1" applyBorder="1"/>
    <xf numFmtId="166" fontId="14" fillId="12" borderId="11" xfId="1" applyNumberFormat="1" applyFill="1" applyBorder="1"/>
    <xf numFmtId="0" fontId="14" fillId="12" borderId="12" xfId="0" applyFont="1" applyFill="1" applyBorder="1"/>
    <xf numFmtId="166" fontId="14" fillId="0" borderId="0" xfId="1" applyNumberFormat="1"/>
    <xf numFmtId="0" fontId="49" fillId="0" borderId="0" xfId="1" applyFont="1"/>
    <xf numFmtId="1" fontId="14" fillId="0" borderId="0" xfId="1" applyNumberFormat="1"/>
    <xf numFmtId="0" fontId="19" fillId="0" borderId="11" xfId="1" applyFont="1" applyBorder="1"/>
    <xf numFmtId="0" fontId="14" fillId="0" borderId="12" xfId="1" applyBorder="1" applyAlignment="1">
      <alignment horizontal="center"/>
    </xf>
    <xf numFmtId="0" fontId="19" fillId="0" borderId="20" xfId="1" applyFont="1" applyBorder="1"/>
    <xf numFmtId="0" fontId="14" fillId="0" borderId="11" xfId="1" applyBorder="1" applyAlignment="1">
      <alignment horizontal="center"/>
    </xf>
    <xf numFmtId="0" fontId="19" fillId="0" borderId="12" xfId="1" applyFont="1" applyBorder="1"/>
    <xf numFmtId="0" fontId="14" fillId="0" borderId="52" xfId="1" applyBorder="1"/>
    <xf numFmtId="166" fontId="39" fillId="0" borderId="23" xfId="1" applyNumberFormat="1" applyFont="1" applyBorder="1"/>
    <xf numFmtId="166" fontId="14" fillId="0" borderId="23" xfId="1" applyNumberFormat="1" applyBorder="1"/>
    <xf numFmtId="166" fontId="39" fillId="0" borderId="14" xfId="1" applyNumberFormat="1" applyFont="1" applyBorder="1"/>
    <xf numFmtId="166" fontId="14" fillId="0" borderId="14" xfId="1" applyNumberFormat="1" applyBorder="1"/>
    <xf numFmtId="0" fontId="14" fillId="0" borderId="48" xfId="1" applyBorder="1"/>
    <xf numFmtId="166" fontId="39" fillId="0" borderId="17" xfId="1" applyNumberFormat="1" applyFont="1" applyBorder="1"/>
    <xf numFmtId="166" fontId="14" fillId="0" borderId="17" xfId="1" applyNumberFormat="1" applyBorder="1"/>
    <xf numFmtId="0" fontId="14" fillId="0" borderId="20" xfId="1" applyBorder="1" applyAlignment="1">
      <alignment horizontal="center"/>
    </xf>
    <xf numFmtId="0" fontId="14" fillId="0" borderId="21" xfId="1" applyBorder="1" applyAlignment="1">
      <alignment horizontal="center"/>
    </xf>
    <xf numFmtId="166" fontId="39" fillId="0" borderId="23" xfId="1" applyNumberFormat="1" applyFont="1" applyBorder="1" applyAlignment="1">
      <alignment horizontal="center"/>
    </xf>
    <xf numFmtId="166" fontId="14" fillId="0" borderId="23" xfId="1" applyNumberFormat="1" applyBorder="1" applyAlignment="1">
      <alignment horizontal="center"/>
    </xf>
    <xf numFmtId="166" fontId="14" fillId="0" borderId="51" xfId="1" applyNumberFormat="1" applyBorder="1"/>
    <xf numFmtId="1" fontId="39" fillId="0" borderId="23" xfId="1" applyNumberFormat="1" applyFont="1" applyBorder="1"/>
    <xf numFmtId="166" fontId="39" fillId="0" borderId="14" xfId="1" applyNumberFormat="1" applyFont="1" applyBorder="1" applyAlignment="1">
      <alignment horizontal="center"/>
    </xf>
    <xf numFmtId="166" fontId="14" fillId="0" borderId="14" xfId="1" applyNumberFormat="1" applyBorder="1" applyAlignment="1">
      <alignment horizontal="center"/>
    </xf>
    <xf numFmtId="166" fontId="14" fillId="0" borderId="0" xfId="1" applyNumberFormat="1" applyBorder="1"/>
    <xf numFmtId="1" fontId="39" fillId="0" borderId="14" xfId="1" applyNumberFormat="1" applyFont="1" applyBorder="1"/>
    <xf numFmtId="1" fontId="52" fillId="0" borderId="14" xfId="1" applyNumberFormat="1" applyFont="1" applyBorder="1"/>
    <xf numFmtId="166" fontId="39" fillId="0" borderId="17" xfId="1" applyNumberFormat="1" applyFont="1" applyBorder="1" applyAlignment="1">
      <alignment horizontal="center"/>
    </xf>
    <xf numFmtId="166" fontId="14" fillId="0" borderId="17" xfId="1" applyNumberFormat="1" applyBorder="1" applyAlignment="1">
      <alignment horizontal="center"/>
    </xf>
    <xf numFmtId="166" fontId="14" fillId="0" borderId="18" xfId="1" applyNumberFormat="1" applyBorder="1"/>
    <xf numFmtId="1" fontId="39" fillId="0" borderId="17" xfId="1" applyNumberFormat="1" applyFont="1" applyBorder="1"/>
    <xf numFmtId="0" fontId="46" fillId="0" borderId="0" xfId="1" applyFont="1" applyFill="1" applyBorder="1" applyAlignment="1">
      <alignment horizontal="center"/>
    </xf>
    <xf numFmtId="0" fontId="45" fillId="0" borderId="0" xfId="1" applyFont="1" applyFill="1" applyBorder="1" applyAlignment="1">
      <alignment horizontal="center"/>
    </xf>
    <xf numFmtId="0" fontId="46" fillId="0" borderId="4" xfId="1" applyFont="1" applyFill="1" applyBorder="1" applyAlignment="1">
      <alignment horizontal="center"/>
    </xf>
    <xf numFmtId="0" fontId="14" fillId="0" borderId="4" xfId="1" applyFill="1" applyBorder="1"/>
    <xf numFmtId="0" fontId="45" fillId="0" borderId="4" xfId="1" applyFont="1" applyFill="1" applyBorder="1" applyAlignment="1">
      <alignment horizontal="center"/>
    </xf>
    <xf numFmtId="0" fontId="17" fillId="0" borderId="0" xfId="1" applyFont="1" applyFill="1" applyBorder="1"/>
    <xf numFmtId="0" fontId="14" fillId="0" borderId="0" xfId="1" applyFill="1" applyBorder="1"/>
    <xf numFmtId="2" fontId="14" fillId="0" borderId="0" xfId="1" applyNumberFormat="1" applyFill="1" applyBorder="1"/>
    <xf numFmtId="166" fontId="14" fillId="0" borderId="0" xfId="1" applyNumberFormat="1" applyFill="1" applyBorder="1"/>
    <xf numFmtId="0" fontId="14" fillId="0" borderId="0" xfId="0" applyFont="1" applyFill="1" applyBorder="1"/>
    <xf numFmtId="0" fontId="17" fillId="0" borderId="30" xfId="1" applyFont="1" applyBorder="1"/>
    <xf numFmtId="0" fontId="14" fillId="0" borderId="43" xfId="1" applyBorder="1"/>
    <xf numFmtId="0" fontId="14" fillId="0" borderId="62" xfId="1" applyBorder="1"/>
    <xf numFmtId="2" fontId="14" fillId="12" borderId="30" xfId="1" applyNumberFormat="1" applyFill="1" applyBorder="1"/>
    <xf numFmtId="166" fontId="14" fillId="12" borderId="63" xfId="1" applyNumberFormat="1" applyFill="1" applyBorder="1"/>
    <xf numFmtId="0" fontId="14" fillId="12" borderId="61" xfId="0" applyFont="1" applyFill="1" applyBorder="1"/>
    <xf numFmtId="0" fontId="14" fillId="0" borderId="64" xfId="1" applyBorder="1"/>
    <xf numFmtId="0" fontId="14" fillId="0" borderId="40" xfId="1" applyBorder="1"/>
    <xf numFmtId="0" fontId="47" fillId="0" borderId="40" xfId="1" applyFont="1" applyBorder="1"/>
    <xf numFmtId="0" fontId="14" fillId="0" borderId="3" xfId="1" applyBorder="1"/>
    <xf numFmtId="166" fontId="14" fillId="12" borderId="61" xfId="1" applyNumberFormat="1" applyFill="1" applyBorder="1"/>
    <xf numFmtId="166" fontId="14" fillId="12" borderId="65" xfId="1" applyNumberFormat="1" applyFill="1" applyBorder="1"/>
    <xf numFmtId="0" fontId="17" fillId="0" borderId="4" xfId="1" applyFont="1" applyFill="1" applyBorder="1"/>
    <xf numFmtId="166" fontId="14" fillId="0" borderId="4" xfId="1" applyNumberFormat="1" applyFill="1" applyBorder="1"/>
    <xf numFmtId="0" fontId="14" fillId="0" borderId="4" xfId="0" applyFont="1" applyFill="1" applyBorder="1"/>
    <xf numFmtId="0" fontId="14" fillId="0" borderId="64" xfId="1" applyBorder="1" applyAlignment="1">
      <alignment horizontal="center"/>
    </xf>
    <xf numFmtId="0" fontId="14" fillId="0" borderId="40" xfId="1" applyBorder="1" applyAlignment="1">
      <alignment horizontal="center"/>
    </xf>
    <xf numFmtId="0" fontId="14" fillId="12" borderId="20" xfId="1" applyFill="1" applyBorder="1"/>
    <xf numFmtId="0" fontId="47" fillId="0" borderId="4" xfId="1" applyFont="1" applyFill="1" applyBorder="1"/>
    <xf numFmtId="0" fontId="0" fillId="0" borderId="4" xfId="0" applyFill="1" applyBorder="1"/>
    <xf numFmtId="0" fontId="39" fillId="0" borderId="4" xfId="1" applyFont="1" applyFill="1" applyBorder="1"/>
    <xf numFmtId="0" fontId="51" fillId="0" borderId="0" xfId="1" applyFont="1" applyFill="1" applyBorder="1"/>
    <xf numFmtId="1" fontId="14" fillId="0" borderId="0" xfId="1" applyNumberFormat="1" applyFill="1" applyBorder="1"/>
    <xf numFmtId="166" fontId="39" fillId="0" borderId="0" xfId="1" applyNumberFormat="1" applyFont="1" applyFill="1" applyBorder="1"/>
    <xf numFmtId="0" fontId="50" fillId="0" borderId="0" xfId="1" applyFont="1" applyBorder="1" applyAlignment="1">
      <alignment vertical="center"/>
    </xf>
    <xf numFmtId="0" fontId="14" fillId="0" borderId="30" xfId="1" applyBorder="1" applyAlignment="1">
      <alignment horizontal="center"/>
    </xf>
    <xf numFmtId="166" fontId="14" fillId="0" borderId="66" xfId="1" applyNumberFormat="1" applyBorder="1"/>
    <xf numFmtId="166" fontId="14" fillId="0" borderId="62" xfId="1" applyNumberFormat="1" applyBorder="1"/>
    <xf numFmtId="166" fontId="14" fillId="0" borderId="63" xfId="1" applyNumberFormat="1" applyBorder="1"/>
    <xf numFmtId="0" fontId="51" fillId="0" borderId="0" xfId="1" applyFont="1" applyBorder="1"/>
    <xf numFmtId="166" fontId="39" fillId="0" borderId="0" xfId="1" applyNumberFormat="1" applyFont="1" applyBorder="1"/>
    <xf numFmtId="166" fontId="14" fillId="0" borderId="3" xfId="1" applyNumberFormat="1" applyBorder="1"/>
    <xf numFmtId="166" fontId="14" fillId="0" borderId="65" xfId="1" applyNumberFormat="1" applyBorder="1"/>
    <xf numFmtId="0" fontId="50" fillId="0" borderId="0" xfId="0" applyFont="1" applyBorder="1"/>
    <xf numFmtId="0" fontId="0" fillId="0" borderId="0" xfId="0" applyBorder="1" applyAlignment="1">
      <alignment textRotation="90"/>
    </xf>
    <xf numFmtId="0" fontId="1" fillId="0" borderId="0" xfId="0" applyFont="1"/>
    <xf numFmtId="0" fontId="0" fillId="0" borderId="0" xfId="0" applyBorder="1" applyAlignment="1"/>
    <xf numFmtId="0" fontId="0" fillId="0" borderId="0" xfId="0" applyFill="1" applyAlignment="1">
      <alignment horizontal="center"/>
    </xf>
    <xf numFmtId="0" fontId="16" fillId="0" borderId="10" xfId="0" applyFont="1" applyBorder="1"/>
    <xf numFmtId="3" fontId="0" fillId="0" borderId="10" xfId="0" applyNumberFormat="1" applyBorder="1"/>
    <xf numFmtId="1" fontId="18" fillId="0" borderId="10" xfId="0" applyNumberFormat="1" applyFont="1" applyBorder="1"/>
    <xf numFmtId="0" fontId="3" fillId="0" borderId="0" xfId="0" applyFont="1" applyBorder="1"/>
    <xf numFmtId="3" fontId="0" fillId="6" borderId="0" xfId="0" applyNumberFormat="1" applyFill="1" applyBorder="1"/>
    <xf numFmtId="1" fontId="18" fillId="0" borderId="0" xfId="0" applyNumberFormat="1" applyFont="1" applyBorder="1"/>
    <xf numFmtId="166" fontId="0" fillId="0" borderId="0" xfId="0" applyNumberFormat="1" applyBorder="1"/>
    <xf numFmtId="165" fontId="18" fillId="0" borderId="0" xfId="0" applyNumberFormat="1" applyFont="1" applyBorder="1"/>
    <xf numFmtId="165" fontId="0" fillId="0" borderId="0" xfId="0" applyNumberFormat="1" applyBorder="1"/>
    <xf numFmtId="2" fontId="0" fillId="0" borderId="10" xfId="0" applyNumberFormat="1" applyBorder="1"/>
    <xf numFmtId="0" fontId="0" fillId="0" borderId="0" xfId="0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" fontId="0" fillId="0" borderId="0" xfId="0" applyNumberFormat="1" applyFill="1"/>
    <xf numFmtId="3" fontId="2" fillId="6" borderId="0" xfId="0" applyNumberFormat="1" applyFont="1" applyFill="1" applyBorder="1"/>
    <xf numFmtId="1" fontId="2" fillId="6" borderId="0" xfId="0" applyNumberFormat="1" applyFont="1" applyFill="1" applyBorder="1"/>
    <xf numFmtId="0" fontId="0" fillId="0" borderId="13" xfId="0" applyFill="1" applyBorder="1"/>
    <xf numFmtId="0" fontId="0" fillId="6" borderId="16" xfId="0" applyFill="1" applyBorder="1"/>
    <xf numFmtId="0" fontId="3" fillId="0" borderId="4" xfId="0" applyFont="1" applyBorder="1"/>
    <xf numFmtId="0" fontId="0" fillId="6" borderId="4" xfId="0" applyFill="1" applyBorder="1"/>
    <xf numFmtId="1" fontId="18" fillId="0" borderId="4" xfId="0" applyNumberFormat="1" applyFont="1" applyBorder="1"/>
    <xf numFmtId="2" fontId="0" fillId="0" borderId="4" xfId="0" applyNumberFormat="1" applyBorder="1"/>
    <xf numFmtId="0" fontId="3" fillId="0" borderId="4" xfId="0" applyFont="1" applyFill="1" applyBorder="1"/>
    <xf numFmtId="1" fontId="18" fillId="0" borderId="4" xfId="0" applyNumberFormat="1" applyFont="1" applyFill="1" applyBorder="1"/>
    <xf numFmtId="2" fontId="0" fillId="0" borderId="4" xfId="0" applyNumberFormat="1" applyFill="1" applyBorder="1"/>
    <xf numFmtId="1" fontId="20" fillId="0" borderId="13" xfId="0" applyNumberFormat="1" applyFont="1" applyBorder="1"/>
    <xf numFmtId="0" fontId="0" fillId="0" borderId="16" xfId="0" applyBorder="1"/>
    <xf numFmtId="1" fontId="0" fillId="0" borderId="4" xfId="0" applyNumberFormat="1" applyBorder="1"/>
    <xf numFmtId="165" fontId="2" fillId="0" borderId="4" xfId="0" applyNumberFormat="1" applyFont="1" applyBorder="1"/>
    <xf numFmtId="3" fontId="2" fillId="0" borderId="4" xfId="0" applyNumberFormat="1" applyFont="1" applyBorder="1"/>
    <xf numFmtId="168" fontId="2" fillId="0" borderId="4" xfId="0" applyNumberFormat="1" applyFont="1" applyBorder="1"/>
    <xf numFmtId="1" fontId="2" fillId="0" borderId="62" xfId="0" applyNumberFormat="1" applyFont="1" applyBorder="1"/>
    <xf numFmtId="3" fontId="0" fillId="0" borderId="13" xfId="0" applyNumberFormat="1" applyBorder="1"/>
    <xf numFmtId="0" fontId="0" fillId="0" borderId="4" xfId="0" applyFill="1" applyBorder="1" applyAlignment="1"/>
    <xf numFmtId="0" fontId="5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6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6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5" fillId="0" borderId="11" xfId="1" applyFont="1" applyBorder="1" applyAlignment="1">
      <alignment horizontal="center"/>
    </xf>
    <xf numFmtId="0" fontId="45" fillId="0" borderId="20" xfId="1" applyFont="1" applyBorder="1" applyAlignment="1">
      <alignment horizontal="center"/>
    </xf>
    <xf numFmtId="0" fontId="45" fillId="0" borderId="21" xfId="1" applyFont="1" applyBorder="1" applyAlignment="1">
      <alignment horizontal="center"/>
    </xf>
    <xf numFmtId="0" fontId="46" fillId="0" borderId="11" xfId="1" applyFont="1" applyBorder="1" applyAlignment="1">
      <alignment horizontal="center"/>
    </xf>
    <xf numFmtId="0" fontId="46" fillId="0" borderId="20" xfId="1" applyFont="1" applyBorder="1" applyAlignment="1">
      <alignment horizontal="center"/>
    </xf>
    <xf numFmtId="0" fontId="46" fillId="0" borderId="22" xfId="1" applyFont="1" applyBorder="1" applyAlignment="1">
      <alignment horizontal="center"/>
    </xf>
    <xf numFmtId="0" fontId="46" fillId="0" borderId="51" xfId="1" applyFont="1" applyBorder="1" applyAlignment="1">
      <alignment horizontal="center"/>
    </xf>
    <xf numFmtId="0" fontId="46" fillId="0" borderId="24" xfId="1" applyFont="1" applyBorder="1" applyAlignment="1">
      <alignment horizontal="center"/>
    </xf>
    <xf numFmtId="0" fontId="46" fillId="0" borderId="33" xfId="1" applyFont="1" applyBorder="1" applyAlignment="1">
      <alignment horizontal="center"/>
    </xf>
    <xf numFmtId="0" fontId="50" fillId="0" borderId="22" xfId="1" applyFont="1" applyBorder="1" applyAlignment="1">
      <alignment horizontal="center" vertical="center"/>
    </xf>
    <xf numFmtId="0" fontId="50" fillId="0" borderId="51" xfId="1" applyFont="1" applyBorder="1" applyAlignment="1">
      <alignment horizontal="center" vertical="center"/>
    </xf>
    <xf numFmtId="0" fontId="50" fillId="0" borderId="33" xfId="1" applyFont="1" applyBorder="1" applyAlignment="1">
      <alignment horizontal="center" vertical="center"/>
    </xf>
    <xf numFmtId="0" fontId="50" fillId="0" borderId="16" xfId="1" applyFont="1" applyBorder="1" applyAlignment="1">
      <alignment horizontal="center" vertical="center"/>
    </xf>
    <xf numFmtId="0" fontId="50" fillId="0" borderId="18" xfId="1" applyFont="1" applyBorder="1" applyAlignment="1">
      <alignment horizontal="center" vertical="center"/>
    </xf>
    <xf numFmtId="0" fontId="50" fillId="0" borderId="65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90707459277"/>
          <c:y val="0.0929113732987849"/>
          <c:w val="0.774151565945477"/>
          <c:h val="0.72476087097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'[1]Resumen NOR (2)'!$J$14:$M$14</c:f>
              <c:strCache>
                <c:ptCount val="1"/>
                <c:pt idx="0">
                  <c:v>WT-Ctrl TG-Ctrl WT-Ably TG-Ably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555-4B22-A296-1D043EB4EF24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555-4B22-A296-1D043EB4EF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555-4B22-A296-1D043EB4EF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555-4B22-A296-1D043EB4EF24}"/>
              </c:ext>
            </c:extLst>
          </c:dPt>
          <c:errBars>
            <c:errBarType val="plus"/>
            <c:errValType val="cust"/>
            <c:noEndCap val="0"/>
            <c:plus>
              <c:numRef>
                <c:f>'[1]Resumen NOR (2)'!$J$29:$M$29</c:f>
                <c:numCache>
                  <c:formatCode>General</c:formatCode>
                  <c:ptCount val="4"/>
                  <c:pt idx="0">
                    <c:v>0.151842736612242</c:v>
                  </c:pt>
                  <c:pt idx="1">
                    <c:v>0.272339938190259</c:v>
                  </c:pt>
                  <c:pt idx="2">
                    <c:v>0.152926557770019</c:v>
                  </c:pt>
                  <c:pt idx="3">
                    <c:v>0.172724471597506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  <c:spPr>
              <a:ln w="12700">
                <a:solidFill>
                  <a:schemeClr val="accent3"/>
                </a:solidFill>
              </a:ln>
            </c:spPr>
          </c:errBars>
          <c:val>
            <c:numRef>
              <c:f>'[1]Resumen NOR (2)'!$J$28:$M$28</c:f>
              <c:numCache>
                <c:formatCode>General</c:formatCode>
                <c:ptCount val="4"/>
                <c:pt idx="0">
                  <c:v>0.51099278158987</c:v>
                </c:pt>
                <c:pt idx="1">
                  <c:v>0.51430710681255</c:v>
                </c:pt>
                <c:pt idx="2">
                  <c:v>0.585142320817163</c:v>
                </c:pt>
                <c:pt idx="3">
                  <c:v>0.550805407562091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555-4B22-A296-1D043EB4EF2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614546560"/>
        <c:axId val="1644242320"/>
      </c:barChart>
      <c:catAx>
        <c:axId val="16145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accent2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endParaRPr lang="es-ES_tradnl"/>
          </a:p>
        </c:txPr>
        <c:crossAx val="1644242320"/>
        <c:crossesAt val="0.0"/>
        <c:auto val="1"/>
        <c:lblAlgn val="ctr"/>
        <c:lblOffset val="100"/>
        <c:tickLblSkip val="1"/>
        <c:tickMarkSkip val="1"/>
        <c:noMultiLvlLbl val="0"/>
      </c:catAx>
      <c:valAx>
        <c:axId val="1644242320"/>
        <c:scaling>
          <c:orientation val="minMax"/>
          <c:max val="1.0"/>
          <c:min val="0.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chemeClr val="accent2">
                        <a:lumMod val="50000"/>
                      </a:schemeClr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 sz="1400" b="1" i="0" baseline="0">
                    <a:solidFill>
                      <a:schemeClr val="accent2">
                        <a:lumMod val="50000"/>
                      </a:schemeClr>
                    </a:solidFill>
                  </a:rPr>
                  <a:t>Recognition Index     </a:t>
                </a:r>
              </a:p>
            </c:rich>
          </c:tx>
          <c:layout>
            <c:manualLayout>
              <c:xMode val="edge"/>
              <c:yMode val="edge"/>
              <c:x val="0.0739243854060227"/>
              <c:y val="0.1672524800214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19050">
            <a:solidFill>
              <a:schemeClr val="accent2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993300"/>
                </a:solidFill>
                <a:latin typeface="Arial"/>
                <a:ea typeface="Arial"/>
                <a:cs typeface="Arial"/>
              </a:defRPr>
            </a:pPr>
            <a:endParaRPr lang="es-ES_tradnl"/>
          </a:p>
        </c:txPr>
        <c:crossAx val="1614546560"/>
        <c:crosses val="autoZero"/>
        <c:crossBetween val="between"/>
        <c:majorUnit val="0.2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_tradnl"/>
    </a:p>
  </c:txPr>
  <c:printSettings>
    <c:headerFooter alignWithMargins="0"/>
    <c:pageMargins b="1.0" l="0.75" r="0.75" t="1.0" header="0.0" footer="0.0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[2]Hoja2!$H$7</c:f>
              <c:strCache>
                <c:ptCount val="1"/>
                <c:pt idx="0">
                  <c:v>TG-neurotinib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4E-46BD-B035-5115DBEDC00A}"/>
              </c:ext>
            </c:extLst>
          </c:dPt>
          <c:dPt>
            <c:idx val="2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4E-46BD-B035-5115DBEDC00A}"/>
              </c:ext>
            </c:extLst>
          </c:dPt>
          <c:dPt>
            <c:idx val="3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4E-46BD-B035-5115DBEDC00A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[2]Hoja2!$C$51:$F$51</c:f>
              <c:numCache>
                <c:formatCode>General</c:formatCode>
                <c:ptCount val="4"/>
                <c:pt idx="0">
                  <c:v>8.6</c:v>
                </c:pt>
                <c:pt idx="1">
                  <c:v>9.8</c:v>
                </c:pt>
                <c:pt idx="2">
                  <c:v>8.5</c:v>
                </c:pt>
                <c:pt idx="3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A4E-46BD-B035-5115DBEDC00A}"/>
            </c:ext>
          </c:extLst>
        </c:ser>
        <c:ser>
          <c:idx val="1"/>
          <c:order val="1"/>
          <c:tx>
            <c:strRef>
              <c:f>[2]Hoja2!$A$23</c:f>
              <c:strCache>
                <c:ptCount val="1"/>
                <c:pt idx="0">
                  <c:v>TG CTRL 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[2]Hoja2!$C$35:$F$35</c:f>
              <c:numCache>
                <c:formatCode>General</c:formatCode>
                <c:ptCount val="4"/>
                <c:pt idx="0">
                  <c:v>10.75</c:v>
                </c:pt>
                <c:pt idx="1">
                  <c:v>9.916666666666666</c:v>
                </c:pt>
                <c:pt idx="2">
                  <c:v>11.0</c:v>
                </c:pt>
                <c:pt idx="3">
                  <c:v>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4E-46BD-B035-5115DBEDC00A}"/>
            </c:ext>
          </c:extLst>
        </c:ser>
        <c:ser>
          <c:idx val="0"/>
          <c:order val="2"/>
          <c:tx>
            <c:strRef>
              <c:f>[2]Hoja2!$A$7</c:f>
              <c:strCache>
                <c:ptCount val="1"/>
                <c:pt idx="0">
                  <c:v>WT CTRL 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plus>
            <c:min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[2]Hoja2!$C$17:$F$17</c:f>
              <c:numCache>
                <c:formatCode>General</c:formatCode>
                <c:ptCount val="4"/>
                <c:pt idx="0">
                  <c:v>5.5</c:v>
                </c:pt>
                <c:pt idx="1">
                  <c:v>4.9</c:v>
                </c:pt>
                <c:pt idx="2">
                  <c:v>5.1</c:v>
                </c:pt>
                <c:pt idx="3">
                  <c:v>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4E-46BD-B035-5115DBEDC00A}"/>
            </c:ext>
          </c:extLst>
        </c:ser>
        <c:ser>
          <c:idx val="3"/>
          <c:order val="3"/>
          <c:tx>
            <c:strRef>
              <c:f>[2]Hoja2!$H$9</c:f>
              <c:strCache>
                <c:ptCount val="1"/>
                <c:pt idx="0">
                  <c:v>WT-neurotinib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plus>
            <c:min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minus>
            <c:spPr>
              <a:ln>
                <a:solidFill>
                  <a:schemeClr val="accent4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[2]Hoja2!$C$68:$F$68</c:f>
              <c:numCache>
                <c:formatCode>General</c:formatCode>
                <c:ptCount val="4"/>
                <c:pt idx="0">
                  <c:v>5.363636363636363</c:v>
                </c:pt>
                <c:pt idx="1">
                  <c:v>6.447545088682096</c:v>
                </c:pt>
                <c:pt idx="2">
                  <c:v>6.272727272727272</c:v>
                </c:pt>
                <c:pt idx="3">
                  <c:v>4.272727272727272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A4E-46BD-B035-5115DBED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511360"/>
        <c:axId val="1577594688"/>
      </c:lineChart>
      <c:catAx>
        <c:axId val="1577511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</a:rPr>
                  <a:t>Day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577594688"/>
        <c:crosses val="autoZero"/>
        <c:auto val="1"/>
        <c:lblAlgn val="ctr"/>
        <c:lblOffset val="100"/>
        <c:noMultiLvlLbl val="0"/>
      </c:catAx>
      <c:valAx>
        <c:axId val="1577594688"/>
        <c:scaling>
          <c:orientation val="minMax"/>
          <c:max val="14.0"/>
          <c:min val="2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</a:rPr>
                  <a:t>N° Trials to criterion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577511360"/>
        <c:crosses val="autoZero"/>
        <c:crossBetween val="between"/>
        <c:majorUnit val="2.0"/>
      </c:valAx>
      <c:spPr>
        <a:noFill/>
        <a:ln w="25400">
          <a:noFill/>
        </a:ln>
      </c:spPr>
    </c:plotArea>
    <c:legend>
      <c:legendPos val="t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41492679269"/>
          <c:y val="0.0633966153003881"/>
          <c:w val="0.690372849735246"/>
          <c:h val="0.730454889457836"/>
        </c:manualLayout>
      </c:layout>
      <c:lineChart>
        <c:grouping val="standard"/>
        <c:varyColors val="0"/>
        <c:ser>
          <c:idx val="0"/>
          <c:order val="0"/>
          <c:tx>
            <c:strRef>
              <c:f>[2]Hoja2!$A$7</c:f>
              <c:strCache>
                <c:ptCount val="1"/>
                <c:pt idx="0">
                  <c:v>WT CTRL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plus>
            <c:min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[2]Hoja2!$C$17:$F$17</c:f>
              <c:numCache>
                <c:formatCode>General</c:formatCode>
                <c:ptCount val="4"/>
                <c:pt idx="0">
                  <c:v>5.5</c:v>
                </c:pt>
                <c:pt idx="1">
                  <c:v>4.9</c:v>
                </c:pt>
                <c:pt idx="2">
                  <c:v>5.1</c:v>
                </c:pt>
                <c:pt idx="3">
                  <c:v>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58-409A-9374-B52D6D3F09A1}"/>
            </c:ext>
          </c:extLst>
        </c:ser>
        <c:ser>
          <c:idx val="1"/>
          <c:order val="1"/>
          <c:tx>
            <c:strRef>
              <c:f>[2]Hoja2!$A$23</c:f>
              <c:strCache>
                <c:ptCount val="1"/>
                <c:pt idx="0">
                  <c:v>TG CTRL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[2]Hoja2!$C$35:$F$35</c:f>
              <c:numCache>
                <c:formatCode>General</c:formatCode>
                <c:ptCount val="4"/>
                <c:pt idx="0">
                  <c:v>10.75</c:v>
                </c:pt>
                <c:pt idx="1">
                  <c:v>9.916666666666666</c:v>
                </c:pt>
                <c:pt idx="2">
                  <c:v>11.0</c:v>
                </c:pt>
                <c:pt idx="3">
                  <c:v>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58-409A-9374-B52D6D3F09A1}"/>
            </c:ext>
          </c:extLst>
        </c:ser>
        <c:ser>
          <c:idx val="2"/>
          <c:order val="2"/>
          <c:tx>
            <c:strRef>
              <c:f>[2]Hoja2!$A$41</c:f>
              <c:strCache>
                <c:ptCount val="1"/>
                <c:pt idx="0">
                  <c:v>TG-neurotinib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bubble3D val="0"/>
            <c:spPr>
              <a:ln w="285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D58-409A-9374-B52D6D3F09A1}"/>
              </c:ext>
            </c:extLst>
          </c:dPt>
          <c:dPt>
            <c:idx val="2"/>
            <c:bubble3D val="0"/>
            <c:spPr>
              <a:ln w="285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D58-409A-9374-B52D6D3F09A1}"/>
              </c:ext>
            </c:extLst>
          </c:dPt>
          <c:dPt>
            <c:idx val="3"/>
            <c:bubble3D val="0"/>
            <c:spPr>
              <a:ln w="285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D58-409A-9374-B52D6D3F09A1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[2]Hoja2!$C$51:$F$51</c:f>
              <c:numCache>
                <c:formatCode>General</c:formatCode>
                <c:ptCount val="4"/>
                <c:pt idx="0">
                  <c:v>8.6</c:v>
                </c:pt>
                <c:pt idx="1">
                  <c:v>9.8</c:v>
                </c:pt>
                <c:pt idx="2">
                  <c:v>8.5</c:v>
                </c:pt>
                <c:pt idx="3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D58-409A-9374-B52D6D3F09A1}"/>
            </c:ext>
          </c:extLst>
        </c:ser>
        <c:ser>
          <c:idx val="3"/>
          <c:order val="3"/>
          <c:tx>
            <c:strRef>
              <c:f>[2]Hoja2!$A$57</c:f>
              <c:strCache>
                <c:ptCount val="1"/>
                <c:pt idx="0">
                  <c:v>WT-neurotinib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plus>
            <c:min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minus>
            <c:spPr>
              <a:ln>
                <a:solidFill>
                  <a:schemeClr val="accent4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[2]Hoja2!$C$68:$F$68</c:f>
              <c:numCache>
                <c:formatCode>General</c:formatCode>
                <c:ptCount val="4"/>
                <c:pt idx="0">
                  <c:v>5.363636363636363</c:v>
                </c:pt>
                <c:pt idx="1">
                  <c:v>6.447545088682096</c:v>
                </c:pt>
                <c:pt idx="2">
                  <c:v>6.272727272727272</c:v>
                </c:pt>
                <c:pt idx="3">
                  <c:v>4.272727272727272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D58-409A-9374-B52D6D3F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819200"/>
        <c:axId val="1577822592"/>
      </c:lineChart>
      <c:catAx>
        <c:axId val="157781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77822592"/>
        <c:crosses val="autoZero"/>
        <c:auto val="1"/>
        <c:lblAlgn val="ctr"/>
        <c:lblOffset val="100"/>
        <c:noMultiLvlLbl val="0"/>
      </c:catAx>
      <c:valAx>
        <c:axId val="1577822592"/>
        <c:scaling>
          <c:orientation val="minMax"/>
          <c:max val="16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N° Trilas to criterion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577819200"/>
        <c:crosses val="autoZero"/>
        <c:crossBetween val="between"/>
        <c:majorUnit val="2.0"/>
      </c:valAx>
      <c:spPr>
        <a:noFill/>
        <a:ln w="25400">
          <a:noFill/>
        </a:ln>
      </c:spPr>
    </c:plotArea>
    <c:legend>
      <c:legendPos val="t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[2]Hoja2!$H$7</c:f>
              <c:strCache>
                <c:ptCount val="1"/>
                <c:pt idx="0">
                  <c:v>TG-neurotinib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09-4FA5-83D7-0D1E8F77B7D9}"/>
              </c:ext>
            </c:extLst>
          </c:dPt>
          <c:dPt>
            <c:idx val="2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09-4FA5-83D7-0D1E8F77B7D9}"/>
              </c:ext>
            </c:extLst>
          </c:dPt>
          <c:dPt>
            <c:idx val="3"/>
            <c:bubble3D val="0"/>
            <c:spPr>
              <a:ln w="15875" cap="rnd">
                <a:solidFill>
                  <a:schemeClr val="accent6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09-4FA5-83D7-0D1E8F77B7D9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bg1">
                    <a:lumMod val="75000"/>
                  </a:schemeClr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[2]Hoja2!$C$51:$F$51</c:f>
              <c:numCache>
                <c:formatCode>General</c:formatCode>
                <c:ptCount val="4"/>
                <c:pt idx="0">
                  <c:v>8.6</c:v>
                </c:pt>
                <c:pt idx="1">
                  <c:v>9.8</c:v>
                </c:pt>
                <c:pt idx="2">
                  <c:v>8.5</c:v>
                </c:pt>
                <c:pt idx="3">
                  <c:v>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009-4FA5-83D7-0D1E8F77B7D9}"/>
            </c:ext>
          </c:extLst>
        </c:ser>
        <c:ser>
          <c:idx val="1"/>
          <c:order val="1"/>
          <c:tx>
            <c:strRef>
              <c:f>[2]Hoja2!$A$23</c:f>
              <c:strCache>
                <c:ptCount val="1"/>
                <c:pt idx="0">
                  <c:v>TG CTRL 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plus>
            <c:minus>
              <c:numRef>
                <c:f>[2]Hoja2!$C$37:$F$37</c:f>
                <c:numCache>
                  <c:formatCode>General</c:formatCode>
                  <c:ptCount val="4"/>
                  <c:pt idx="0">
                    <c:v>1.008</c:v>
                  </c:pt>
                  <c:pt idx="1">
                    <c:v>1.234</c:v>
                  </c:pt>
                  <c:pt idx="2">
                    <c:v>1.237</c:v>
                  </c:pt>
                  <c:pt idx="3">
                    <c:v>1.273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[2]Hoja2!$C$35:$F$35</c:f>
              <c:numCache>
                <c:formatCode>General</c:formatCode>
                <c:ptCount val="4"/>
                <c:pt idx="0">
                  <c:v>10.75</c:v>
                </c:pt>
                <c:pt idx="1">
                  <c:v>9.916666666666666</c:v>
                </c:pt>
                <c:pt idx="2">
                  <c:v>11.0</c:v>
                </c:pt>
                <c:pt idx="3">
                  <c:v>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09-4FA5-83D7-0D1E8F77B7D9}"/>
            </c:ext>
          </c:extLst>
        </c:ser>
        <c:ser>
          <c:idx val="3"/>
          <c:order val="2"/>
          <c:tx>
            <c:strRef>
              <c:f>[2]Hoja2!$H$9</c:f>
              <c:strCache>
                <c:ptCount val="1"/>
                <c:pt idx="0">
                  <c:v>WT-neurotinib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plus>
            <c:minus>
              <c:numRef>
                <c:f>[2]Hoja2!$C$70:$F$70</c:f>
                <c:numCache>
                  <c:formatCode>General</c:formatCode>
                  <c:ptCount val="4"/>
                  <c:pt idx="0">
                    <c:v>0.5439</c:v>
                  </c:pt>
                  <c:pt idx="1">
                    <c:v>0.8576</c:v>
                  </c:pt>
                  <c:pt idx="2">
                    <c:v>0.7018</c:v>
                  </c:pt>
                  <c:pt idx="3">
                    <c:v>0.4491</c:v>
                  </c:pt>
                </c:numCache>
              </c:numRef>
            </c:minus>
            <c:spPr>
              <a:ln>
                <a:solidFill>
                  <a:schemeClr val="accent4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[2]Hoja2!$C$68:$F$68</c:f>
              <c:numCache>
                <c:formatCode>General</c:formatCode>
                <c:ptCount val="4"/>
                <c:pt idx="0">
                  <c:v>5.363636363636363</c:v>
                </c:pt>
                <c:pt idx="1">
                  <c:v>6.447545088682096</c:v>
                </c:pt>
                <c:pt idx="2">
                  <c:v>6.272727272727272</c:v>
                </c:pt>
                <c:pt idx="3">
                  <c:v>4.272727272727272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009-4FA5-83D7-0D1E8F77B7D9}"/>
            </c:ext>
          </c:extLst>
        </c:ser>
        <c:ser>
          <c:idx val="0"/>
          <c:order val="3"/>
          <c:tx>
            <c:strRef>
              <c:f>[2]Hoja2!$A$7</c:f>
              <c:strCache>
                <c:ptCount val="1"/>
                <c:pt idx="0">
                  <c:v>WT CTRL 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plus>
            <c:minus>
              <c:numRef>
                <c:f>[2]Hoja2!$C$19:$F$19</c:f>
                <c:numCache>
                  <c:formatCode>General</c:formatCode>
                  <c:ptCount val="4"/>
                  <c:pt idx="0">
                    <c:v>0.5821</c:v>
                  </c:pt>
                  <c:pt idx="1">
                    <c:v>0.836</c:v>
                  </c:pt>
                  <c:pt idx="2">
                    <c:v>0.6904</c:v>
                  </c:pt>
                  <c:pt idx="3">
                    <c:v>0.359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numRef>
              <c:f>[2]Hoja2!$C$6:$F$6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cat>
          <c:val>
            <c:numRef>
              <c:f>[2]Hoja2!$C$17:$F$17</c:f>
              <c:numCache>
                <c:formatCode>General</c:formatCode>
                <c:ptCount val="4"/>
                <c:pt idx="0">
                  <c:v>5.5</c:v>
                </c:pt>
                <c:pt idx="1">
                  <c:v>4.9</c:v>
                </c:pt>
                <c:pt idx="2">
                  <c:v>5.1</c:v>
                </c:pt>
                <c:pt idx="3">
                  <c:v>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09-4FA5-83D7-0D1E8F77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862336"/>
        <c:axId val="1577865728"/>
      </c:lineChart>
      <c:catAx>
        <c:axId val="157786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</a:rPr>
                  <a:t>Day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577865728"/>
        <c:crosses val="autoZero"/>
        <c:auto val="1"/>
        <c:lblAlgn val="ctr"/>
        <c:lblOffset val="100"/>
        <c:noMultiLvlLbl val="0"/>
      </c:catAx>
      <c:valAx>
        <c:axId val="1577865728"/>
        <c:scaling>
          <c:orientation val="minMax"/>
          <c:max val="15.0"/>
          <c:min val="3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4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Helvetica Rounded" pitchFamily="50" charset="0"/>
                  </a:rPr>
                  <a:t>N° Trials to Criterion</a:t>
                </a:r>
              </a:p>
            </c:rich>
          </c:tx>
          <c:layout>
            <c:manualLayout>
              <c:xMode val="edge"/>
              <c:yMode val="edge"/>
              <c:x val="0.00464576074332172"/>
              <c:y val="0.1581822546571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577862336"/>
        <c:crosses val="autoZero"/>
        <c:crossBetween val="between"/>
        <c:majorUnit val="3.0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_trad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'[3]MWM Resumen Final'!$H$50</c:f>
              <c:strCache>
                <c:ptCount val="1"/>
                <c:pt idx="0">
                  <c:v>TG-Ctrl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diamond"/>
            <c:size val="11"/>
            <c:spPr>
              <a:solidFill>
                <a:schemeClr val="accent2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Final'!$I$65:$I$72</c:f>
                <c:numCache>
                  <c:formatCode>General</c:formatCode>
                  <c:ptCount val="8"/>
                  <c:pt idx="0">
                    <c:v>3.284</c:v>
                  </c:pt>
                  <c:pt idx="1">
                    <c:v>5.634</c:v>
                  </c:pt>
                  <c:pt idx="2">
                    <c:v>3.13</c:v>
                  </c:pt>
                  <c:pt idx="3">
                    <c:v>4.095</c:v>
                  </c:pt>
                  <c:pt idx="4">
                    <c:v>5.035</c:v>
                  </c:pt>
                  <c:pt idx="5">
                    <c:v>4.247</c:v>
                  </c:pt>
                  <c:pt idx="6">
                    <c:v>4.302</c:v>
                  </c:pt>
                  <c:pt idx="7">
                    <c:v>5.903</c:v>
                  </c:pt>
                </c:numCache>
              </c:numRef>
            </c:plus>
            <c:minus>
              <c:numRef>
                <c:f>'[3]MWM Resumen Final'!$I$65:$I$72</c:f>
                <c:numCache>
                  <c:formatCode>General</c:formatCode>
                  <c:ptCount val="8"/>
                  <c:pt idx="0">
                    <c:v>3.284</c:v>
                  </c:pt>
                  <c:pt idx="1">
                    <c:v>5.634</c:v>
                  </c:pt>
                  <c:pt idx="2">
                    <c:v>3.13</c:v>
                  </c:pt>
                  <c:pt idx="3">
                    <c:v>4.095</c:v>
                  </c:pt>
                  <c:pt idx="4">
                    <c:v>5.035</c:v>
                  </c:pt>
                  <c:pt idx="5">
                    <c:v>4.247</c:v>
                  </c:pt>
                  <c:pt idx="6">
                    <c:v>4.302</c:v>
                  </c:pt>
                  <c:pt idx="7">
                    <c:v>5.903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yVal>
            <c:numRef>
              <c:f>'[3]MWM Resumen Final'!$H$51:$H$58</c:f>
              <c:numCache>
                <c:formatCode>General</c:formatCode>
                <c:ptCount val="8"/>
                <c:pt idx="0">
                  <c:v>26.14111111111111</c:v>
                </c:pt>
                <c:pt idx="1">
                  <c:v>33.76625</c:v>
                </c:pt>
                <c:pt idx="2">
                  <c:v>26.8425</c:v>
                </c:pt>
                <c:pt idx="3">
                  <c:v>38.95125</c:v>
                </c:pt>
                <c:pt idx="4">
                  <c:v>34.77125</c:v>
                </c:pt>
                <c:pt idx="5">
                  <c:v>32.34375</c:v>
                </c:pt>
                <c:pt idx="6">
                  <c:v>25.95857142857143</c:v>
                </c:pt>
                <c:pt idx="7">
                  <c:v>31.61125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1B-41E0-AE96-D50317BA2CF7}"/>
            </c:ext>
          </c:extLst>
        </c:ser>
        <c:ser>
          <c:idx val="1"/>
          <c:order val="1"/>
          <c:tx>
            <c:strRef>
              <c:f>'[3]MWM Resumen Final'!$B$50</c:f>
              <c:strCache>
                <c:ptCount val="1"/>
                <c:pt idx="0">
                  <c:v>WT-neurotinib</c:v>
                </c:pt>
              </c:strCache>
            </c:strRef>
          </c:tx>
          <c:spPr>
            <a:ln w="9525">
              <a:solidFill>
                <a:schemeClr val="accent5"/>
              </a:solidFill>
            </a:ln>
          </c:spPr>
          <c:marker>
            <c:symbol val="square"/>
            <c:size val="9"/>
            <c:spPr>
              <a:solidFill>
                <a:schemeClr val="accent5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00B0F0"/>
                </a:solidFill>
              </a:ln>
            </c:spPr>
          </c:errBars>
          <c:yVal>
            <c:numRef>
              <c:f>'[3]MWM Resumen Final'!$B$51:$B$58</c:f>
              <c:numCache>
                <c:formatCode>General</c:formatCode>
                <c:ptCount val="8"/>
                <c:pt idx="0">
                  <c:v>28.29</c:v>
                </c:pt>
                <c:pt idx="1">
                  <c:v>16.43571428571429</c:v>
                </c:pt>
                <c:pt idx="2">
                  <c:v>13.80454545454545</c:v>
                </c:pt>
                <c:pt idx="3">
                  <c:v>13.52545454545455</c:v>
                </c:pt>
                <c:pt idx="4">
                  <c:v>12.19818181818182</c:v>
                </c:pt>
                <c:pt idx="5">
                  <c:v>11.613</c:v>
                </c:pt>
                <c:pt idx="6">
                  <c:v>11.822</c:v>
                </c:pt>
                <c:pt idx="7">
                  <c:v>11.2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B-41E0-AE96-D50317BA2CF7}"/>
            </c:ext>
          </c:extLst>
        </c:ser>
        <c:ser>
          <c:idx val="0"/>
          <c:order val="2"/>
          <c:tx>
            <c:strRef>
              <c:f>'[3]MWM Resumen Final'!$F$50</c:f>
              <c:strCache>
                <c:ptCount val="1"/>
                <c:pt idx="0">
                  <c:v>WT-Ctrl</c:v>
                </c:pt>
              </c:strCache>
            </c:strRef>
          </c:tx>
          <c:spPr>
            <a:ln w="12700">
              <a:solidFill>
                <a:srgbClr val="99CC00"/>
              </a:solidFill>
            </a:ln>
          </c:spPr>
          <c:marker>
            <c:symbol val="triangle"/>
            <c:size val="11"/>
            <c:spPr>
              <a:solidFill>
                <a:srgbClr val="99CC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99CC00"/>
                </a:solidFill>
              </a:ln>
            </c:spPr>
          </c:errBars>
          <c:yVal>
            <c:numRef>
              <c:f>'[3]MWM Resumen Final'!$F$65:$F$72</c:f>
              <c:numCache>
                <c:formatCode>General</c:formatCode>
                <c:ptCount val="8"/>
                <c:pt idx="0">
                  <c:v>21.29125</c:v>
                </c:pt>
                <c:pt idx="1">
                  <c:v>16.56625</c:v>
                </c:pt>
                <c:pt idx="2">
                  <c:v>16.08625</c:v>
                </c:pt>
                <c:pt idx="3">
                  <c:v>16.65625</c:v>
                </c:pt>
                <c:pt idx="4">
                  <c:v>12.2175</c:v>
                </c:pt>
                <c:pt idx="5">
                  <c:v>11.54857142857143</c:v>
                </c:pt>
                <c:pt idx="6">
                  <c:v>11.53142857142857</c:v>
                </c:pt>
                <c:pt idx="7">
                  <c:v>8.178857142857144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31B-41E0-AE96-D50317BA2CF7}"/>
            </c:ext>
          </c:extLst>
        </c:ser>
        <c:ser>
          <c:idx val="2"/>
          <c:order val="3"/>
          <c:tx>
            <c:strRef>
              <c:f>'[3]MWM Resumen Final'!$D$64</c:f>
              <c:strCache>
                <c:ptCount val="1"/>
                <c:pt idx="0">
                  <c:v>TG-neurotinib</c:v>
                </c:pt>
              </c:strCache>
            </c:strRef>
          </c:tx>
          <c:spPr>
            <a:ln w="12700">
              <a:solidFill>
                <a:srgbClr val="9933FF"/>
              </a:solidFill>
            </a:ln>
          </c:spPr>
          <c:marker>
            <c:symbol val="circle"/>
            <c:size val="9"/>
            <c:spPr>
              <a:solidFill>
                <a:srgbClr val="9933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9933FF"/>
                </a:solidFill>
              </a:ln>
            </c:spPr>
          </c:errBars>
          <c:yVal>
            <c:numRef>
              <c:f>'[3]MWM Resumen Final'!$D$65:$D$72</c:f>
              <c:numCache>
                <c:formatCode>General</c:formatCode>
                <c:ptCount val="8"/>
                <c:pt idx="0">
                  <c:v>29.305</c:v>
                </c:pt>
                <c:pt idx="1">
                  <c:v>27.887</c:v>
                </c:pt>
                <c:pt idx="2">
                  <c:v>19.43666666666667</c:v>
                </c:pt>
                <c:pt idx="3">
                  <c:v>20.88333333333333</c:v>
                </c:pt>
                <c:pt idx="4">
                  <c:v>16.14777777777778</c:v>
                </c:pt>
                <c:pt idx="5">
                  <c:v>16.60555555555556</c:v>
                </c:pt>
                <c:pt idx="6">
                  <c:v>18.29888888888889</c:v>
                </c:pt>
                <c:pt idx="7">
                  <c:v>14.718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31B-41E0-AE96-D50317BA2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530160"/>
        <c:axId val="1606831968"/>
      </c:scatterChart>
      <c:valAx>
        <c:axId val="1606530160"/>
        <c:scaling>
          <c:orientation val="minMax"/>
          <c:max val="8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200" baseline="0">
                    <a:latin typeface="Helvetica Rounded" pitchFamily="50" charset="0"/>
                  </a:rPr>
                  <a:t>Day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Calibri"/>
                <a:cs typeface="Calibri"/>
              </a:defRPr>
            </a:pPr>
            <a:endParaRPr lang="es-ES_tradnl"/>
          </a:p>
        </c:txPr>
        <c:crossAx val="1606831968"/>
        <c:crossesAt val="0.0"/>
        <c:crossBetween val="midCat"/>
        <c:majorUnit val="1.0"/>
      </c:valAx>
      <c:valAx>
        <c:axId val="1606831968"/>
        <c:scaling>
          <c:orientation val="minMax"/>
          <c:max val="5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300" baseline="0">
                    <a:latin typeface="Helvetica Rounded" pitchFamily="50" charset="0"/>
                  </a:rPr>
                  <a:t>Scape latency (S)</a:t>
                </a:r>
              </a:p>
            </c:rich>
          </c:tx>
          <c:layout>
            <c:manualLayout>
              <c:xMode val="edge"/>
              <c:yMode val="edge"/>
              <c:x val="0.00712060525144637"/>
              <c:y val="0.2733809562464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606530160"/>
        <c:crossesAt val="0.0"/>
        <c:crossBetween val="midCat"/>
        <c:majorUnit val="10.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'[3]MWM Resumen Final'!$H$50</c:f>
              <c:strCache>
                <c:ptCount val="1"/>
                <c:pt idx="0">
                  <c:v>TG-Ctrl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</c:spPr>
          <c:marker>
            <c:symbol val="diamond"/>
            <c:size val="11"/>
            <c:spPr>
              <a:solidFill>
                <a:schemeClr val="accent2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Final'!$I$65:$I$72</c:f>
                <c:numCache>
                  <c:formatCode>General</c:formatCode>
                  <c:ptCount val="8"/>
                  <c:pt idx="0">
                    <c:v>3.284</c:v>
                  </c:pt>
                  <c:pt idx="1">
                    <c:v>5.634</c:v>
                  </c:pt>
                  <c:pt idx="2">
                    <c:v>3.13</c:v>
                  </c:pt>
                  <c:pt idx="3">
                    <c:v>4.095</c:v>
                  </c:pt>
                  <c:pt idx="4">
                    <c:v>5.035</c:v>
                  </c:pt>
                  <c:pt idx="5">
                    <c:v>4.247</c:v>
                  </c:pt>
                  <c:pt idx="6">
                    <c:v>4.302</c:v>
                  </c:pt>
                  <c:pt idx="7">
                    <c:v>5.903</c:v>
                  </c:pt>
                </c:numCache>
              </c:numRef>
            </c:plus>
            <c:minus>
              <c:numRef>
                <c:f>'[3]MWM Resumen Final'!$I$65:$I$72</c:f>
                <c:numCache>
                  <c:formatCode>General</c:formatCode>
                  <c:ptCount val="8"/>
                  <c:pt idx="0">
                    <c:v>3.284</c:v>
                  </c:pt>
                  <c:pt idx="1">
                    <c:v>5.634</c:v>
                  </c:pt>
                  <c:pt idx="2">
                    <c:v>3.13</c:v>
                  </c:pt>
                  <c:pt idx="3">
                    <c:v>4.095</c:v>
                  </c:pt>
                  <c:pt idx="4">
                    <c:v>5.035</c:v>
                  </c:pt>
                  <c:pt idx="5">
                    <c:v>4.247</c:v>
                  </c:pt>
                  <c:pt idx="6">
                    <c:v>4.302</c:v>
                  </c:pt>
                  <c:pt idx="7">
                    <c:v>5.903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yVal>
            <c:numRef>
              <c:f>'[3]MWM Resumen Final'!$H$51:$H$58</c:f>
              <c:numCache>
                <c:formatCode>General</c:formatCode>
                <c:ptCount val="8"/>
                <c:pt idx="0">
                  <c:v>26.14111111111111</c:v>
                </c:pt>
                <c:pt idx="1">
                  <c:v>33.76625</c:v>
                </c:pt>
                <c:pt idx="2">
                  <c:v>26.8425</c:v>
                </c:pt>
                <c:pt idx="3">
                  <c:v>38.95125</c:v>
                </c:pt>
                <c:pt idx="4">
                  <c:v>34.77125</c:v>
                </c:pt>
                <c:pt idx="5">
                  <c:v>32.34375</c:v>
                </c:pt>
                <c:pt idx="6">
                  <c:v>25.95857142857143</c:v>
                </c:pt>
                <c:pt idx="7">
                  <c:v>31.61125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38-4088-9AB3-2BCF0DB39B94}"/>
            </c:ext>
          </c:extLst>
        </c:ser>
        <c:ser>
          <c:idx val="1"/>
          <c:order val="1"/>
          <c:tx>
            <c:strRef>
              <c:f>'[3]MWM Resumen Final'!$B$50</c:f>
              <c:strCache>
                <c:ptCount val="1"/>
                <c:pt idx="0">
                  <c:v>WT-neurotinib</c:v>
                </c:pt>
              </c:strCache>
            </c:strRef>
          </c:tx>
          <c:spPr>
            <a:ln w="9525">
              <a:solidFill>
                <a:schemeClr val="accent5"/>
              </a:solidFill>
            </a:ln>
          </c:spPr>
          <c:marker>
            <c:symbol val="square"/>
            <c:size val="9"/>
            <c:spPr>
              <a:solidFill>
                <a:schemeClr val="accent5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00B0F0"/>
                </a:solidFill>
              </a:ln>
            </c:spPr>
          </c:errBars>
          <c:yVal>
            <c:numRef>
              <c:f>'[3]MWM Resumen Final'!$B$51:$B$58</c:f>
              <c:numCache>
                <c:formatCode>General</c:formatCode>
                <c:ptCount val="8"/>
                <c:pt idx="0">
                  <c:v>28.29</c:v>
                </c:pt>
                <c:pt idx="1">
                  <c:v>16.43571428571429</c:v>
                </c:pt>
                <c:pt idx="2">
                  <c:v>13.80454545454545</c:v>
                </c:pt>
                <c:pt idx="3">
                  <c:v>13.52545454545455</c:v>
                </c:pt>
                <c:pt idx="4">
                  <c:v>12.19818181818182</c:v>
                </c:pt>
                <c:pt idx="5">
                  <c:v>11.613</c:v>
                </c:pt>
                <c:pt idx="6">
                  <c:v>11.822</c:v>
                </c:pt>
                <c:pt idx="7">
                  <c:v>11.2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38-4088-9AB3-2BCF0DB39B94}"/>
            </c:ext>
          </c:extLst>
        </c:ser>
        <c:ser>
          <c:idx val="0"/>
          <c:order val="2"/>
          <c:tx>
            <c:strRef>
              <c:f>'[3]MWM Resumen Final'!$F$50</c:f>
              <c:strCache>
                <c:ptCount val="1"/>
                <c:pt idx="0">
                  <c:v>WT-Ctrl</c:v>
                </c:pt>
              </c:strCache>
            </c:strRef>
          </c:tx>
          <c:spPr>
            <a:ln w="12700">
              <a:solidFill>
                <a:srgbClr val="99CC00"/>
              </a:solidFill>
            </a:ln>
          </c:spPr>
          <c:marker>
            <c:symbol val="triangle"/>
            <c:size val="11"/>
            <c:spPr>
              <a:solidFill>
                <a:srgbClr val="99CC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99CC00"/>
                </a:solidFill>
              </a:ln>
            </c:spPr>
          </c:errBars>
          <c:yVal>
            <c:numRef>
              <c:f>'[3]MWM Resumen Final'!$F$65:$F$72</c:f>
              <c:numCache>
                <c:formatCode>General</c:formatCode>
                <c:ptCount val="8"/>
                <c:pt idx="0">
                  <c:v>21.29125</c:v>
                </c:pt>
                <c:pt idx="1">
                  <c:v>16.56625</c:v>
                </c:pt>
                <c:pt idx="2">
                  <c:v>16.08625</c:v>
                </c:pt>
                <c:pt idx="3">
                  <c:v>16.65625</c:v>
                </c:pt>
                <c:pt idx="4">
                  <c:v>12.2175</c:v>
                </c:pt>
                <c:pt idx="5">
                  <c:v>11.54857142857143</c:v>
                </c:pt>
                <c:pt idx="6">
                  <c:v>11.53142857142857</c:v>
                </c:pt>
                <c:pt idx="7">
                  <c:v>8.178857142857144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038-4088-9AB3-2BCF0DB39B94}"/>
            </c:ext>
          </c:extLst>
        </c:ser>
        <c:ser>
          <c:idx val="2"/>
          <c:order val="3"/>
          <c:tx>
            <c:strRef>
              <c:f>'[3]MWM Resumen Final'!$D$64</c:f>
              <c:strCache>
                <c:ptCount val="1"/>
                <c:pt idx="0">
                  <c:v>TG-neurotinib</c:v>
                </c:pt>
              </c:strCache>
            </c:strRef>
          </c:tx>
          <c:spPr>
            <a:ln w="12700">
              <a:solidFill>
                <a:srgbClr val="9933FF"/>
              </a:solidFill>
            </a:ln>
          </c:spPr>
          <c:marker>
            <c:symbol val="circle"/>
            <c:size val="9"/>
            <c:spPr>
              <a:solidFill>
                <a:srgbClr val="9933FF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plus>
            <c:minus>
              <c:numRef>
                <c:f>'[3]MWM Resumen Final'!$E$65:$E$72</c:f>
                <c:numCache>
                  <c:formatCode>General</c:formatCode>
                  <c:ptCount val="8"/>
                  <c:pt idx="0">
                    <c:v>4.638</c:v>
                  </c:pt>
                  <c:pt idx="1">
                    <c:v>4.498</c:v>
                  </c:pt>
                  <c:pt idx="2">
                    <c:v>2.249</c:v>
                  </c:pt>
                  <c:pt idx="3">
                    <c:v>3.283</c:v>
                  </c:pt>
                  <c:pt idx="4">
                    <c:v>3.815</c:v>
                  </c:pt>
                  <c:pt idx="5">
                    <c:v>1.776</c:v>
                  </c:pt>
                  <c:pt idx="6">
                    <c:v>3.26</c:v>
                  </c:pt>
                  <c:pt idx="7">
                    <c:v>1.845</c:v>
                  </c:pt>
                </c:numCache>
              </c:numRef>
            </c:minus>
            <c:spPr>
              <a:ln>
                <a:solidFill>
                  <a:srgbClr val="9933FF"/>
                </a:solidFill>
              </a:ln>
            </c:spPr>
          </c:errBars>
          <c:yVal>
            <c:numRef>
              <c:f>'[3]MWM Resumen Final'!$D$65:$D$72</c:f>
              <c:numCache>
                <c:formatCode>General</c:formatCode>
                <c:ptCount val="8"/>
                <c:pt idx="0">
                  <c:v>29.305</c:v>
                </c:pt>
                <c:pt idx="1">
                  <c:v>27.887</c:v>
                </c:pt>
                <c:pt idx="2">
                  <c:v>19.43666666666667</c:v>
                </c:pt>
                <c:pt idx="3">
                  <c:v>20.88333333333333</c:v>
                </c:pt>
                <c:pt idx="4">
                  <c:v>16.14777777777778</c:v>
                </c:pt>
                <c:pt idx="5">
                  <c:v>16.60555555555556</c:v>
                </c:pt>
                <c:pt idx="6">
                  <c:v>18.29888888888889</c:v>
                </c:pt>
                <c:pt idx="7">
                  <c:v>14.718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038-4088-9AB3-2BCF0DB3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696992"/>
        <c:axId val="1606898176"/>
      </c:scatterChart>
      <c:valAx>
        <c:axId val="1577696992"/>
        <c:scaling>
          <c:orientation val="minMax"/>
          <c:max val="8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200" baseline="0">
                    <a:latin typeface="Helvetica Rounded" pitchFamily="50" charset="0"/>
                  </a:rPr>
                  <a:t>Day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Calibri"/>
                <a:cs typeface="Calibri"/>
              </a:defRPr>
            </a:pPr>
            <a:endParaRPr lang="es-ES_tradnl"/>
          </a:p>
        </c:txPr>
        <c:crossAx val="1606898176"/>
        <c:crossesAt val="0.0"/>
        <c:crossBetween val="midCat"/>
        <c:majorUnit val="1.0"/>
      </c:valAx>
      <c:valAx>
        <c:axId val="1606898176"/>
        <c:scaling>
          <c:orientation val="minMax"/>
          <c:max val="50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Rounded" pitchFamily="50" charset="0"/>
                    <a:ea typeface="+mn-ea"/>
                    <a:cs typeface="+mn-cs"/>
                  </a:defRPr>
                </a:pPr>
                <a:r>
                  <a:rPr lang="en-US" sz="1300" baseline="0">
                    <a:latin typeface="Helvetica Rounded" pitchFamily="50" charset="0"/>
                  </a:rPr>
                  <a:t>Scape latency (S)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Helvetica Rounded" pitchFamily="50" charset="0"/>
                <a:ea typeface="+mn-ea"/>
                <a:cs typeface="+mn-cs"/>
              </a:defRPr>
            </a:pPr>
            <a:endParaRPr lang="es-ES_tradnl"/>
          </a:p>
        </c:txPr>
        <c:crossAx val="1577696992"/>
        <c:crossesAt val="0.0"/>
        <c:crossBetween val="midCat"/>
        <c:majorUnit val="10.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28</xdr:row>
      <xdr:rowOff>76200</xdr:rowOff>
    </xdr:from>
    <xdr:to>
      <xdr:col>13</xdr:col>
      <xdr:colOff>419100</xdr:colOff>
      <xdr:row>46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156883</xdr:colOff>
      <xdr:row>29</xdr:row>
      <xdr:rowOff>56030</xdr:rowOff>
    </xdr:from>
    <xdr:ext cx="398635" cy="2996782"/>
    <xdr:sp macro="" textlink="">
      <xdr:nvSpPr>
        <xdr:cNvPr id="3" name="CuadroTexto 2"/>
        <xdr:cNvSpPr txBox="1"/>
      </xdr:nvSpPr>
      <xdr:spPr>
        <a:xfrm>
          <a:off x="11942483" y="6202830"/>
          <a:ext cx="398635" cy="29967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1.0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endParaRPr lang="en-US" sz="9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0.8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endParaRPr lang="en-US" sz="9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0.6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endParaRPr lang="en-US" sz="8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0.4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endParaRPr lang="en-US" sz="8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0.2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endParaRPr lang="en-US" sz="9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  <a:p>
          <a:r>
            <a:rPr lang="en-US" sz="1200" b="1">
              <a:solidFill>
                <a:schemeClr val="accent2">
                  <a:lumMod val="50000"/>
                </a:schemeClr>
              </a:solidFill>
              <a:latin typeface="Helvetica" pitchFamily="2" charset="0"/>
            </a:rPr>
            <a:t>0.0</a:t>
          </a:r>
        </a:p>
        <a:p>
          <a:endParaRPr lang="en-US" sz="1200" b="1">
            <a:solidFill>
              <a:schemeClr val="accent2">
                <a:lumMod val="50000"/>
              </a:schemeClr>
            </a:solidFill>
            <a:latin typeface="Helvetica" pitchFamily="2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3</xdr:row>
      <xdr:rowOff>66675</xdr:rowOff>
    </xdr:from>
    <xdr:to>
      <xdr:col>16</xdr:col>
      <xdr:colOff>114300</xdr:colOff>
      <xdr:row>21</xdr:row>
      <xdr:rowOff>123825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171450</xdr:colOff>
      <xdr:row>23</xdr:row>
      <xdr:rowOff>38100</xdr:rowOff>
    </xdr:from>
    <xdr:to>
      <xdr:col>15</xdr:col>
      <xdr:colOff>542925</xdr:colOff>
      <xdr:row>44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49</xdr:row>
      <xdr:rowOff>0</xdr:rowOff>
    </xdr:from>
    <xdr:to>
      <xdr:col>15</xdr:col>
      <xdr:colOff>266700</xdr:colOff>
      <xdr:row>66</xdr:row>
      <xdr:rowOff>152400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266700</xdr:colOff>
      <xdr:row>47</xdr:row>
      <xdr:rowOff>123825</xdr:rowOff>
    </xdr:from>
    <xdr:ext cx="184731" cy="280205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D90343F-F5F3-44A9-8257-DD17449F7AE5}"/>
            </a:ext>
          </a:extLst>
        </xdr:cNvPr>
        <xdr:cNvSpPr txBox="1"/>
      </xdr:nvSpPr>
      <xdr:spPr>
        <a:xfrm>
          <a:off x="11823700" y="100552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0</xdr:col>
      <xdr:colOff>352425</xdr:colOff>
      <xdr:row>71</xdr:row>
      <xdr:rowOff>95250</xdr:rowOff>
    </xdr:from>
    <xdr:to>
      <xdr:col>9</xdr:col>
      <xdr:colOff>628650</xdr:colOff>
      <xdr:row>94</xdr:row>
      <xdr:rowOff>66675</xdr:rowOff>
    </xdr:to>
    <xdr:graphicFrame macro="">
      <xdr:nvGraphicFramePr>
        <xdr:cNvPr id="5" name="Gráfico 6">
          <a:extLst>
            <a:ext uri="{FF2B5EF4-FFF2-40B4-BE49-F238E27FC236}">
              <a16:creationId xmlns="" xmlns:a16="http://schemas.microsoft.com/office/drawing/2014/main" id="{3CB6E4F8-C48F-478A-A2BE-C3ADC5DDE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209550</xdr:colOff>
      <xdr:row>45</xdr:row>
      <xdr:rowOff>38100</xdr:rowOff>
    </xdr:from>
    <xdr:to>
      <xdr:col>27</xdr:col>
      <xdr:colOff>742950</xdr:colOff>
      <xdr:row>56</xdr:row>
      <xdr:rowOff>47625</xdr:rowOff>
    </xdr:to>
    <xdr:sp macro="" textlink="">
      <xdr:nvSpPr>
        <xdr:cNvPr id="7" name="Rectángulo 6"/>
        <xdr:cNvSpPr/>
      </xdr:nvSpPr>
      <xdr:spPr>
        <a:xfrm>
          <a:off x="22498050" y="9626600"/>
          <a:ext cx="533400" cy="18510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279400</xdr:colOff>
      <xdr:row>69</xdr:row>
      <xdr:rowOff>85725</xdr:rowOff>
    </xdr:from>
    <xdr:to>
      <xdr:col>20</xdr:col>
      <xdr:colOff>206375</xdr:colOff>
      <xdr:row>94</xdr:row>
      <xdr:rowOff>133350</xdr:rowOff>
    </xdr:to>
    <xdr:graphicFrame macro="">
      <xdr:nvGraphicFramePr>
        <xdr:cNvPr id="8" name="Gráfico 6">
          <a:extLst>
            <a:ext uri="{FF2B5EF4-FFF2-40B4-BE49-F238E27FC236}">
              <a16:creationId xmlns="" xmlns:a16="http://schemas.microsoft.com/office/drawing/2014/main" id="{3CB6E4F8-C48F-478A-A2BE-C3ADC5DDE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84667</xdr:colOff>
      <xdr:row>7</xdr:row>
      <xdr:rowOff>76199</xdr:rowOff>
    </xdr:from>
    <xdr:to>
      <xdr:col>2</xdr:col>
      <xdr:colOff>130386</xdr:colOff>
      <xdr:row>7</xdr:row>
      <xdr:rowOff>143933</xdr:rowOff>
    </xdr:to>
    <xdr:sp macro="" textlink="">
      <xdr:nvSpPr>
        <xdr:cNvPr id="423" name="Triángulo 422"/>
        <xdr:cNvSpPr/>
      </xdr:nvSpPr>
      <xdr:spPr>
        <a:xfrm>
          <a:off x="1735667" y="149859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169332</xdr:colOff>
      <xdr:row>14</xdr:row>
      <xdr:rowOff>186266</xdr:rowOff>
    </xdr:from>
    <xdr:to>
      <xdr:col>2</xdr:col>
      <xdr:colOff>215051</xdr:colOff>
      <xdr:row>15</xdr:row>
      <xdr:rowOff>50800</xdr:rowOff>
    </xdr:to>
    <xdr:sp macro="" textlink="">
      <xdr:nvSpPr>
        <xdr:cNvPr id="424" name="Triángulo 423"/>
        <xdr:cNvSpPr/>
      </xdr:nvSpPr>
      <xdr:spPr>
        <a:xfrm>
          <a:off x="1820332" y="303106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694265</xdr:colOff>
      <xdr:row>14</xdr:row>
      <xdr:rowOff>194730</xdr:rowOff>
    </xdr:from>
    <xdr:to>
      <xdr:col>2</xdr:col>
      <xdr:colOff>739984</xdr:colOff>
      <xdr:row>15</xdr:row>
      <xdr:rowOff>59264</xdr:rowOff>
    </xdr:to>
    <xdr:sp macro="" textlink="">
      <xdr:nvSpPr>
        <xdr:cNvPr id="425" name="Triángulo 424"/>
        <xdr:cNvSpPr/>
      </xdr:nvSpPr>
      <xdr:spPr>
        <a:xfrm>
          <a:off x="2345265" y="303953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84668</xdr:colOff>
      <xdr:row>12</xdr:row>
      <xdr:rowOff>33860</xdr:rowOff>
    </xdr:from>
    <xdr:to>
      <xdr:col>3</xdr:col>
      <xdr:colOff>130387</xdr:colOff>
      <xdr:row>12</xdr:row>
      <xdr:rowOff>101594</xdr:rowOff>
    </xdr:to>
    <xdr:sp macro="" textlink="">
      <xdr:nvSpPr>
        <xdr:cNvPr id="426" name="Triángulo 425"/>
        <xdr:cNvSpPr/>
      </xdr:nvSpPr>
      <xdr:spPr>
        <a:xfrm>
          <a:off x="2561168" y="247226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143934</xdr:colOff>
      <xdr:row>8</xdr:row>
      <xdr:rowOff>93124</xdr:rowOff>
    </xdr:from>
    <xdr:to>
      <xdr:col>3</xdr:col>
      <xdr:colOff>189653</xdr:colOff>
      <xdr:row>8</xdr:row>
      <xdr:rowOff>160858</xdr:rowOff>
    </xdr:to>
    <xdr:sp macro="" textlink="">
      <xdr:nvSpPr>
        <xdr:cNvPr id="427" name="Triángulo 426"/>
        <xdr:cNvSpPr/>
      </xdr:nvSpPr>
      <xdr:spPr>
        <a:xfrm>
          <a:off x="2620434" y="171872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110066</xdr:colOff>
      <xdr:row>10</xdr:row>
      <xdr:rowOff>59256</xdr:rowOff>
    </xdr:from>
    <xdr:to>
      <xdr:col>2</xdr:col>
      <xdr:colOff>155785</xdr:colOff>
      <xdr:row>10</xdr:row>
      <xdr:rowOff>126990</xdr:rowOff>
    </xdr:to>
    <xdr:sp macro="" textlink="">
      <xdr:nvSpPr>
        <xdr:cNvPr id="428" name="Triángulo 427"/>
        <xdr:cNvSpPr/>
      </xdr:nvSpPr>
      <xdr:spPr>
        <a:xfrm>
          <a:off x="1761066" y="209125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306354</xdr:colOff>
      <xdr:row>27</xdr:row>
      <xdr:rowOff>165828</xdr:rowOff>
    </xdr:from>
    <xdr:to>
      <xdr:col>3</xdr:col>
      <xdr:colOff>352073</xdr:colOff>
      <xdr:row>28</xdr:row>
      <xdr:rowOff>28309</xdr:rowOff>
    </xdr:to>
    <xdr:sp macro="" textlink="">
      <xdr:nvSpPr>
        <xdr:cNvPr id="430" name="Triángulo 429"/>
        <xdr:cNvSpPr/>
      </xdr:nvSpPr>
      <xdr:spPr>
        <a:xfrm>
          <a:off x="2782854" y="5652228"/>
          <a:ext cx="45719" cy="6568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</xdr:col>
      <xdr:colOff>112390</xdr:colOff>
      <xdr:row>25</xdr:row>
      <xdr:rowOff>189945</xdr:rowOff>
    </xdr:from>
    <xdr:to>
      <xdr:col>4</xdr:col>
      <xdr:colOff>158109</xdr:colOff>
      <xdr:row>26</xdr:row>
      <xdr:rowOff>52426</xdr:rowOff>
    </xdr:to>
    <xdr:sp macro="" textlink="">
      <xdr:nvSpPr>
        <xdr:cNvPr id="431" name="Triángulo 430"/>
        <xdr:cNvSpPr/>
      </xdr:nvSpPr>
      <xdr:spPr>
        <a:xfrm>
          <a:off x="3414390" y="5269945"/>
          <a:ext cx="45719" cy="6568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247686</xdr:colOff>
      <xdr:row>26</xdr:row>
      <xdr:rowOff>175577</xdr:rowOff>
    </xdr:from>
    <xdr:to>
      <xdr:col>2</xdr:col>
      <xdr:colOff>293405</xdr:colOff>
      <xdr:row>27</xdr:row>
      <xdr:rowOff>38059</xdr:rowOff>
    </xdr:to>
    <xdr:sp macro="" textlink="">
      <xdr:nvSpPr>
        <xdr:cNvPr id="432" name="Triángulo 431"/>
        <xdr:cNvSpPr/>
      </xdr:nvSpPr>
      <xdr:spPr>
        <a:xfrm>
          <a:off x="1898686" y="5458777"/>
          <a:ext cx="45719" cy="6568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541197</xdr:colOff>
      <xdr:row>28</xdr:row>
      <xdr:rowOff>28650</xdr:rowOff>
    </xdr:from>
    <xdr:to>
      <xdr:col>2</xdr:col>
      <xdr:colOff>586916</xdr:colOff>
      <xdr:row>28</xdr:row>
      <xdr:rowOff>96384</xdr:rowOff>
    </xdr:to>
    <xdr:sp macro="" textlink="">
      <xdr:nvSpPr>
        <xdr:cNvPr id="433" name="Triángulo 432"/>
        <xdr:cNvSpPr/>
      </xdr:nvSpPr>
      <xdr:spPr>
        <a:xfrm>
          <a:off x="2192197" y="571825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116324</xdr:colOff>
      <xdr:row>28</xdr:row>
      <xdr:rowOff>121185</xdr:rowOff>
    </xdr:from>
    <xdr:to>
      <xdr:col>3</xdr:col>
      <xdr:colOff>162043</xdr:colOff>
      <xdr:row>28</xdr:row>
      <xdr:rowOff>188919</xdr:rowOff>
    </xdr:to>
    <xdr:sp macro="" textlink="">
      <xdr:nvSpPr>
        <xdr:cNvPr id="434" name="Triángulo 433"/>
        <xdr:cNvSpPr/>
      </xdr:nvSpPr>
      <xdr:spPr>
        <a:xfrm>
          <a:off x="2592824" y="581078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221688</xdr:colOff>
      <xdr:row>25</xdr:row>
      <xdr:rowOff>55505</xdr:rowOff>
    </xdr:from>
    <xdr:to>
      <xdr:col>0</xdr:col>
      <xdr:colOff>267407</xdr:colOff>
      <xdr:row>25</xdr:row>
      <xdr:rowOff>123239</xdr:rowOff>
    </xdr:to>
    <xdr:sp macro="" textlink="">
      <xdr:nvSpPr>
        <xdr:cNvPr id="435" name="Triángulo 434"/>
        <xdr:cNvSpPr/>
      </xdr:nvSpPr>
      <xdr:spPr>
        <a:xfrm>
          <a:off x="221688" y="513550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771765</xdr:colOff>
      <xdr:row>27</xdr:row>
      <xdr:rowOff>62518</xdr:rowOff>
    </xdr:from>
    <xdr:to>
      <xdr:col>1</xdr:col>
      <xdr:colOff>817484</xdr:colOff>
      <xdr:row>27</xdr:row>
      <xdr:rowOff>130252</xdr:rowOff>
    </xdr:to>
    <xdr:sp macro="" textlink="">
      <xdr:nvSpPr>
        <xdr:cNvPr id="436" name="Triángulo 435"/>
        <xdr:cNvSpPr/>
      </xdr:nvSpPr>
      <xdr:spPr>
        <a:xfrm>
          <a:off x="1597265" y="554891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440967</xdr:colOff>
      <xdr:row>25</xdr:row>
      <xdr:rowOff>163604</xdr:rowOff>
    </xdr:from>
    <xdr:to>
      <xdr:col>1</xdr:col>
      <xdr:colOff>486686</xdr:colOff>
      <xdr:row>26</xdr:row>
      <xdr:rowOff>26085</xdr:rowOff>
    </xdr:to>
    <xdr:sp macro="" textlink="">
      <xdr:nvSpPr>
        <xdr:cNvPr id="437" name="Triángulo 436"/>
        <xdr:cNvSpPr/>
      </xdr:nvSpPr>
      <xdr:spPr>
        <a:xfrm>
          <a:off x="1266467" y="5243604"/>
          <a:ext cx="45719" cy="6568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255556</xdr:colOff>
      <xdr:row>26</xdr:row>
      <xdr:rowOff>136407</xdr:rowOff>
    </xdr:from>
    <xdr:to>
      <xdr:col>1</xdr:col>
      <xdr:colOff>301275</xdr:colOff>
      <xdr:row>26</xdr:row>
      <xdr:rowOff>204141</xdr:rowOff>
    </xdr:to>
    <xdr:sp macro="" textlink="">
      <xdr:nvSpPr>
        <xdr:cNvPr id="438" name="Triángulo 437"/>
        <xdr:cNvSpPr/>
      </xdr:nvSpPr>
      <xdr:spPr>
        <a:xfrm>
          <a:off x="1081056" y="5419607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540515</xdr:colOff>
      <xdr:row>27</xdr:row>
      <xdr:rowOff>100659</xdr:rowOff>
    </xdr:from>
    <xdr:to>
      <xdr:col>1</xdr:col>
      <xdr:colOff>586234</xdr:colOff>
      <xdr:row>27</xdr:row>
      <xdr:rowOff>168393</xdr:rowOff>
    </xdr:to>
    <xdr:sp macro="" textlink="">
      <xdr:nvSpPr>
        <xdr:cNvPr id="439" name="Triángulo 438"/>
        <xdr:cNvSpPr/>
      </xdr:nvSpPr>
      <xdr:spPr>
        <a:xfrm>
          <a:off x="1366015" y="558705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551803</xdr:colOff>
      <xdr:row>26</xdr:row>
      <xdr:rowOff>184641</xdr:rowOff>
    </xdr:from>
    <xdr:to>
      <xdr:col>3</xdr:col>
      <xdr:colOff>597522</xdr:colOff>
      <xdr:row>27</xdr:row>
      <xdr:rowOff>47123</xdr:rowOff>
    </xdr:to>
    <xdr:sp macro="" textlink="">
      <xdr:nvSpPr>
        <xdr:cNvPr id="440" name="Triángulo 439"/>
        <xdr:cNvSpPr/>
      </xdr:nvSpPr>
      <xdr:spPr>
        <a:xfrm>
          <a:off x="3028303" y="5467841"/>
          <a:ext cx="45719" cy="6568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0</xdr:col>
      <xdr:colOff>434809</xdr:colOff>
      <xdr:row>25</xdr:row>
      <xdr:rowOff>97580</xdr:rowOff>
    </xdr:from>
    <xdr:to>
      <xdr:col>0</xdr:col>
      <xdr:colOff>480528</xdr:colOff>
      <xdr:row>25</xdr:row>
      <xdr:rowOff>165314</xdr:rowOff>
    </xdr:to>
    <xdr:sp macro="" textlink="">
      <xdr:nvSpPr>
        <xdr:cNvPr id="441" name="Triángulo 440"/>
        <xdr:cNvSpPr/>
      </xdr:nvSpPr>
      <xdr:spPr>
        <a:xfrm>
          <a:off x="434809" y="517758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</xdr:col>
      <xdr:colOff>50985</xdr:colOff>
      <xdr:row>28</xdr:row>
      <xdr:rowOff>91593</xdr:rowOff>
    </xdr:from>
    <xdr:to>
      <xdr:col>4</xdr:col>
      <xdr:colOff>96704</xdr:colOff>
      <xdr:row>28</xdr:row>
      <xdr:rowOff>159327</xdr:rowOff>
    </xdr:to>
    <xdr:sp macro="" textlink="">
      <xdr:nvSpPr>
        <xdr:cNvPr id="442" name="Triángulo 441"/>
        <xdr:cNvSpPr/>
      </xdr:nvSpPr>
      <xdr:spPr>
        <a:xfrm>
          <a:off x="3352985" y="578119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617510</xdr:colOff>
      <xdr:row>5</xdr:row>
      <xdr:rowOff>140128</xdr:rowOff>
    </xdr:from>
    <xdr:to>
      <xdr:col>10</xdr:col>
      <xdr:colOff>663229</xdr:colOff>
      <xdr:row>6</xdr:row>
      <xdr:rowOff>5061</xdr:rowOff>
    </xdr:to>
    <xdr:sp macro="" textlink="">
      <xdr:nvSpPr>
        <xdr:cNvPr id="445" name="Triángulo 444"/>
        <xdr:cNvSpPr/>
      </xdr:nvSpPr>
      <xdr:spPr>
        <a:xfrm>
          <a:off x="9228110" y="1156128"/>
          <a:ext cx="45719" cy="681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733774</xdr:colOff>
      <xdr:row>12</xdr:row>
      <xdr:rowOff>69200</xdr:rowOff>
    </xdr:from>
    <xdr:to>
      <xdr:col>11</xdr:col>
      <xdr:colOff>779493</xdr:colOff>
      <xdr:row>12</xdr:row>
      <xdr:rowOff>139346</xdr:rowOff>
    </xdr:to>
    <xdr:sp macro="" textlink="">
      <xdr:nvSpPr>
        <xdr:cNvPr id="446" name="Triángulo 445"/>
        <xdr:cNvSpPr/>
      </xdr:nvSpPr>
      <xdr:spPr>
        <a:xfrm>
          <a:off x="10169874" y="2507600"/>
          <a:ext cx="45719" cy="7014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128263</xdr:colOff>
      <xdr:row>14</xdr:row>
      <xdr:rowOff>37745</xdr:rowOff>
    </xdr:from>
    <xdr:to>
      <xdr:col>11</xdr:col>
      <xdr:colOff>173982</xdr:colOff>
      <xdr:row>14</xdr:row>
      <xdr:rowOff>105479</xdr:rowOff>
    </xdr:to>
    <xdr:sp macro="" textlink="">
      <xdr:nvSpPr>
        <xdr:cNvPr id="447" name="Triángulo 446"/>
        <xdr:cNvSpPr/>
      </xdr:nvSpPr>
      <xdr:spPr>
        <a:xfrm>
          <a:off x="9564363" y="288254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377462</xdr:colOff>
      <xdr:row>7</xdr:row>
      <xdr:rowOff>51114</xdr:rowOff>
    </xdr:from>
    <xdr:to>
      <xdr:col>10</xdr:col>
      <xdr:colOff>423181</xdr:colOff>
      <xdr:row>7</xdr:row>
      <xdr:rowOff>118848</xdr:rowOff>
    </xdr:to>
    <xdr:sp macro="" textlink="">
      <xdr:nvSpPr>
        <xdr:cNvPr id="448" name="Triángulo 447"/>
        <xdr:cNvSpPr/>
      </xdr:nvSpPr>
      <xdr:spPr>
        <a:xfrm>
          <a:off x="8988062" y="147351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651751</xdr:colOff>
      <xdr:row>7</xdr:row>
      <xdr:rowOff>85557</xdr:rowOff>
    </xdr:from>
    <xdr:to>
      <xdr:col>10</xdr:col>
      <xdr:colOff>697470</xdr:colOff>
      <xdr:row>7</xdr:row>
      <xdr:rowOff>153291</xdr:rowOff>
    </xdr:to>
    <xdr:sp macro="" textlink="">
      <xdr:nvSpPr>
        <xdr:cNvPr id="449" name="Triángulo 448"/>
        <xdr:cNvSpPr/>
      </xdr:nvSpPr>
      <xdr:spPr>
        <a:xfrm>
          <a:off x="9262351" y="1507957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495418</xdr:colOff>
      <xdr:row>8</xdr:row>
      <xdr:rowOff>23590</xdr:rowOff>
    </xdr:from>
    <xdr:to>
      <xdr:col>10</xdr:col>
      <xdr:colOff>541137</xdr:colOff>
      <xdr:row>8</xdr:row>
      <xdr:rowOff>91324</xdr:rowOff>
    </xdr:to>
    <xdr:sp macro="" textlink="">
      <xdr:nvSpPr>
        <xdr:cNvPr id="450" name="Triángulo 449"/>
        <xdr:cNvSpPr/>
      </xdr:nvSpPr>
      <xdr:spPr>
        <a:xfrm>
          <a:off x="9106018" y="164919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738252</xdr:colOff>
      <xdr:row>10</xdr:row>
      <xdr:rowOff>101284</xdr:rowOff>
    </xdr:from>
    <xdr:to>
      <xdr:col>10</xdr:col>
      <xdr:colOff>783971</xdr:colOff>
      <xdr:row>10</xdr:row>
      <xdr:rowOff>169018</xdr:rowOff>
    </xdr:to>
    <xdr:sp macro="" textlink="">
      <xdr:nvSpPr>
        <xdr:cNvPr id="451" name="Triángulo 450"/>
        <xdr:cNvSpPr/>
      </xdr:nvSpPr>
      <xdr:spPr>
        <a:xfrm>
          <a:off x="9348852" y="213328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33500</xdr:colOff>
      <xdr:row>11</xdr:row>
      <xdr:rowOff>186842</xdr:rowOff>
    </xdr:from>
    <xdr:to>
      <xdr:col>11</xdr:col>
      <xdr:colOff>79219</xdr:colOff>
      <xdr:row>12</xdr:row>
      <xdr:rowOff>50118</xdr:rowOff>
    </xdr:to>
    <xdr:sp macro="" textlink="">
      <xdr:nvSpPr>
        <xdr:cNvPr id="452" name="Triángulo 451"/>
        <xdr:cNvSpPr/>
      </xdr:nvSpPr>
      <xdr:spPr>
        <a:xfrm>
          <a:off x="9469600" y="2422042"/>
          <a:ext cx="45719" cy="6647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480792</xdr:colOff>
      <xdr:row>10</xdr:row>
      <xdr:rowOff>8963</xdr:rowOff>
    </xdr:from>
    <xdr:to>
      <xdr:col>10</xdr:col>
      <xdr:colOff>526511</xdr:colOff>
      <xdr:row>10</xdr:row>
      <xdr:rowOff>76697</xdr:rowOff>
    </xdr:to>
    <xdr:sp macro="" textlink="">
      <xdr:nvSpPr>
        <xdr:cNvPr id="453" name="Triángulo 452"/>
        <xdr:cNvSpPr/>
      </xdr:nvSpPr>
      <xdr:spPr>
        <a:xfrm>
          <a:off x="9091392" y="204096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471985</xdr:colOff>
      <xdr:row>8</xdr:row>
      <xdr:rowOff>110249</xdr:rowOff>
    </xdr:from>
    <xdr:to>
      <xdr:col>11</xdr:col>
      <xdr:colOff>517704</xdr:colOff>
      <xdr:row>8</xdr:row>
      <xdr:rowOff>177983</xdr:rowOff>
    </xdr:to>
    <xdr:sp macro="" textlink="">
      <xdr:nvSpPr>
        <xdr:cNvPr id="454" name="Triángulo 453"/>
        <xdr:cNvSpPr/>
      </xdr:nvSpPr>
      <xdr:spPr>
        <a:xfrm>
          <a:off x="9908085" y="173584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239780</xdr:colOff>
      <xdr:row>12</xdr:row>
      <xdr:rowOff>129448</xdr:rowOff>
    </xdr:from>
    <xdr:to>
      <xdr:col>2</xdr:col>
      <xdr:colOff>285499</xdr:colOff>
      <xdr:row>12</xdr:row>
      <xdr:rowOff>197182</xdr:rowOff>
    </xdr:to>
    <xdr:sp macro="" textlink="">
      <xdr:nvSpPr>
        <xdr:cNvPr id="455" name="Triángulo 454"/>
        <xdr:cNvSpPr/>
      </xdr:nvSpPr>
      <xdr:spPr>
        <a:xfrm>
          <a:off x="1890780" y="256784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102065</xdr:colOff>
      <xdr:row>11</xdr:row>
      <xdr:rowOff>162970</xdr:rowOff>
    </xdr:from>
    <xdr:to>
      <xdr:col>2</xdr:col>
      <xdr:colOff>147784</xdr:colOff>
      <xdr:row>12</xdr:row>
      <xdr:rowOff>30929</xdr:rowOff>
    </xdr:to>
    <xdr:sp macro="" textlink="">
      <xdr:nvSpPr>
        <xdr:cNvPr id="456" name="Triángulo 455"/>
        <xdr:cNvSpPr/>
      </xdr:nvSpPr>
      <xdr:spPr>
        <a:xfrm>
          <a:off x="1753065" y="2398170"/>
          <a:ext cx="45719" cy="71159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114158</xdr:colOff>
      <xdr:row>6</xdr:row>
      <xdr:rowOff>114154</xdr:rowOff>
    </xdr:from>
    <xdr:to>
      <xdr:col>3</xdr:col>
      <xdr:colOff>159877</xdr:colOff>
      <xdr:row>6</xdr:row>
      <xdr:rowOff>181888</xdr:rowOff>
    </xdr:to>
    <xdr:sp macro="" textlink="">
      <xdr:nvSpPr>
        <xdr:cNvPr id="457" name="Triángulo 456"/>
        <xdr:cNvSpPr/>
      </xdr:nvSpPr>
      <xdr:spPr>
        <a:xfrm>
          <a:off x="2590658" y="133335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333224</xdr:colOff>
      <xdr:row>25</xdr:row>
      <xdr:rowOff>127428</xdr:rowOff>
    </xdr:from>
    <xdr:to>
      <xdr:col>9</xdr:col>
      <xdr:colOff>378943</xdr:colOff>
      <xdr:row>25</xdr:row>
      <xdr:rowOff>195162</xdr:rowOff>
    </xdr:to>
    <xdr:sp macro="" textlink="">
      <xdr:nvSpPr>
        <xdr:cNvPr id="458" name="Triángulo 457"/>
        <xdr:cNvSpPr/>
      </xdr:nvSpPr>
      <xdr:spPr>
        <a:xfrm>
          <a:off x="8118324" y="520742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294891</xdr:colOff>
      <xdr:row>24</xdr:row>
      <xdr:rowOff>126312</xdr:rowOff>
    </xdr:from>
    <xdr:to>
      <xdr:col>9</xdr:col>
      <xdr:colOff>340610</xdr:colOff>
      <xdr:row>24</xdr:row>
      <xdr:rowOff>194046</xdr:rowOff>
    </xdr:to>
    <xdr:sp macro="" textlink="">
      <xdr:nvSpPr>
        <xdr:cNvPr id="459" name="Triángulo 458"/>
        <xdr:cNvSpPr/>
      </xdr:nvSpPr>
      <xdr:spPr>
        <a:xfrm>
          <a:off x="8079991" y="5003112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85805</xdr:colOff>
      <xdr:row>25</xdr:row>
      <xdr:rowOff>74023</xdr:rowOff>
    </xdr:from>
    <xdr:to>
      <xdr:col>9</xdr:col>
      <xdr:colOff>131524</xdr:colOff>
      <xdr:row>25</xdr:row>
      <xdr:rowOff>141757</xdr:rowOff>
    </xdr:to>
    <xdr:sp macro="" textlink="">
      <xdr:nvSpPr>
        <xdr:cNvPr id="460" name="Triángulo 459"/>
        <xdr:cNvSpPr/>
      </xdr:nvSpPr>
      <xdr:spPr>
        <a:xfrm>
          <a:off x="7870905" y="515402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84652</xdr:colOff>
      <xdr:row>26</xdr:row>
      <xdr:rowOff>194434</xdr:rowOff>
    </xdr:from>
    <xdr:to>
      <xdr:col>10</xdr:col>
      <xdr:colOff>130371</xdr:colOff>
      <xdr:row>27</xdr:row>
      <xdr:rowOff>57432</xdr:rowOff>
    </xdr:to>
    <xdr:sp macro="" textlink="">
      <xdr:nvSpPr>
        <xdr:cNvPr id="461" name="Triángulo 460"/>
        <xdr:cNvSpPr/>
      </xdr:nvSpPr>
      <xdr:spPr>
        <a:xfrm>
          <a:off x="8695252" y="5477634"/>
          <a:ext cx="45719" cy="6619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349017</xdr:colOff>
      <xdr:row>27</xdr:row>
      <xdr:rowOff>116506</xdr:rowOff>
    </xdr:from>
    <xdr:to>
      <xdr:col>10</xdr:col>
      <xdr:colOff>394736</xdr:colOff>
      <xdr:row>27</xdr:row>
      <xdr:rowOff>184240</xdr:rowOff>
    </xdr:to>
    <xdr:sp macro="" textlink="">
      <xdr:nvSpPr>
        <xdr:cNvPr id="462" name="Triángulo 461"/>
        <xdr:cNvSpPr/>
      </xdr:nvSpPr>
      <xdr:spPr>
        <a:xfrm>
          <a:off x="8959617" y="560290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543005</xdr:colOff>
      <xdr:row>25</xdr:row>
      <xdr:rowOff>83365</xdr:rowOff>
    </xdr:from>
    <xdr:to>
      <xdr:col>9</xdr:col>
      <xdr:colOff>588724</xdr:colOff>
      <xdr:row>25</xdr:row>
      <xdr:rowOff>151099</xdr:rowOff>
    </xdr:to>
    <xdr:sp macro="" textlink="">
      <xdr:nvSpPr>
        <xdr:cNvPr id="463" name="Triángulo 462"/>
        <xdr:cNvSpPr/>
      </xdr:nvSpPr>
      <xdr:spPr>
        <a:xfrm>
          <a:off x="8328105" y="516336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164371</xdr:colOff>
      <xdr:row>28</xdr:row>
      <xdr:rowOff>72617</xdr:rowOff>
    </xdr:from>
    <xdr:to>
      <xdr:col>12</xdr:col>
      <xdr:colOff>210090</xdr:colOff>
      <xdr:row>28</xdr:row>
      <xdr:rowOff>140351</xdr:rowOff>
    </xdr:to>
    <xdr:sp macro="" textlink="">
      <xdr:nvSpPr>
        <xdr:cNvPr id="464" name="Triángulo 463"/>
        <xdr:cNvSpPr/>
      </xdr:nvSpPr>
      <xdr:spPr>
        <a:xfrm>
          <a:off x="10425971" y="5762217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684655</xdr:colOff>
      <xdr:row>28</xdr:row>
      <xdr:rowOff>100256</xdr:rowOff>
    </xdr:from>
    <xdr:to>
      <xdr:col>12</xdr:col>
      <xdr:colOff>730374</xdr:colOff>
      <xdr:row>28</xdr:row>
      <xdr:rowOff>167990</xdr:rowOff>
    </xdr:to>
    <xdr:sp macro="" textlink="">
      <xdr:nvSpPr>
        <xdr:cNvPr id="465" name="Triángulo 464"/>
        <xdr:cNvSpPr/>
      </xdr:nvSpPr>
      <xdr:spPr>
        <a:xfrm>
          <a:off x="10946255" y="578985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 </a:t>
          </a:r>
        </a:p>
      </xdr:txBody>
    </xdr:sp>
    <xdr:clientData/>
  </xdr:twoCellAnchor>
  <xdr:twoCellAnchor>
    <xdr:from>
      <xdr:col>12</xdr:col>
      <xdr:colOff>283669</xdr:colOff>
      <xdr:row>27</xdr:row>
      <xdr:rowOff>108173</xdr:rowOff>
    </xdr:from>
    <xdr:to>
      <xdr:col>12</xdr:col>
      <xdr:colOff>329388</xdr:colOff>
      <xdr:row>27</xdr:row>
      <xdr:rowOff>175907</xdr:rowOff>
    </xdr:to>
    <xdr:sp macro="" textlink="">
      <xdr:nvSpPr>
        <xdr:cNvPr id="466" name="Triángulo 465"/>
        <xdr:cNvSpPr/>
      </xdr:nvSpPr>
      <xdr:spPr>
        <a:xfrm>
          <a:off x="10545269" y="559457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801194</xdr:colOff>
      <xdr:row>28</xdr:row>
      <xdr:rowOff>51023</xdr:rowOff>
    </xdr:from>
    <xdr:to>
      <xdr:col>12</xdr:col>
      <xdr:colOff>21413</xdr:colOff>
      <xdr:row>28</xdr:row>
      <xdr:rowOff>118757</xdr:rowOff>
    </xdr:to>
    <xdr:sp macro="" textlink="">
      <xdr:nvSpPr>
        <xdr:cNvPr id="467" name="Triángulo 466"/>
        <xdr:cNvSpPr/>
      </xdr:nvSpPr>
      <xdr:spPr>
        <a:xfrm>
          <a:off x="10237294" y="574062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565731</xdr:colOff>
      <xdr:row>25</xdr:row>
      <xdr:rowOff>80821</xdr:rowOff>
    </xdr:from>
    <xdr:to>
      <xdr:col>10</xdr:col>
      <xdr:colOff>611450</xdr:colOff>
      <xdr:row>25</xdr:row>
      <xdr:rowOff>148555</xdr:rowOff>
    </xdr:to>
    <xdr:sp macro="" textlink="">
      <xdr:nvSpPr>
        <xdr:cNvPr id="468" name="Triángulo 467"/>
        <xdr:cNvSpPr/>
      </xdr:nvSpPr>
      <xdr:spPr>
        <a:xfrm>
          <a:off x="9176331" y="5160821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</xdr:col>
      <xdr:colOff>36945</xdr:colOff>
      <xdr:row>28</xdr:row>
      <xdr:rowOff>83128</xdr:rowOff>
    </xdr:from>
    <xdr:to>
      <xdr:col>13</xdr:col>
      <xdr:colOff>82664</xdr:colOff>
      <xdr:row>28</xdr:row>
      <xdr:rowOff>150862</xdr:rowOff>
    </xdr:to>
    <xdr:sp macro="" textlink="">
      <xdr:nvSpPr>
        <xdr:cNvPr id="469" name="Triángulo 468"/>
        <xdr:cNvSpPr/>
      </xdr:nvSpPr>
      <xdr:spPr>
        <a:xfrm>
          <a:off x="11251045" y="577272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183800</xdr:colOff>
      <xdr:row>5</xdr:row>
      <xdr:rowOff>148704</xdr:rowOff>
    </xdr:from>
    <xdr:to>
      <xdr:col>21</xdr:col>
      <xdr:colOff>229519</xdr:colOff>
      <xdr:row>6</xdr:row>
      <xdr:rowOff>12242</xdr:rowOff>
    </xdr:to>
    <xdr:sp macro="" textlink="">
      <xdr:nvSpPr>
        <xdr:cNvPr id="471" name="Triángulo 470"/>
        <xdr:cNvSpPr/>
      </xdr:nvSpPr>
      <xdr:spPr>
        <a:xfrm>
          <a:off x="18141600" y="1164704"/>
          <a:ext cx="45719" cy="6673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689949</xdr:colOff>
      <xdr:row>6</xdr:row>
      <xdr:rowOff>197257</xdr:rowOff>
    </xdr:from>
    <xdr:to>
      <xdr:col>20</xdr:col>
      <xdr:colOff>739496</xdr:colOff>
      <xdr:row>7</xdr:row>
      <xdr:rowOff>62690</xdr:rowOff>
    </xdr:to>
    <xdr:sp macro="" textlink="">
      <xdr:nvSpPr>
        <xdr:cNvPr id="472" name="Triángulo 471"/>
        <xdr:cNvSpPr/>
      </xdr:nvSpPr>
      <xdr:spPr>
        <a:xfrm>
          <a:off x="17822249" y="1416457"/>
          <a:ext cx="49547" cy="686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815728</xdr:colOff>
      <xdr:row>8</xdr:row>
      <xdr:rowOff>68833</xdr:rowOff>
    </xdr:from>
    <xdr:to>
      <xdr:col>21</xdr:col>
      <xdr:colOff>37258</xdr:colOff>
      <xdr:row>8</xdr:row>
      <xdr:rowOff>136567</xdr:rowOff>
    </xdr:to>
    <xdr:sp macro="" textlink="">
      <xdr:nvSpPr>
        <xdr:cNvPr id="473" name="Triángulo 472"/>
        <xdr:cNvSpPr/>
      </xdr:nvSpPr>
      <xdr:spPr>
        <a:xfrm>
          <a:off x="17948028" y="1694433"/>
          <a:ext cx="47030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694647</xdr:colOff>
      <xdr:row>10</xdr:row>
      <xdr:rowOff>11440</xdr:rowOff>
    </xdr:from>
    <xdr:to>
      <xdr:col>20</xdr:col>
      <xdr:colOff>740366</xdr:colOff>
      <xdr:row>10</xdr:row>
      <xdr:rowOff>79174</xdr:rowOff>
    </xdr:to>
    <xdr:sp macro="" textlink="">
      <xdr:nvSpPr>
        <xdr:cNvPr id="474" name="Triángulo 473"/>
        <xdr:cNvSpPr/>
      </xdr:nvSpPr>
      <xdr:spPr>
        <a:xfrm>
          <a:off x="17826947" y="204344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150233</xdr:colOff>
      <xdr:row>8</xdr:row>
      <xdr:rowOff>115138</xdr:rowOff>
    </xdr:from>
    <xdr:to>
      <xdr:col>20</xdr:col>
      <xdr:colOff>195952</xdr:colOff>
      <xdr:row>8</xdr:row>
      <xdr:rowOff>182872</xdr:rowOff>
    </xdr:to>
    <xdr:sp macro="" textlink="">
      <xdr:nvSpPr>
        <xdr:cNvPr id="475" name="Triángulo 474"/>
        <xdr:cNvSpPr/>
      </xdr:nvSpPr>
      <xdr:spPr>
        <a:xfrm>
          <a:off x="17282533" y="174073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246439</xdr:colOff>
      <xdr:row>6</xdr:row>
      <xdr:rowOff>65238</xdr:rowOff>
    </xdr:from>
    <xdr:to>
      <xdr:col>20</xdr:col>
      <xdr:colOff>292158</xdr:colOff>
      <xdr:row>6</xdr:row>
      <xdr:rowOff>132972</xdr:rowOff>
    </xdr:to>
    <xdr:sp macro="" textlink="">
      <xdr:nvSpPr>
        <xdr:cNvPr id="476" name="Triángulo 475"/>
        <xdr:cNvSpPr/>
      </xdr:nvSpPr>
      <xdr:spPr>
        <a:xfrm>
          <a:off x="17378739" y="128443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181553</xdr:colOff>
      <xdr:row>5</xdr:row>
      <xdr:rowOff>123980</xdr:rowOff>
    </xdr:from>
    <xdr:to>
      <xdr:col>20</xdr:col>
      <xdr:colOff>227272</xdr:colOff>
      <xdr:row>5</xdr:row>
      <xdr:rowOff>191714</xdr:rowOff>
    </xdr:to>
    <xdr:sp macro="" textlink="">
      <xdr:nvSpPr>
        <xdr:cNvPr id="477" name="Triángulo 476"/>
        <xdr:cNvSpPr/>
      </xdr:nvSpPr>
      <xdr:spPr>
        <a:xfrm>
          <a:off x="17313853" y="113998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34248</xdr:colOff>
      <xdr:row>7</xdr:row>
      <xdr:rowOff>100303</xdr:rowOff>
    </xdr:from>
    <xdr:to>
      <xdr:col>20</xdr:col>
      <xdr:colOff>79967</xdr:colOff>
      <xdr:row>7</xdr:row>
      <xdr:rowOff>168037</xdr:rowOff>
    </xdr:to>
    <xdr:sp macro="" textlink="">
      <xdr:nvSpPr>
        <xdr:cNvPr id="478" name="Triángulo 477"/>
        <xdr:cNvSpPr/>
      </xdr:nvSpPr>
      <xdr:spPr>
        <a:xfrm>
          <a:off x="17166548" y="152270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70513</xdr:colOff>
      <xdr:row>10</xdr:row>
      <xdr:rowOff>76626</xdr:rowOff>
    </xdr:from>
    <xdr:to>
      <xdr:col>20</xdr:col>
      <xdr:colOff>116232</xdr:colOff>
      <xdr:row>10</xdr:row>
      <xdr:rowOff>144360</xdr:rowOff>
    </xdr:to>
    <xdr:sp macro="" textlink="">
      <xdr:nvSpPr>
        <xdr:cNvPr id="479" name="Triángulo 478"/>
        <xdr:cNvSpPr/>
      </xdr:nvSpPr>
      <xdr:spPr>
        <a:xfrm>
          <a:off x="17202813" y="210862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43090</xdr:colOff>
      <xdr:row>12</xdr:row>
      <xdr:rowOff>169085</xdr:rowOff>
    </xdr:from>
    <xdr:to>
      <xdr:col>20</xdr:col>
      <xdr:colOff>88809</xdr:colOff>
      <xdr:row>13</xdr:row>
      <xdr:rowOff>34518</xdr:rowOff>
    </xdr:to>
    <xdr:sp macro="" textlink="">
      <xdr:nvSpPr>
        <xdr:cNvPr id="480" name="Triángulo 479"/>
        <xdr:cNvSpPr/>
      </xdr:nvSpPr>
      <xdr:spPr>
        <a:xfrm>
          <a:off x="17175390" y="2607485"/>
          <a:ext cx="45719" cy="686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289148</xdr:colOff>
      <xdr:row>14</xdr:row>
      <xdr:rowOff>186619</xdr:rowOff>
    </xdr:from>
    <xdr:to>
      <xdr:col>20</xdr:col>
      <xdr:colOff>334867</xdr:colOff>
      <xdr:row>15</xdr:row>
      <xdr:rowOff>52052</xdr:rowOff>
    </xdr:to>
    <xdr:sp macro="" textlink="">
      <xdr:nvSpPr>
        <xdr:cNvPr id="481" name="Triángulo 480"/>
        <xdr:cNvSpPr/>
      </xdr:nvSpPr>
      <xdr:spPr>
        <a:xfrm>
          <a:off x="17421448" y="3031419"/>
          <a:ext cx="45719" cy="686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565176</xdr:colOff>
      <xdr:row>15</xdr:row>
      <xdr:rowOff>121732</xdr:rowOff>
    </xdr:from>
    <xdr:to>
      <xdr:col>20</xdr:col>
      <xdr:colOff>610895</xdr:colOff>
      <xdr:row>15</xdr:row>
      <xdr:rowOff>189466</xdr:rowOff>
    </xdr:to>
    <xdr:sp macro="" textlink="">
      <xdr:nvSpPr>
        <xdr:cNvPr id="482" name="Triángulo 481"/>
        <xdr:cNvSpPr/>
      </xdr:nvSpPr>
      <xdr:spPr>
        <a:xfrm>
          <a:off x="17697476" y="3169732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778934</xdr:colOff>
      <xdr:row>15</xdr:row>
      <xdr:rowOff>16933</xdr:rowOff>
    </xdr:from>
    <xdr:to>
      <xdr:col>20</xdr:col>
      <xdr:colOff>824653</xdr:colOff>
      <xdr:row>15</xdr:row>
      <xdr:rowOff>85566</xdr:rowOff>
    </xdr:to>
    <xdr:sp macro="" textlink="">
      <xdr:nvSpPr>
        <xdr:cNvPr id="483" name="Triángulo 482"/>
        <xdr:cNvSpPr/>
      </xdr:nvSpPr>
      <xdr:spPr>
        <a:xfrm>
          <a:off x="17911234" y="3064933"/>
          <a:ext cx="45719" cy="686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691241</xdr:colOff>
      <xdr:row>13</xdr:row>
      <xdr:rowOff>158594</xdr:rowOff>
    </xdr:from>
    <xdr:to>
      <xdr:col>20</xdr:col>
      <xdr:colOff>736960</xdr:colOff>
      <xdr:row>14</xdr:row>
      <xdr:rowOff>23129</xdr:rowOff>
    </xdr:to>
    <xdr:sp macro="" textlink="">
      <xdr:nvSpPr>
        <xdr:cNvPr id="484" name="Triángulo 483"/>
        <xdr:cNvSpPr/>
      </xdr:nvSpPr>
      <xdr:spPr>
        <a:xfrm>
          <a:off x="17823541" y="2800194"/>
          <a:ext cx="45719" cy="67735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684410</xdr:colOff>
      <xdr:row>12</xdr:row>
      <xdr:rowOff>14639</xdr:rowOff>
    </xdr:from>
    <xdr:to>
      <xdr:col>20</xdr:col>
      <xdr:colOff>730129</xdr:colOff>
      <xdr:row>12</xdr:row>
      <xdr:rowOff>82373</xdr:rowOff>
    </xdr:to>
    <xdr:sp macro="" textlink="">
      <xdr:nvSpPr>
        <xdr:cNvPr id="485" name="Triángulo 484"/>
        <xdr:cNvSpPr/>
      </xdr:nvSpPr>
      <xdr:spPr>
        <a:xfrm>
          <a:off x="17816710" y="245303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185869</xdr:colOff>
      <xdr:row>25</xdr:row>
      <xdr:rowOff>176664</xdr:rowOff>
    </xdr:from>
    <xdr:to>
      <xdr:col>20</xdr:col>
      <xdr:colOff>231588</xdr:colOff>
      <xdr:row>26</xdr:row>
      <xdr:rowOff>42035</xdr:rowOff>
    </xdr:to>
    <xdr:sp macro="" textlink="">
      <xdr:nvSpPr>
        <xdr:cNvPr id="487" name="Triángulo 486"/>
        <xdr:cNvSpPr/>
      </xdr:nvSpPr>
      <xdr:spPr>
        <a:xfrm>
          <a:off x="17318169" y="5256664"/>
          <a:ext cx="45719" cy="6857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135906</xdr:colOff>
      <xdr:row>27</xdr:row>
      <xdr:rowOff>46454</xdr:rowOff>
    </xdr:from>
    <xdr:to>
      <xdr:col>21</xdr:col>
      <xdr:colOff>181625</xdr:colOff>
      <xdr:row>27</xdr:row>
      <xdr:rowOff>114188</xdr:rowOff>
    </xdr:to>
    <xdr:sp macro="" textlink="">
      <xdr:nvSpPr>
        <xdr:cNvPr id="488" name="Triángulo 487"/>
        <xdr:cNvSpPr/>
      </xdr:nvSpPr>
      <xdr:spPr>
        <a:xfrm>
          <a:off x="18093706" y="553285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23</xdr:col>
      <xdr:colOff>242903</xdr:colOff>
      <xdr:row>26</xdr:row>
      <xdr:rowOff>142381</xdr:rowOff>
    </xdr:from>
    <xdr:to>
      <xdr:col>23</xdr:col>
      <xdr:colOff>288622</xdr:colOff>
      <xdr:row>27</xdr:row>
      <xdr:rowOff>7753</xdr:rowOff>
    </xdr:to>
    <xdr:sp macro="" textlink="">
      <xdr:nvSpPr>
        <xdr:cNvPr id="489" name="Triángulo 488"/>
        <xdr:cNvSpPr/>
      </xdr:nvSpPr>
      <xdr:spPr>
        <a:xfrm>
          <a:off x="19978703" y="5425581"/>
          <a:ext cx="45719" cy="6857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19</xdr:col>
      <xdr:colOff>664003</xdr:colOff>
      <xdr:row>25</xdr:row>
      <xdr:rowOff>107022</xdr:rowOff>
    </xdr:from>
    <xdr:to>
      <xdr:col>19</xdr:col>
      <xdr:colOff>709722</xdr:colOff>
      <xdr:row>25</xdr:row>
      <xdr:rowOff>174756</xdr:rowOff>
    </xdr:to>
    <xdr:sp macro="" textlink="">
      <xdr:nvSpPr>
        <xdr:cNvPr id="490" name="Triángulo 489"/>
        <xdr:cNvSpPr/>
      </xdr:nvSpPr>
      <xdr:spPr>
        <a:xfrm>
          <a:off x="16970803" y="5187022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462908</xdr:colOff>
      <xdr:row>5</xdr:row>
      <xdr:rowOff>52357</xdr:rowOff>
    </xdr:from>
    <xdr:to>
      <xdr:col>2</xdr:col>
      <xdr:colOff>508627</xdr:colOff>
      <xdr:row>5</xdr:row>
      <xdr:rowOff>120091</xdr:rowOff>
    </xdr:to>
    <xdr:sp macro="" textlink="">
      <xdr:nvSpPr>
        <xdr:cNvPr id="501" name="Triángulo 500"/>
        <xdr:cNvSpPr/>
      </xdr:nvSpPr>
      <xdr:spPr>
        <a:xfrm>
          <a:off x="2113908" y="1068357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609454</xdr:colOff>
      <xdr:row>5</xdr:row>
      <xdr:rowOff>47443</xdr:rowOff>
    </xdr:from>
    <xdr:to>
      <xdr:col>1</xdr:col>
      <xdr:colOff>655173</xdr:colOff>
      <xdr:row>5</xdr:row>
      <xdr:rowOff>115177</xdr:rowOff>
    </xdr:to>
    <xdr:sp macro="" textlink="">
      <xdr:nvSpPr>
        <xdr:cNvPr id="502" name="Triángulo 501"/>
        <xdr:cNvSpPr/>
      </xdr:nvSpPr>
      <xdr:spPr>
        <a:xfrm>
          <a:off x="1434954" y="106344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516467</xdr:colOff>
      <xdr:row>41</xdr:row>
      <xdr:rowOff>147926</xdr:rowOff>
    </xdr:from>
    <xdr:to>
      <xdr:col>2</xdr:col>
      <xdr:colOff>562186</xdr:colOff>
      <xdr:row>42</xdr:row>
      <xdr:rowOff>14870</xdr:rowOff>
    </xdr:to>
    <xdr:sp macro="" textlink="">
      <xdr:nvSpPr>
        <xdr:cNvPr id="503" name="Triángulo 502"/>
        <xdr:cNvSpPr/>
      </xdr:nvSpPr>
      <xdr:spPr>
        <a:xfrm>
          <a:off x="2167467" y="8479126"/>
          <a:ext cx="45719" cy="7014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774700</xdr:colOff>
      <xdr:row>43</xdr:row>
      <xdr:rowOff>147925</xdr:rowOff>
    </xdr:from>
    <xdr:to>
      <xdr:col>2</xdr:col>
      <xdr:colOff>820419</xdr:colOff>
      <xdr:row>44</xdr:row>
      <xdr:rowOff>12459</xdr:rowOff>
    </xdr:to>
    <xdr:sp macro="" textlink="">
      <xdr:nvSpPr>
        <xdr:cNvPr id="504" name="Triángulo 503"/>
        <xdr:cNvSpPr/>
      </xdr:nvSpPr>
      <xdr:spPr>
        <a:xfrm>
          <a:off x="2425700" y="888552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186266</xdr:colOff>
      <xdr:row>47</xdr:row>
      <xdr:rowOff>12459</xdr:rowOff>
    </xdr:from>
    <xdr:to>
      <xdr:col>3</xdr:col>
      <xdr:colOff>231985</xdr:colOff>
      <xdr:row>47</xdr:row>
      <xdr:rowOff>80193</xdr:rowOff>
    </xdr:to>
    <xdr:sp macro="" textlink="">
      <xdr:nvSpPr>
        <xdr:cNvPr id="505" name="Triángulo 504"/>
        <xdr:cNvSpPr/>
      </xdr:nvSpPr>
      <xdr:spPr>
        <a:xfrm>
          <a:off x="2662766" y="956285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93132</xdr:colOff>
      <xdr:row>47</xdr:row>
      <xdr:rowOff>135226</xdr:rowOff>
    </xdr:from>
    <xdr:to>
      <xdr:col>3</xdr:col>
      <xdr:colOff>138851</xdr:colOff>
      <xdr:row>47</xdr:row>
      <xdr:rowOff>202960</xdr:rowOff>
    </xdr:to>
    <xdr:sp macro="" textlink="">
      <xdr:nvSpPr>
        <xdr:cNvPr id="506" name="Triángulo 505"/>
        <xdr:cNvSpPr/>
      </xdr:nvSpPr>
      <xdr:spPr>
        <a:xfrm>
          <a:off x="2569632" y="968562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685800</xdr:colOff>
      <xdr:row>62</xdr:row>
      <xdr:rowOff>173325</xdr:rowOff>
    </xdr:from>
    <xdr:to>
      <xdr:col>1</xdr:col>
      <xdr:colOff>731519</xdr:colOff>
      <xdr:row>63</xdr:row>
      <xdr:rowOff>37859</xdr:rowOff>
    </xdr:to>
    <xdr:sp macro="" textlink="">
      <xdr:nvSpPr>
        <xdr:cNvPr id="507" name="Triángulo 506"/>
        <xdr:cNvSpPr/>
      </xdr:nvSpPr>
      <xdr:spPr>
        <a:xfrm>
          <a:off x="1511300" y="1277172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529166</xdr:colOff>
      <xdr:row>63</xdr:row>
      <xdr:rowOff>118292</xdr:rowOff>
    </xdr:from>
    <xdr:to>
      <xdr:col>2</xdr:col>
      <xdr:colOff>574885</xdr:colOff>
      <xdr:row>63</xdr:row>
      <xdr:rowOff>186026</xdr:rowOff>
    </xdr:to>
    <xdr:sp macro="" textlink="">
      <xdr:nvSpPr>
        <xdr:cNvPr id="508" name="Triángulo 507"/>
        <xdr:cNvSpPr/>
      </xdr:nvSpPr>
      <xdr:spPr>
        <a:xfrm>
          <a:off x="2180166" y="12919892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</xdr:col>
      <xdr:colOff>152401</xdr:colOff>
      <xdr:row>60</xdr:row>
      <xdr:rowOff>151938</xdr:rowOff>
    </xdr:from>
    <xdr:to>
      <xdr:col>4</xdr:col>
      <xdr:colOff>198120</xdr:colOff>
      <xdr:row>61</xdr:row>
      <xdr:rowOff>16472</xdr:rowOff>
    </xdr:to>
    <xdr:sp macro="" textlink="">
      <xdr:nvSpPr>
        <xdr:cNvPr id="509" name="Triángulo 508"/>
        <xdr:cNvSpPr/>
      </xdr:nvSpPr>
      <xdr:spPr>
        <a:xfrm>
          <a:off x="3454401" y="1234393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389468</xdr:colOff>
      <xdr:row>50</xdr:row>
      <xdr:rowOff>139238</xdr:rowOff>
    </xdr:from>
    <xdr:to>
      <xdr:col>2</xdr:col>
      <xdr:colOff>435187</xdr:colOff>
      <xdr:row>51</xdr:row>
      <xdr:rowOff>3772</xdr:rowOff>
    </xdr:to>
    <xdr:sp macro="" textlink="">
      <xdr:nvSpPr>
        <xdr:cNvPr id="510" name="Triángulo 509"/>
        <xdr:cNvSpPr/>
      </xdr:nvSpPr>
      <xdr:spPr>
        <a:xfrm>
          <a:off x="2040468" y="1029923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169334</xdr:colOff>
      <xdr:row>49</xdr:row>
      <xdr:rowOff>147705</xdr:rowOff>
    </xdr:from>
    <xdr:to>
      <xdr:col>3</xdr:col>
      <xdr:colOff>215053</xdr:colOff>
      <xdr:row>50</xdr:row>
      <xdr:rowOff>12239</xdr:rowOff>
    </xdr:to>
    <xdr:sp macro="" textlink="">
      <xdr:nvSpPr>
        <xdr:cNvPr id="511" name="Triángulo 510"/>
        <xdr:cNvSpPr/>
      </xdr:nvSpPr>
      <xdr:spPr>
        <a:xfrm>
          <a:off x="2645834" y="1010450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165100</xdr:colOff>
      <xdr:row>46</xdr:row>
      <xdr:rowOff>92672</xdr:rowOff>
    </xdr:from>
    <xdr:to>
      <xdr:col>2</xdr:col>
      <xdr:colOff>210819</xdr:colOff>
      <xdr:row>46</xdr:row>
      <xdr:rowOff>160406</xdr:rowOff>
    </xdr:to>
    <xdr:sp macro="" textlink="">
      <xdr:nvSpPr>
        <xdr:cNvPr id="512" name="Triángulo 511"/>
        <xdr:cNvSpPr/>
      </xdr:nvSpPr>
      <xdr:spPr>
        <a:xfrm>
          <a:off x="1816100" y="9439872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71966</xdr:colOff>
      <xdr:row>44</xdr:row>
      <xdr:rowOff>148166</xdr:rowOff>
    </xdr:from>
    <xdr:to>
      <xdr:col>2</xdr:col>
      <xdr:colOff>117685</xdr:colOff>
      <xdr:row>45</xdr:row>
      <xdr:rowOff>12700</xdr:rowOff>
    </xdr:to>
    <xdr:sp macro="" textlink="">
      <xdr:nvSpPr>
        <xdr:cNvPr id="513" name="Triángulo 512"/>
        <xdr:cNvSpPr/>
      </xdr:nvSpPr>
      <xdr:spPr>
        <a:xfrm>
          <a:off x="1722966" y="908896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</xdr:col>
      <xdr:colOff>160866</xdr:colOff>
      <xdr:row>45</xdr:row>
      <xdr:rowOff>76200</xdr:rowOff>
    </xdr:from>
    <xdr:to>
      <xdr:col>3</xdr:col>
      <xdr:colOff>206585</xdr:colOff>
      <xdr:row>45</xdr:row>
      <xdr:rowOff>143934</xdr:rowOff>
    </xdr:to>
    <xdr:sp macro="" textlink="">
      <xdr:nvSpPr>
        <xdr:cNvPr id="514" name="Triángulo 513"/>
        <xdr:cNvSpPr/>
      </xdr:nvSpPr>
      <xdr:spPr>
        <a:xfrm>
          <a:off x="2637366" y="922020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579361</xdr:colOff>
      <xdr:row>5</xdr:row>
      <xdr:rowOff>166413</xdr:rowOff>
    </xdr:from>
    <xdr:to>
      <xdr:col>11</xdr:col>
      <xdr:colOff>625080</xdr:colOff>
      <xdr:row>6</xdr:row>
      <xdr:rowOff>29690</xdr:rowOff>
    </xdr:to>
    <xdr:sp macro="" textlink="">
      <xdr:nvSpPr>
        <xdr:cNvPr id="515" name="Triángulo 514"/>
        <xdr:cNvSpPr/>
      </xdr:nvSpPr>
      <xdr:spPr>
        <a:xfrm>
          <a:off x="10015461" y="1182413"/>
          <a:ext cx="45719" cy="66477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218078</xdr:colOff>
      <xdr:row>12</xdr:row>
      <xdr:rowOff>95489</xdr:rowOff>
    </xdr:from>
    <xdr:to>
      <xdr:col>11</xdr:col>
      <xdr:colOff>263797</xdr:colOff>
      <xdr:row>12</xdr:row>
      <xdr:rowOff>165635</xdr:rowOff>
    </xdr:to>
    <xdr:sp macro="" textlink="">
      <xdr:nvSpPr>
        <xdr:cNvPr id="516" name="Triángulo 515"/>
        <xdr:cNvSpPr/>
      </xdr:nvSpPr>
      <xdr:spPr>
        <a:xfrm>
          <a:off x="9654178" y="2533889"/>
          <a:ext cx="45719" cy="7014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173114</xdr:colOff>
      <xdr:row>9</xdr:row>
      <xdr:rowOff>166369</xdr:rowOff>
    </xdr:from>
    <xdr:to>
      <xdr:col>11</xdr:col>
      <xdr:colOff>218833</xdr:colOff>
      <xdr:row>10</xdr:row>
      <xdr:rowOff>34860</xdr:rowOff>
    </xdr:to>
    <xdr:sp macro="" textlink="">
      <xdr:nvSpPr>
        <xdr:cNvPr id="517" name="Triángulo 516"/>
        <xdr:cNvSpPr/>
      </xdr:nvSpPr>
      <xdr:spPr>
        <a:xfrm>
          <a:off x="9609214" y="1995169"/>
          <a:ext cx="45719" cy="716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535750</xdr:colOff>
      <xdr:row>7</xdr:row>
      <xdr:rowOff>27013</xdr:rowOff>
    </xdr:from>
    <xdr:to>
      <xdr:col>11</xdr:col>
      <xdr:colOff>581469</xdr:colOff>
      <xdr:row>7</xdr:row>
      <xdr:rowOff>97159</xdr:rowOff>
    </xdr:to>
    <xdr:sp macro="" textlink="">
      <xdr:nvSpPr>
        <xdr:cNvPr id="518" name="Triángulo 517"/>
        <xdr:cNvSpPr/>
      </xdr:nvSpPr>
      <xdr:spPr>
        <a:xfrm>
          <a:off x="9971850" y="1449413"/>
          <a:ext cx="45719" cy="7014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625630</xdr:colOff>
      <xdr:row>44</xdr:row>
      <xdr:rowOff>188254</xdr:rowOff>
    </xdr:from>
    <xdr:to>
      <xdr:col>10</xdr:col>
      <xdr:colOff>671349</xdr:colOff>
      <xdr:row>45</xdr:row>
      <xdr:rowOff>52268</xdr:rowOff>
    </xdr:to>
    <xdr:sp macro="" textlink="">
      <xdr:nvSpPr>
        <xdr:cNvPr id="519" name="Triángulo 518"/>
        <xdr:cNvSpPr/>
      </xdr:nvSpPr>
      <xdr:spPr>
        <a:xfrm>
          <a:off x="9236230" y="9129054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275232</xdr:colOff>
      <xdr:row>46</xdr:row>
      <xdr:rowOff>180278</xdr:rowOff>
    </xdr:from>
    <xdr:to>
      <xdr:col>11</xdr:col>
      <xdr:colOff>320951</xdr:colOff>
      <xdr:row>47</xdr:row>
      <xdr:rowOff>44292</xdr:rowOff>
    </xdr:to>
    <xdr:sp macro="" textlink="">
      <xdr:nvSpPr>
        <xdr:cNvPr id="520" name="Triángulo 519"/>
        <xdr:cNvSpPr/>
      </xdr:nvSpPr>
      <xdr:spPr>
        <a:xfrm>
          <a:off x="9711332" y="9527478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327939</xdr:colOff>
      <xdr:row>44</xdr:row>
      <xdr:rowOff>172302</xdr:rowOff>
    </xdr:from>
    <xdr:to>
      <xdr:col>11</xdr:col>
      <xdr:colOff>373658</xdr:colOff>
      <xdr:row>45</xdr:row>
      <xdr:rowOff>36316</xdr:rowOff>
    </xdr:to>
    <xdr:sp macro="" textlink="">
      <xdr:nvSpPr>
        <xdr:cNvPr id="521" name="Triángulo 520"/>
        <xdr:cNvSpPr/>
      </xdr:nvSpPr>
      <xdr:spPr>
        <a:xfrm>
          <a:off x="9764039" y="9113102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384980</xdr:colOff>
      <xdr:row>43</xdr:row>
      <xdr:rowOff>47295</xdr:rowOff>
    </xdr:from>
    <xdr:to>
      <xdr:col>11</xdr:col>
      <xdr:colOff>430699</xdr:colOff>
      <xdr:row>43</xdr:row>
      <xdr:rowOff>115029</xdr:rowOff>
    </xdr:to>
    <xdr:sp macro="" textlink="">
      <xdr:nvSpPr>
        <xdr:cNvPr id="522" name="Triángulo 521"/>
        <xdr:cNvSpPr/>
      </xdr:nvSpPr>
      <xdr:spPr>
        <a:xfrm>
          <a:off x="9821080" y="878489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207961</xdr:colOff>
      <xdr:row>41</xdr:row>
      <xdr:rowOff>52323</xdr:rowOff>
    </xdr:from>
    <xdr:to>
      <xdr:col>11</xdr:col>
      <xdr:colOff>253680</xdr:colOff>
      <xdr:row>41</xdr:row>
      <xdr:rowOff>120057</xdr:rowOff>
    </xdr:to>
    <xdr:sp macro="" textlink="">
      <xdr:nvSpPr>
        <xdr:cNvPr id="523" name="Triángulo 522"/>
        <xdr:cNvSpPr/>
      </xdr:nvSpPr>
      <xdr:spPr>
        <a:xfrm>
          <a:off x="9644061" y="838352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251398</xdr:colOff>
      <xdr:row>42</xdr:row>
      <xdr:rowOff>125700</xdr:rowOff>
    </xdr:from>
    <xdr:to>
      <xdr:col>11</xdr:col>
      <xdr:colOff>297117</xdr:colOff>
      <xdr:row>42</xdr:row>
      <xdr:rowOff>199386</xdr:rowOff>
    </xdr:to>
    <xdr:sp macro="" textlink="">
      <xdr:nvSpPr>
        <xdr:cNvPr id="524" name="Triángulo 523"/>
        <xdr:cNvSpPr/>
      </xdr:nvSpPr>
      <xdr:spPr>
        <a:xfrm flipH="1">
          <a:off x="9687498" y="8660100"/>
          <a:ext cx="45719" cy="7368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539325</xdr:colOff>
      <xdr:row>44</xdr:row>
      <xdr:rowOff>44811</xdr:rowOff>
    </xdr:from>
    <xdr:to>
      <xdr:col>11</xdr:col>
      <xdr:colOff>585044</xdr:colOff>
      <xdr:row>44</xdr:row>
      <xdr:rowOff>112545</xdr:rowOff>
    </xdr:to>
    <xdr:sp macro="" textlink="">
      <xdr:nvSpPr>
        <xdr:cNvPr id="525" name="Triángulo 524"/>
        <xdr:cNvSpPr/>
      </xdr:nvSpPr>
      <xdr:spPr>
        <a:xfrm>
          <a:off x="9975425" y="8985611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89543</xdr:colOff>
      <xdr:row>50</xdr:row>
      <xdr:rowOff>154964</xdr:rowOff>
    </xdr:from>
    <xdr:to>
      <xdr:col>11</xdr:col>
      <xdr:colOff>135262</xdr:colOff>
      <xdr:row>51</xdr:row>
      <xdr:rowOff>18978</xdr:rowOff>
    </xdr:to>
    <xdr:sp macro="" textlink="">
      <xdr:nvSpPr>
        <xdr:cNvPr id="526" name="Triángulo 525"/>
        <xdr:cNvSpPr/>
      </xdr:nvSpPr>
      <xdr:spPr>
        <a:xfrm>
          <a:off x="9525643" y="10314964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548997</xdr:colOff>
      <xdr:row>47</xdr:row>
      <xdr:rowOff>3258</xdr:rowOff>
    </xdr:from>
    <xdr:to>
      <xdr:col>11</xdr:col>
      <xdr:colOff>594716</xdr:colOff>
      <xdr:row>47</xdr:row>
      <xdr:rowOff>70992</xdr:rowOff>
    </xdr:to>
    <xdr:sp macro="" textlink="">
      <xdr:nvSpPr>
        <xdr:cNvPr id="527" name="Triángulo 526"/>
        <xdr:cNvSpPr/>
      </xdr:nvSpPr>
      <xdr:spPr>
        <a:xfrm>
          <a:off x="9985097" y="955365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658052</xdr:colOff>
      <xdr:row>50</xdr:row>
      <xdr:rowOff>55964</xdr:rowOff>
    </xdr:from>
    <xdr:to>
      <xdr:col>10</xdr:col>
      <xdr:colOff>703771</xdr:colOff>
      <xdr:row>50</xdr:row>
      <xdr:rowOff>123698</xdr:rowOff>
    </xdr:to>
    <xdr:sp macro="" textlink="">
      <xdr:nvSpPr>
        <xdr:cNvPr id="528" name="Triángulo 527"/>
        <xdr:cNvSpPr/>
      </xdr:nvSpPr>
      <xdr:spPr>
        <a:xfrm>
          <a:off x="9268652" y="1021596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</xdr:col>
      <xdr:colOff>156042</xdr:colOff>
      <xdr:row>66</xdr:row>
      <xdr:rowOff>99693</xdr:rowOff>
    </xdr:from>
    <xdr:to>
      <xdr:col>10</xdr:col>
      <xdr:colOff>201761</xdr:colOff>
      <xdr:row>66</xdr:row>
      <xdr:rowOff>167427</xdr:rowOff>
    </xdr:to>
    <xdr:sp macro="" textlink="">
      <xdr:nvSpPr>
        <xdr:cNvPr id="529" name="Triángulo 528"/>
        <xdr:cNvSpPr/>
      </xdr:nvSpPr>
      <xdr:spPr>
        <a:xfrm>
          <a:off x="8766642" y="1351089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438476</xdr:colOff>
      <xdr:row>60</xdr:row>
      <xdr:rowOff>187076</xdr:rowOff>
    </xdr:from>
    <xdr:to>
      <xdr:col>12</xdr:col>
      <xdr:colOff>484195</xdr:colOff>
      <xdr:row>61</xdr:row>
      <xdr:rowOff>51090</xdr:rowOff>
    </xdr:to>
    <xdr:sp macro="" textlink="">
      <xdr:nvSpPr>
        <xdr:cNvPr id="530" name="Triángulo 529"/>
        <xdr:cNvSpPr/>
      </xdr:nvSpPr>
      <xdr:spPr>
        <a:xfrm>
          <a:off x="10700076" y="12379076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679939</xdr:colOff>
      <xdr:row>60</xdr:row>
      <xdr:rowOff>173379</xdr:rowOff>
    </xdr:from>
    <xdr:to>
      <xdr:col>12</xdr:col>
      <xdr:colOff>732525</xdr:colOff>
      <xdr:row>61</xdr:row>
      <xdr:rowOff>47449</xdr:rowOff>
    </xdr:to>
    <xdr:sp macro="" textlink="">
      <xdr:nvSpPr>
        <xdr:cNvPr id="531" name="Triángulo 530"/>
        <xdr:cNvSpPr/>
      </xdr:nvSpPr>
      <xdr:spPr>
        <a:xfrm flipH="1">
          <a:off x="10941539" y="12365379"/>
          <a:ext cx="52586" cy="77270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</xdr:col>
      <xdr:colOff>168471</xdr:colOff>
      <xdr:row>59</xdr:row>
      <xdr:rowOff>169045</xdr:rowOff>
    </xdr:from>
    <xdr:to>
      <xdr:col>13</xdr:col>
      <xdr:colOff>214190</xdr:colOff>
      <xdr:row>60</xdr:row>
      <xdr:rowOff>33059</xdr:rowOff>
    </xdr:to>
    <xdr:sp macro="" textlink="">
      <xdr:nvSpPr>
        <xdr:cNvPr id="532" name="Triángulo 531"/>
        <xdr:cNvSpPr/>
      </xdr:nvSpPr>
      <xdr:spPr>
        <a:xfrm>
          <a:off x="11382571" y="12157845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689302</xdr:colOff>
      <xdr:row>61</xdr:row>
      <xdr:rowOff>152401</xdr:rowOff>
    </xdr:from>
    <xdr:to>
      <xdr:col>12</xdr:col>
      <xdr:colOff>735021</xdr:colOff>
      <xdr:row>62</xdr:row>
      <xdr:rowOff>16415</xdr:rowOff>
    </xdr:to>
    <xdr:sp macro="" textlink="">
      <xdr:nvSpPr>
        <xdr:cNvPr id="533" name="Triángulo 532"/>
        <xdr:cNvSpPr/>
      </xdr:nvSpPr>
      <xdr:spPr>
        <a:xfrm>
          <a:off x="10950902" y="12547601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867709</xdr:colOff>
      <xdr:row>62</xdr:row>
      <xdr:rowOff>88078</xdr:rowOff>
    </xdr:from>
    <xdr:to>
      <xdr:col>12</xdr:col>
      <xdr:colOff>913428</xdr:colOff>
      <xdr:row>62</xdr:row>
      <xdr:rowOff>155812</xdr:rowOff>
    </xdr:to>
    <xdr:sp macro="" textlink="">
      <xdr:nvSpPr>
        <xdr:cNvPr id="534" name="Triángulo 533"/>
        <xdr:cNvSpPr/>
      </xdr:nvSpPr>
      <xdr:spPr>
        <a:xfrm>
          <a:off x="11129309" y="12686478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</xdr:col>
      <xdr:colOff>590996</xdr:colOff>
      <xdr:row>63</xdr:row>
      <xdr:rowOff>23754</xdr:rowOff>
    </xdr:from>
    <xdr:to>
      <xdr:col>12</xdr:col>
      <xdr:colOff>636715</xdr:colOff>
      <xdr:row>63</xdr:row>
      <xdr:rowOff>91488</xdr:rowOff>
    </xdr:to>
    <xdr:sp macro="" textlink="">
      <xdr:nvSpPr>
        <xdr:cNvPr id="535" name="Triángulo 534"/>
        <xdr:cNvSpPr/>
      </xdr:nvSpPr>
      <xdr:spPr>
        <a:xfrm>
          <a:off x="10852596" y="1282535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</xdr:col>
      <xdr:colOff>106229</xdr:colOff>
      <xdr:row>61</xdr:row>
      <xdr:rowOff>150148</xdr:rowOff>
    </xdr:from>
    <xdr:to>
      <xdr:col>13</xdr:col>
      <xdr:colOff>151948</xdr:colOff>
      <xdr:row>62</xdr:row>
      <xdr:rowOff>14162</xdr:rowOff>
    </xdr:to>
    <xdr:sp macro="" textlink="">
      <xdr:nvSpPr>
        <xdr:cNvPr id="536" name="Triángulo 535"/>
        <xdr:cNvSpPr/>
      </xdr:nvSpPr>
      <xdr:spPr>
        <a:xfrm>
          <a:off x="11320329" y="12545348"/>
          <a:ext cx="45719" cy="6721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519975</xdr:colOff>
      <xdr:row>5</xdr:row>
      <xdr:rowOff>118601</xdr:rowOff>
    </xdr:from>
    <xdr:to>
      <xdr:col>20</xdr:col>
      <xdr:colOff>567190</xdr:colOff>
      <xdr:row>5</xdr:row>
      <xdr:rowOff>187678</xdr:rowOff>
    </xdr:to>
    <xdr:sp macro="" textlink="">
      <xdr:nvSpPr>
        <xdr:cNvPr id="537" name="Triángulo 536"/>
        <xdr:cNvSpPr/>
      </xdr:nvSpPr>
      <xdr:spPr>
        <a:xfrm>
          <a:off x="17652275" y="1134601"/>
          <a:ext cx="47215" cy="69077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672375</xdr:colOff>
      <xdr:row>11</xdr:row>
      <xdr:rowOff>52547</xdr:rowOff>
    </xdr:from>
    <xdr:to>
      <xdr:col>20</xdr:col>
      <xdr:colOff>719590</xdr:colOff>
      <xdr:row>11</xdr:row>
      <xdr:rowOff>121624</xdr:rowOff>
    </xdr:to>
    <xdr:sp macro="" textlink="">
      <xdr:nvSpPr>
        <xdr:cNvPr id="538" name="Triángulo 537"/>
        <xdr:cNvSpPr/>
      </xdr:nvSpPr>
      <xdr:spPr>
        <a:xfrm>
          <a:off x="17804675" y="2287747"/>
          <a:ext cx="47215" cy="69077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256490</xdr:colOff>
      <xdr:row>11</xdr:row>
      <xdr:rowOff>172236</xdr:rowOff>
    </xdr:from>
    <xdr:to>
      <xdr:col>20</xdr:col>
      <xdr:colOff>306037</xdr:colOff>
      <xdr:row>12</xdr:row>
      <xdr:rowOff>37670</xdr:rowOff>
    </xdr:to>
    <xdr:sp macro="" textlink="">
      <xdr:nvSpPr>
        <xdr:cNvPr id="539" name="Triángulo 538"/>
        <xdr:cNvSpPr/>
      </xdr:nvSpPr>
      <xdr:spPr>
        <a:xfrm>
          <a:off x="17388790" y="2407436"/>
          <a:ext cx="49547" cy="686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814325</xdr:colOff>
      <xdr:row>14</xdr:row>
      <xdr:rowOff>46699</xdr:rowOff>
    </xdr:from>
    <xdr:to>
      <xdr:col>21</xdr:col>
      <xdr:colOff>35855</xdr:colOff>
      <xdr:row>14</xdr:row>
      <xdr:rowOff>113542</xdr:rowOff>
    </xdr:to>
    <xdr:sp macro="" textlink="">
      <xdr:nvSpPr>
        <xdr:cNvPr id="540" name="Triángulo 539"/>
        <xdr:cNvSpPr/>
      </xdr:nvSpPr>
      <xdr:spPr>
        <a:xfrm>
          <a:off x="17946625" y="2891499"/>
          <a:ext cx="47030" cy="6684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19</xdr:col>
      <xdr:colOff>209057</xdr:colOff>
      <xdr:row>26</xdr:row>
      <xdr:rowOff>139854</xdr:rowOff>
    </xdr:from>
    <xdr:to>
      <xdr:col>19</xdr:col>
      <xdr:colOff>258604</xdr:colOff>
      <xdr:row>27</xdr:row>
      <xdr:rowOff>5287</xdr:rowOff>
    </xdr:to>
    <xdr:sp macro="" textlink="">
      <xdr:nvSpPr>
        <xdr:cNvPr id="541" name="Triángulo 540"/>
        <xdr:cNvSpPr/>
      </xdr:nvSpPr>
      <xdr:spPr>
        <a:xfrm>
          <a:off x="16515857" y="5423054"/>
          <a:ext cx="49547" cy="686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206489</xdr:colOff>
      <xdr:row>26</xdr:row>
      <xdr:rowOff>179420</xdr:rowOff>
    </xdr:from>
    <xdr:to>
      <xdr:col>22</xdr:col>
      <xdr:colOff>252208</xdr:colOff>
      <xdr:row>27</xdr:row>
      <xdr:rowOff>43954</xdr:rowOff>
    </xdr:to>
    <xdr:sp macro="" textlink="">
      <xdr:nvSpPr>
        <xdr:cNvPr id="542" name="Triángulo 541"/>
        <xdr:cNvSpPr/>
      </xdr:nvSpPr>
      <xdr:spPr>
        <a:xfrm>
          <a:off x="18989789" y="5462620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377939</xdr:colOff>
      <xdr:row>27</xdr:row>
      <xdr:rowOff>138145</xdr:rowOff>
    </xdr:from>
    <xdr:to>
      <xdr:col>20</xdr:col>
      <xdr:colOff>423658</xdr:colOff>
      <xdr:row>28</xdr:row>
      <xdr:rowOff>2679</xdr:rowOff>
    </xdr:to>
    <xdr:sp macro="" textlink="">
      <xdr:nvSpPr>
        <xdr:cNvPr id="543" name="Triángulo 542"/>
        <xdr:cNvSpPr/>
      </xdr:nvSpPr>
      <xdr:spPr>
        <a:xfrm>
          <a:off x="17510239" y="5624545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169175</xdr:colOff>
      <xdr:row>46</xdr:row>
      <xdr:rowOff>162802</xdr:rowOff>
    </xdr:from>
    <xdr:to>
      <xdr:col>21</xdr:col>
      <xdr:colOff>214894</xdr:colOff>
      <xdr:row>47</xdr:row>
      <xdr:rowOff>28305</xdr:rowOff>
    </xdr:to>
    <xdr:sp macro="" textlink="">
      <xdr:nvSpPr>
        <xdr:cNvPr id="544" name="Triángulo 543"/>
        <xdr:cNvSpPr/>
      </xdr:nvSpPr>
      <xdr:spPr>
        <a:xfrm>
          <a:off x="18126975" y="9510002"/>
          <a:ext cx="45719" cy="6870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320289</xdr:colOff>
      <xdr:row>46</xdr:row>
      <xdr:rowOff>56701</xdr:rowOff>
    </xdr:from>
    <xdr:to>
      <xdr:col>20</xdr:col>
      <xdr:colOff>366008</xdr:colOff>
      <xdr:row>46</xdr:row>
      <xdr:rowOff>123792</xdr:rowOff>
    </xdr:to>
    <xdr:sp macro="" textlink="">
      <xdr:nvSpPr>
        <xdr:cNvPr id="545" name="Triángulo 544"/>
        <xdr:cNvSpPr/>
      </xdr:nvSpPr>
      <xdr:spPr>
        <a:xfrm>
          <a:off x="17452589" y="9403901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479119</xdr:colOff>
      <xdr:row>47</xdr:row>
      <xdr:rowOff>180163</xdr:rowOff>
    </xdr:from>
    <xdr:to>
      <xdr:col>20</xdr:col>
      <xdr:colOff>524838</xdr:colOff>
      <xdr:row>48</xdr:row>
      <xdr:rowOff>44697</xdr:rowOff>
    </xdr:to>
    <xdr:sp macro="" textlink="">
      <xdr:nvSpPr>
        <xdr:cNvPr id="546" name="Triángulo 545"/>
        <xdr:cNvSpPr/>
      </xdr:nvSpPr>
      <xdr:spPr>
        <a:xfrm>
          <a:off x="17611419" y="9730563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197468</xdr:colOff>
      <xdr:row>48</xdr:row>
      <xdr:rowOff>52841</xdr:rowOff>
    </xdr:from>
    <xdr:to>
      <xdr:col>20</xdr:col>
      <xdr:colOff>243187</xdr:colOff>
      <xdr:row>48</xdr:row>
      <xdr:rowOff>119932</xdr:rowOff>
    </xdr:to>
    <xdr:sp macro="" textlink="">
      <xdr:nvSpPr>
        <xdr:cNvPr id="547" name="Triángulo 546"/>
        <xdr:cNvSpPr/>
      </xdr:nvSpPr>
      <xdr:spPr>
        <a:xfrm>
          <a:off x="17329768" y="9806441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137665</xdr:colOff>
      <xdr:row>46</xdr:row>
      <xdr:rowOff>121646</xdr:rowOff>
    </xdr:from>
    <xdr:to>
      <xdr:col>20</xdr:col>
      <xdr:colOff>183384</xdr:colOff>
      <xdr:row>46</xdr:row>
      <xdr:rowOff>188737</xdr:rowOff>
    </xdr:to>
    <xdr:sp macro="" textlink="">
      <xdr:nvSpPr>
        <xdr:cNvPr id="548" name="Triángulo 547"/>
        <xdr:cNvSpPr/>
      </xdr:nvSpPr>
      <xdr:spPr>
        <a:xfrm>
          <a:off x="17269965" y="9468846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454039</xdr:colOff>
      <xdr:row>49</xdr:row>
      <xdr:rowOff>26476</xdr:rowOff>
    </xdr:from>
    <xdr:to>
      <xdr:col>20</xdr:col>
      <xdr:colOff>499758</xdr:colOff>
      <xdr:row>49</xdr:row>
      <xdr:rowOff>93567</xdr:rowOff>
    </xdr:to>
    <xdr:sp macro="" textlink="">
      <xdr:nvSpPr>
        <xdr:cNvPr id="549" name="Triángulo 548"/>
        <xdr:cNvSpPr/>
      </xdr:nvSpPr>
      <xdr:spPr>
        <a:xfrm>
          <a:off x="17586339" y="9983276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815426</xdr:colOff>
      <xdr:row>50</xdr:row>
      <xdr:rowOff>63130</xdr:rowOff>
    </xdr:from>
    <xdr:to>
      <xdr:col>22</xdr:col>
      <xdr:colOff>34842</xdr:colOff>
      <xdr:row>50</xdr:row>
      <xdr:rowOff>130221</xdr:rowOff>
    </xdr:to>
    <xdr:sp macro="" textlink="">
      <xdr:nvSpPr>
        <xdr:cNvPr id="550" name="Triángulo 549"/>
        <xdr:cNvSpPr/>
      </xdr:nvSpPr>
      <xdr:spPr>
        <a:xfrm>
          <a:off x="18773226" y="10223130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154383</xdr:colOff>
      <xdr:row>51</xdr:row>
      <xdr:rowOff>151226</xdr:rowOff>
    </xdr:from>
    <xdr:to>
      <xdr:col>21</xdr:col>
      <xdr:colOff>200102</xdr:colOff>
      <xdr:row>52</xdr:row>
      <xdr:rowOff>15760</xdr:rowOff>
    </xdr:to>
    <xdr:sp macro="" textlink="">
      <xdr:nvSpPr>
        <xdr:cNvPr id="551" name="Triángulo 550"/>
        <xdr:cNvSpPr/>
      </xdr:nvSpPr>
      <xdr:spPr>
        <a:xfrm>
          <a:off x="18112183" y="10514426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427676</xdr:colOff>
      <xdr:row>45</xdr:row>
      <xdr:rowOff>103000</xdr:rowOff>
    </xdr:from>
    <xdr:to>
      <xdr:col>20</xdr:col>
      <xdr:colOff>473395</xdr:colOff>
      <xdr:row>45</xdr:row>
      <xdr:rowOff>170091</xdr:rowOff>
    </xdr:to>
    <xdr:sp macro="" textlink="">
      <xdr:nvSpPr>
        <xdr:cNvPr id="552" name="Triángulo 551"/>
        <xdr:cNvSpPr/>
      </xdr:nvSpPr>
      <xdr:spPr>
        <a:xfrm>
          <a:off x="17559976" y="9247000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4557</xdr:colOff>
      <xdr:row>46</xdr:row>
      <xdr:rowOff>59274</xdr:rowOff>
    </xdr:from>
    <xdr:to>
      <xdr:col>21</xdr:col>
      <xdr:colOff>50276</xdr:colOff>
      <xdr:row>46</xdr:row>
      <xdr:rowOff>126365</xdr:rowOff>
    </xdr:to>
    <xdr:sp macro="" textlink="">
      <xdr:nvSpPr>
        <xdr:cNvPr id="553" name="Triángulo 552"/>
        <xdr:cNvSpPr/>
      </xdr:nvSpPr>
      <xdr:spPr>
        <a:xfrm>
          <a:off x="17962357" y="9406474"/>
          <a:ext cx="45719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399521</xdr:colOff>
      <xdr:row>50</xdr:row>
      <xdr:rowOff>193144</xdr:rowOff>
    </xdr:from>
    <xdr:to>
      <xdr:col>21</xdr:col>
      <xdr:colOff>445240</xdr:colOff>
      <xdr:row>51</xdr:row>
      <xdr:rowOff>57678</xdr:rowOff>
    </xdr:to>
    <xdr:sp macro="" textlink="">
      <xdr:nvSpPr>
        <xdr:cNvPr id="554" name="Triángulo 553"/>
        <xdr:cNvSpPr/>
      </xdr:nvSpPr>
      <xdr:spPr>
        <a:xfrm>
          <a:off x="18357321" y="1035314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773161</xdr:colOff>
      <xdr:row>61</xdr:row>
      <xdr:rowOff>168712</xdr:rowOff>
    </xdr:from>
    <xdr:to>
      <xdr:col>21</xdr:col>
      <xdr:colOff>818639</xdr:colOff>
      <xdr:row>62</xdr:row>
      <xdr:rowOff>33503</xdr:rowOff>
    </xdr:to>
    <xdr:sp macro="" textlink="">
      <xdr:nvSpPr>
        <xdr:cNvPr id="555" name="Triángulo 554"/>
        <xdr:cNvSpPr/>
      </xdr:nvSpPr>
      <xdr:spPr>
        <a:xfrm>
          <a:off x="18730961" y="12563912"/>
          <a:ext cx="45478" cy="679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316914</xdr:colOff>
      <xdr:row>62</xdr:row>
      <xdr:rowOff>182331</xdr:rowOff>
    </xdr:from>
    <xdr:to>
      <xdr:col>22</xdr:col>
      <xdr:colOff>360298</xdr:colOff>
      <xdr:row>63</xdr:row>
      <xdr:rowOff>45133</xdr:rowOff>
    </xdr:to>
    <xdr:sp macro="" textlink="">
      <xdr:nvSpPr>
        <xdr:cNvPr id="556" name="Triángulo 555"/>
        <xdr:cNvSpPr/>
      </xdr:nvSpPr>
      <xdr:spPr>
        <a:xfrm>
          <a:off x="19100214" y="12780731"/>
          <a:ext cx="43384" cy="6600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179904</xdr:colOff>
      <xdr:row>62</xdr:row>
      <xdr:rowOff>92988</xdr:rowOff>
    </xdr:from>
    <xdr:to>
      <xdr:col>22</xdr:col>
      <xdr:colOff>223288</xdr:colOff>
      <xdr:row>62</xdr:row>
      <xdr:rowOff>160079</xdr:rowOff>
    </xdr:to>
    <xdr:sp macro="" textlink="">
      <xdr:nvSpPr>
        <xdr:cNvPr id="557" name="Triángulo 556"/>
        <xdr:cNvSpPr/>
      </xdr:nvSpPr>
      <xdr:spPr>
        <a:xfrm>
          <a:off x="18963204" y="12691388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457801</xdr:colOff>
      <xdr:row>62</xdr:row>
      <xdr:rowOff>165955</xdr:rowOff>
    </xdr:from>
    <xdr:to>
      <xdr:col>22</xdr:col>
      <xdr:colOff>501185</xdr:colOff>
      <xdr:row>63</xdr:row>
      <xdr:rowOff>26921</xdr:rowOff>
    </xdr:to>
    <xdr:sp macro="" textlink="">
      <xdr:nvSpPr>
        <xdr:cNvPr id="558" name="Triángulo 557"/>
        <xdr:cNvSpPr/>
      </xdr:nvSpPr>
      <xdr:spPr>
        <a:xfrm>
          <a:off x="19241101" y="12764355"/>
          <a:ext cx="43384" cy="64166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392773</xdr:colOff>
      <xdr:row>64</xdr:row>
      <xdr:rowOff>70925</xdr:rowOff>
    </xdr:from>
    <xdr:to>
      <xdr:col>20</xdr:col>
      <xdr:colOff>436157</xdr:colOff>
      <xdr:row>64</xdr:row>
      <xdr:rowOff>138016</xdr:rowOff>
    </xdr:to>
    <xdr:sp macro="" textlink="">
      <xdr:nvSpPr>
        <xdr:cNvPr id="559" name="Triángulo 558"/>
        <xdr:cNvSpPr/>
      </xdr:nvSpPr>
      <xdr:spPr>
        <a:xfrm>
          <a:off x="17525073" y="13075725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337479</xdr:colOff>
      <xdr:row>65</xdr:row>
      <xdr:rowOff>63298</xdr:rowOff>
    </xdr:from>
    <xdr:to>
      <xdr:col>22</xdr:col>
      <xdr:colOff>380863</xdr:colOff>
      <xdr:row>65</xdr:row>
      <xdr:rowOff>130389</xdr:rowOff>
    </xdr:to>
    <xdr:sp macro="" textlink="">
      <xdr:nvSpPr>
        <xdr:cNvPr id="560" name="Triángulo 559"/>
        <xdr:cNvSpPr/>
      </xdr:nvSpPr>
      <xdr:spPr>
        <a:xfrm>
          <a:off x="19120779" y="13271298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713353</xdr:colOff>
      <xdr:row>51</xdr:row>
      <xdr:rowOff>10833</xdr:rowOff>
    </xdr:from>
    <xdr:to>
      <xdr:col>29</xdr:col>
      <xdr:colOff>758269</xdr:colOff>
      <xdr:row>51</xdr:row>
      <xdr:rowOff>77924</xdr:rowOff>
    </xdr:to>
    <xdr:sp macro="" textlink="">
      <xdr:nvSpPr>
        <xdr:cNvPr id="561" name="Triángulo 560"/>
        <xdr:cNvSpPr/>
      </xdr:nvSpPr>
      <xdr:spPr>
        <a:xfrm>
          <a:off x="25541853" y="10374033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185395</xdr:colOff>
      <xdr:row>48</xdr:row>
      <xdr:rowOff>172304</xdr:rowOff>
    </xdr:from>
    <xdr:to>
      <xdr:col>30</xdr:col>
      <xdr:colOff>230311</xdr:colOff>
      <xdr:row>49</xdr:row>
      <xdr:rowOff>35288</xdr:rowOff>
    </xdr:to>
    <xdr:sp macro="" textlink="">
      <xdr:nvSpPr>
        <xdr:cNvPr id="562" name="Triángulo 561"/>
        <xdr:cNvSpPr/>
      </xdr:nvSpPr>
      <xdr:spPr>
        <a:xfrm>
          <a:off x="25839395" y="9925904"/>
          <a:ext cx="44916" cy="6618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814044</xdr:colOff>
      <xdr:row>50</xdr:row>
      <xdr:rowOff>20811</xdr:rowOff>
    </xdr:from>
    <xdr:to>
      <xdr:col>30</xdr:col>
      <xdr:colOff>858960</xdr:colOff>
      <xdr:row>50</xdr:row>
      <xdr:rowOff>87902</xdr:rowOff>
    </xdr:to>
    <xdr:sp macro="" textlink="">
      <xdr:nvSpPr>
        <xdr:cNvPr id="563" name="Triángulo 562"/>
        <xdr:cNvSpPr/>
      </xdr:nvSpPr>
      <xdr:spPr>
        <a:xfrm>
          <a:off x="26468044" y="10180811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821302</xdr:colOff>
      <xdr:row>49</xdr:row>
      <xdr:rowOff>55283</xdr:rowOff>
    </xdr:from>
    <xdr:to>
      <xdr:col>30</xdr:col>
      <xdr:colOff>866218</xdr:colOff>
      <xdr:row>49</xdr:row>
      <xdr:rowOff>122374</xdr:rowOff>
    </xdr:to>
    <xdr:sp macro="" textlink="">
      <xdr:nvSpPr>
        <xdr:cNvPr id="564" name="Triángulo 563"/>
        <xdr:cNvSpPr/>
      </xdr:nvSpPr>
      <xdr:spPr>
        <a:xfrm>
          <a:off x="26475302" y="10012083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677066</xdr:colOff>
      <xdr:row>46</xdr:row>
      <xdr:rowOff>146903</xdr:rowOff>
    </xdr:from>
    <xdr:to>
      <xdr:col>30</xdr:col>
      <xdr:colOff>721982</xdr:colOff>
      <xdr:row>47</xdr:row>
      <xdr:rowOff>9887</xdr:rowOff>
    </xdr:to>
    <xdr:sp macro="" textlink="">
      <xdr:nvSpPr>
        <xdr:cNvPr id="565" name="Triángulo 564"/>
        <xdr:cNvSpPr/>
      </xdr:nvSpPr>
      <xdr:spPr>
        <a:xfrm>
          <a:off x="26331066" y="9494103"/>
          <a:ext cx="44916" cy="6618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880434</xdr:colOff>
      <xdr:row>45</xdr:row>
      <xdr:rowOff>136018</xdr:rowOff>
    </xdr:from>
    <xdr:to>
      <xdr:col>30</xdr:col>
      <xdr:colOff>925350</xdr:colOff>
      <xdr:row>45</xdr:row>
      <xdr:rowOff>203109</xdr:rowOff>
    </xdr:to>
    <xdr:sp macro="" textlink="">
      <xdr:nvSpPr>
        <xdr:cNvPr id="566" name="Triángulo 565"/>
        <xdr:cNvSpPr/>
      </xdr:nvSpPr>
      <xdr:spPr>
        <a:xfrm>
          <a:off x="26534434" y="9280018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846783</xdr:colOff>
      <xdr:row>44</xdr:row>
      <xdr:rowOff>130003</xdr:rowOff>
    </xdr:from>
    <xdr:to>
      <xdr:col>30</xdr:col>
      <xdr:colOff>891699</xdr:colOff>
      <xdr:row>44</xdr:row>
      <xdr:rowOff>197094</xdr:rowOff>
    </xdr:to>
    <xdr:sp macro="" textlink="">
      <xdr:nvSpPr>
        <xdr:cNvPr id="567" name="Triángulo 566"/>
        <xdr:cNvSpPr/>
      </xdr:nvSpPr>
      <xdr:spPr>
        <a:xfrm>
          <a:off x="26500783" y="9070803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329628</xdr:colOff>
      <xdr:row>42</xdr:row>
      <xdr:rowOff>153253</xdr:rowOff>
    </xdr:from>
    <xdr:to>
      <xdr:col>30</xdr:col>
      <xdr:colOff>374544</xdr:colOff>
      <xdr:row>43</xdr:row>
      <xdr:rowOff>16237</xdr:rowOff>
    </xdr:to>
    <xdr:sp macro="" textlink="">
      <xdr:nvSpPr>
        <xdr:cNvPr id="568" name="Triángulo 567"/>
        <xdr:cNvSpPr/>
      </xdr:nvSpPr>
      <xdr:spPr>
        <a:xfrm>
          <a:off x="25983628" y="8687653"/>
          <a:ext cx="44916" cy="6618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460273</xdr:colOff>
      <xdr:row>50</xdr:row>
      <xdr:rowOff>22188</xdr:rowOff>
    </xdr:from>
    <xdr:to>
      <xdr:col>30</xdr:col>
      <xdr:colOff>505706</xdr:colOff>
      <xdr:row>50</xdr:row>
      <xdr:rowOff>89403</xdr:rowOff>
    </xdr:to>
    <xdr:sp macro="" textlink="">
      <xdr:nvSpPr>
        <xdr:cNvPr id="569" name="Triángulo 568"/>
        <xdr:cNvSpPr/>
      </xdr:nvSpPr>
      <xdr:spPr>
        <a:xfrm>
          <a:off x="26114273" y="10182188"/>
          <a:ext cx="45433" cy="67215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95793</xdr:colOff>
      <xdr:row>44</xdr:row>
      <xdr:rowOff>178221</xdr:rowOff>
    </xdr:from>
    <xdr:to>
      <xdr:col>30</xdr:col>
      <xdr:colOff>140709</xdr:colOff>
      <xdr:row>45</xdr:row>
      <xdr:rowOff>42112</xdr:rowOff>
    </xdr:to>
    <xdr:sp macro="" textlink="">
      <xdr:nvSpPr>
        <xdr:cNvPr id="570" name="Triángulo 569"/>
        <xdr:cNvSpPr/>
      </xdr:nvSpPr>
      <xdr:spPr>
        <a:xfrm>
          <a:off x="25749793" y="9119021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27</xdr:col>
      <xdr:colOff>337247</xdr:colOff>
      <xdr:row>63</xdr:row>
      <xdr:rowOff>154588</xdr:rowOff>
    </xdr:from>
    <xdr:to>
      <xdr:col>27</xdr:col>
      <xdr:colOff>382163</xdr:colOff>
      <xdr:row>64</xdr:row>
      <xdr:rowOff>18479</xdr:rowOff>
    </xdr:to>
    <xdr:sp macro="" textlink="">
      <xdr:nvSpPr>
        <xdr:cNvPr id="571" name="Triángulo 570"/>
        <xdr:cNvSpPr/>
      </xdr:nvSpPr>
      <xdr:spPr>
        <a:xfrm>
          <a:off x="23514747" y="12956188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538627</xdr:colOff>
      <xdr:row>62</xdr:row>
      <xdr:rowOff>160046</xdr:rowOff>
    </xdr:from>
    <xdr:to>
      <xdr:col>29</xdr:col>
      <xdr:colOff>583543</xdr:colOff>
      <xdr:row>63</xdr:row>
      <xdr:rowOff>23937</xdr:rowOff>
    </xdr:to>
    <xdr:sp macro="" textlink="">
      <xdr:nvSpPr>
        <xdr:cNvPr id="572" name="Triángulo 571"/>
        <xdr:cNvSpPr/>
      </xdr:nvSpPr>
      <xdr:spPr>
        <a:xfrm>
          <a:off x="25367127" y="12758446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935931</xdr:colOff>
      <xdr:row>64</xdr:row>
      <xdr:rowOff>53548</xdr:rowOff>
    </xdr:from>
    <xdr:to>
      <xdr:col>31</xdr:col>
      <xdr:colOff>29221</xdr:colOff>
      <xdr:row>64</xdr:row>
      <xdr:rowOff>120359</xdr:rowOff>
    </xdr:to>
    <xdr:sp macro="" textlink="">
      <xdr:nvSpPr>
        <xdr:cNvPr id="573" name="Triángulo 572"/>
        <xdr:cNvSpPr/>
      </xdr:nvSpPr>
      <xdr:spPr>
        <a:xfrm>
          <a:off x="26589931" y="13058348"/>
          <a:ext cx="45790" cy="6681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39</xdr:col>
      <xdr:colOff>31328</xdr:colOff>
      <xdr:row>63</xdr:row>
      <xdr:rowOff>6583</xdr:rowOff>
    </xdr:from>
    <xdr:to>
      <xdr:col>39</xdr:col>
      <xdr:colOff>76244</xdr:colOff>
      <xdr:row>63</xdr:row>
      <xdr:rowOff>74581</xdr:rowOff>
    </xdr:to>
    <xdr:sp macro="" textlink="">
      <xdr:nvSpPr>
        <xdr:cNvPr id="574" name="Triángulo 573"/>
        <xdr:cNvSpPr/>
      </xdr:nvSpPr>
      <xdr:spPr>
        <a:xfrm>
          <a:off x="33508528" y="12808183"/>
          <a:ext cx="44916" cy="6799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35</xdr:col>
      <xdr:colOff>558006</xdr:colOff>
      <xdr:row>45</xdr:row>
      <xdr:rowOff>8660</xdr:rowOff>
    </xdr:from>
    <xdr:to>
      <xdr:col>35</xdr:col>
      <xdr:colOff>602922</xdr:colOff>
      <xdr:row>45</xdr:row>
      <xdr:rowOff>76658</xdr:rowOff>
    </xdr:to>
    <xdr:sp macro="" textlink="">
      <xdr:nvSpPr>
        <xdr:cNvPr id="575" name="Triángulo 574"/>
        <xdr:cNvSpPr/>
      </xdr:nvSpPr>
      <xdr:spPr>
        <a:xfrm>
          <a:off x="30606206" y="9152660"/>
          <a:ext cx="44916" cy="6799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35</xdr:col>
      <xdr:colOff>677051</xdr:colOff>
      <xdr:row>43</xdr:row>
      <xdr:rowOff>17318</xdr:rowOff>
    </xdr:from>
    <xdr:to>
      <xdr:col>35</xdr:col>
      <xdr:colOff>721967</xdr:colOff>
      <xdr:row>43</xdr:row>
      <xdr:rowOff>85389</xdr:rowOff>
    </xdr:to>
    <xdr:sp macro="" textlink="">
      <xdr:nvSpPr>
        <xdr:cNvPr id="576" name="Triángulo 575"/>
        <xdr:cNvSpPr/>
      </xdr:nvSpPr>
      <xdr:spPr>
        <a:xfrm>
          <a:off x="30725251" y="8754918"/>
          <a:ext cx="44916" cy="6807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36</xdr:col>
      <xdr:colOff>8649</xdr:colOff>
      <xdr:row>49</xdr:row>
      <xdr:rowOff>181970</xdr:rowOff>
    </xdr:from>
    <xdr:to>
      <xdr:col>36</xdr:col>
      <xdr:colOff>53565</xdr:colOff>
      <xdr:row>50</xdr:row>
      <xdr:rowOff>45861</xdr:rowOff>
    </xdr:to>
    <xdr:sp macro="" textlink="">
      <xdr:nvSpPr>
        <xdr:cNvPr id="577" name="Triángulo 576"/>
        <xdr:cNvSpPr/>
      </xdr:nvSpPr>
      <xdr:spPr>
        <a:xfrm>
          <a:off x="30882349" y="10138770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35</xdr:col>
      <xdr:colOff>597994</xdr:colOff>
      <xdr:row>51</xdr:row>
      <xdr:rowOff>195528</xdr:rowOff>
    </xdr:from>
    <xdr:to>
      <xdr:col>35</xdr:col>
      <xdr:colOff>642910</xdr:colOff>
      <xdr:row>52</xdr:row>
      <xdr:rowOff>59419</xdr:rowOff>
    </xdr:to>
    <xdr:sp macro="" textlink="">
      <xdr:nvSpPr>
        <xdr:cNvPr id="578" name="Triángulo 577"/>
        <xdr:cNvSpPr/>
      </xdr:nvSpPr>
      <xdr:spPr>
        <a:xfrm>
          <a:off x="30646194" y="10558728"/>
          <a:ext cx="44916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35</xdr:col>
      <xdr:colOff>403288</xdr:colOff>
      <xdr:row>52</xdr:row>
      <xdr:rowOff>78410</xdr:rowOff>
    </xdr:from>
    <xdr:to>
      <xdr:col>35</xdr:col>
      <xdr:colOff>448204</xdr:colOff>
      <xdr:row>52</xdr:row>
      <xdr:rowOff>146481</xdr:rowOff>
    </xdr:to>
    <xdr:sp macro="" textlink="">
      <xdr:nvSpPr>
        <xdr:cNvPr id="579" name="Triángulo 578"/>
        <xdr:cNvSpPr/>
      </xdr:nvSpPr>
      <xdr:spPr>
        <a:xfrm>
          <a:off x="30451488" y="10644810"/>
          <a:ext cx="44916" cy="6807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98390</xdr:colOff>
      <xdr:row>97</xdr:row>
      <xdr:rowOff>132894</xdr:rowOff>
    </xdr:from>
    <xdr:to>
      <xdr:col>9</xdr:col>
      <xdr:colOff>144109</xdr:colOff>
      <xdr:row>97</xdr:row>
      <xdr:rowOff>199015</xdr:rowOff>
    </xdr:to>
    <xdr:sp macro="" textlink="">
      <xdr:nvSpPr>
        <xdr:cNvPr id="584" name="Triángulo 583"/>
        <xdr:cNvSpPr/>
      </xdr:nvSpPr>
      <xdr:spPr>
        <a:xfrm>
          <a:off x="7883490" y="19995694"/>
          <a:ext cx="45719" cy="6612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2791</xdr:colOff>
      <xdr:row>98</xdr:row>
      <xdr:rowOff>189665</xdr:rowOff>
    </xdr:from>
    <xdr:to>
      <xdr:col>9</xdr:col>
      <xdr:colOff>48510</xdr:colOff>
      <xdr:row>99</xdr:row>
      <xdr:rowOff>54198</xdr:rowOff>
    </xdr:to>
    <xdr:sp macro="" textlink="">
      <xdr:nvSpPr>
        <xdr:cNvPr id="585" name="Triángulo 584"/>
        <xdr:cNvSpPr/>
      </xdr:nvSpPr>
      <xdr:spPr>
        <a:xfrm>
          <a:off x="7787891" y="20255665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252469</xdr:colOff>
      <xdr:row>100</xdr:row>
      <xdr:rowOff>174535</xdr:rowOff>
    </xdr:from>
    <xdr:to>
      <xdr:col>9</xdr:col>
      <xdr:colOff>298188</xdr:colOff>
      <xdr:row>101</xdr:row>
      <xdr:rowOff>39068</xdr:rowOff>
    </xdr:to>
    <xdr:sp macro="" textlink="">
      <xdr:nvSpPr>
        <xdr:cNvPr id="586" name="Triángulo 585"/>
        <xdr:cNvSpPr/>
      </xdr:nvSpPr>
      <xdr:spPr>
        <a:xfrm>
          <a:off x="8037569" y="20646935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44347</xdr:colOff>
      <xdr:row>103</xdr:row>
      <xdr:rowOff>143709</xdr:rowOff>
    </xdr:from>
    <xdr:to>
      <xdr:col>9</xdr:col>
      <xdr:colOff>90066</xdr:colOff>
      <xdr:row>104</xdr:row>
      <xdr:rowOff>8242</xdr:rowOff>
    </xdr:to>
    <xdr:sp macro="" textlink="">
      <xdr:nvSpPr>
        <xdr:cNvPr id="587" name="Triángulo 586"/>
        <xdr:cNvSpPr/>
      </xdr:nvSpPr>
      <xdr:spPr>
        <a:xfrm>
          <a:off x="7829447" y="21225709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</xdr:col>
      <xdr:colOff>764191</xdr:colOff>
      <xdr:row>101</xdr:row>
      <xdr:rowOff>188023</xdr:rowOff>
    </xdr:from>
    <xdr:to>
      <xdr:col>8</xdr:col>
      <xdr:colOff>809910</xdr:colOff>
      <xdr:row>102</xdr:row>
      <xdr:rowOff>52556</xdr:rowOff>
    </xdr:to>
    <xdr:sp macro="" textlink="">
      <xdr:nvSpPr>
        <xdr:cNvPr id="588" name="Triángulo 587"/>
        <xdr:cNvSpPr/>
      </xdr:nvSpPr>
      <xdr:spPr>
        <a:xfrm>
          <a:off x="7723791" y="20863623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235651</xdr:colOff>
      <xdr:row>96</xdr:row>
      <xdr:rowOff>199910</xdr:rowOff>
    </xdr:from>
    <xdr:to>
      <xdr:col>9</xdr:col>
      <xdr:colOff>281370</xdr:colOff>
      <xdr:row>97</xdr:row>
      <xdr:rowOff>64443</xdr:rowOff>
    </xdr:to>
    <xdr:sp macro="" textlink="">
      <xdr:nvSpPr>
        <xdr:cNvPr id="589" name="Triángulo 588"/>
        <xdr:cNvSpPr/>
      </xdr:nvSpPr>
      <xdr:spPr>
        <a:xfrm>
          <a:off x="8020751" y="19859510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</xdr:col>
      <xdr:colOff>301405</xdr:colOff>
      <xdr:row>98</xdr:row>
      <xdr:rowOff>155955</xdr:rowOff>
    </xdr:from>
    <xdr:to>
      <xdr:col>9</xdr:col>
      <xdr:colOff>347124</xdr:colOff>
      <xdr:row>99</xdr:row>
      <xdr:rowOff>22650</xdr:rowOff>
    </xdr:to>
    <xdr:sp macro="" textlink="">
      <xdr:nvSpPr>
        <xdr:cNvPr id="590" name="Triángulo 589"/>
        <xdr:cNvSpPr/>
      </xdr:nvSpPr>
      <xdr:spPr>
        <a:xfrm>
          <a:off x="8086505" y="20221955"/>
          <a:ext cx="45719" cy="69895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431800</xdr:colOff>
      <xdr:row>99</xdr:row>
      <xdr:rowOff>199535</xdr:rowOff>
    </xdr:from>
    <xdr:to>
      <xdr:col>2</xdr:col>
      <xdr:colOff>477519</xdr:colOff>
      <xdr:row>100</xdr:row>
      <xdr:rowOff>63184</xdr:rowOff>
    </xdr:to>
    <xdr:sp macro="" textlink="">
      <xdr:nvSpPr>
        <xdr:cNvPr id="591" name="Triángulo 590"/>
        <xdr:cNvSpPr/>
      </xdr:nvSpPr>
      <xdr:spPr>
        <a:xfrm>
          <a:off x="2082800" y="20468735"/>
          <a:ext cx="45719" cy="66849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732508</xdr:colOff>
      <xdr:row>100</xdr:row>
      <xdr:rowOff>167230</xdr:rowOff>
    </xdr:from>
    <xdr:to>
      <xdr:col>1</xdr:col>
      <xdr:colOff>778227</xdr:colOff>
      <xdr:row>101</xdr:row>
      <xdr:rowOff>31763</xdr:rowOff>
    </xdr:to>
    <xdr:sp macro="" textlink="">
      <xdr:nvSpPr>
        <xdr:cNvPr id="592" name="Triángulo 591"/>
        <xdr:cNvSpPr/>
      </xdr:nvSpPr>
      <xdr:spPr>
        <a:xfrm>
          <a:off x="1558008" y="20639630"/>
          <a:ext cx="45719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498108</xdr:colOff>
      <xdr:row>98</xdr:row>
      <xdr:rowOff>162969</xdr:rowOff>
    </xdr:from>
    <xdr:to>
      <xdr:col>2</xdr:col>
      <xdr:colOff>543827</xdr:colOff>
      <xdr:row>99</xdr:row>
      <xdr:rowOff>27503</xdr:rowOff>
    </xdr:to>
    <xdr:sp macro="" textlink="">
      <xdr:nvSpPr>
        <xdr:cNvPr id="593" name="Triángulo 592"/>
        <xdr:cNvSpPr/>
      </xdr:nvSpPr>
      <xdr:spPr>
        <a:xfrm>
          <a:off x="2149108" y="20228969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122051</xdr:colOff>
      <xdr:row>99</xdr:row>
      <xdr:rowOff>106544</xdr:rowOff>
    </xdr:from>
    <xdr:to>
      <xdr:col>1</xdr:col>
      <xdr:colOff>167770</xdr:colOff>
      <xdr:row>99</xdr:row>
      <xdr:rowOff>175642</xdr:rowOff>
    </xdr:to>
    <xdr:sp macro="" textlink="">
      <xdr:nvSpPr>
        <xdr:cNvPr id="594" name="Triángulo 593"/>
        <xdr:cNvSpPr/>
      </xdr:nvSpPr>
      <xdr:spPr>
        <a:xfrm>
          <a:off x="947551" y="20375744"/>
          <a:ext cx="45719" cy="6909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568512</xdr:colOff>
      <xdr:row>97</xdr:row>
      <xdr:rowOff>37333</xdr:rowOff>
    </xdr:from>
    <xdr:to>
      <xdr:col>2</xdr:col>
      <xdr:colOff>614231</xdr:colOff>
      <xdr:row>97</xdr:row>
      <xdr:rowOff>106431</xdr:rowOff>
    </xdr:to>
    <xdr:sp macro="" textlink="">
      <xdr:nvSpPr>
        <xdr:cNvPr id="595" name="Triángulo 594"/>
        <xdr:cNvSpPr/>
      </xdr:nvSpPr>
      <xdr:spPr>
        <a:xfrm>
          <a:off x="2219512" y="19900133"/>
          <a:ext cx="45719" cy="6909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473730</xdr:colOff>
      <xdr:row>102</xdr:row>
      <xdr:rowOff>164164</xdr:rowOff>
    </xdr:from>
    <xdr:to>
      <xdr:col>1</xdr:col>
      <xdr:colOff>519449</xdr:colOff>
      <xdr:row>103</xdr:row>
      <xdr:rowOff>28698</xdr:rowOff>
    </xdr:to>
    <xdr:sp macro="" textlink="">
      <xdr:nvSpPr>
        <xdr:cNvPr id="596" name="Triángulo 595"/>
        <xdr:cNvSpPr/>
      </xdr:nvSpPr>
      <xdr:spPr>
        <a:xfrm>
          <a:off x="1299230" y="21042964"/>
          <a:ext cx="45719" cy="6773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</xdr:col>
      <xdr:colOff>569384</xdr:colOff>
      <xdr:row>83</xdr:row>
      <xdr:rowOff>7805</xdr:rowOff>
    </xdr:from>
    <xdr:to>
      <xdr:col>8</xdr:col>
      <xdr:colOff>615103</xdr:colOff>
      <xdr:row>83</xdr:row>
      <xdr:rowOff>77553</xdr:rowOff>
    </xdr:to>
    <xdr:sp macro="" textlink="">
      <xdr:nvSpPr>
        <xdr:cNvPr id="598" name="Triángulo 597"/>
        <xdr:cNvSpPr/>
      </xdr:nvSpPr>
      <xdr:spPr>
        <a:xfrm>
          <a:off x="7528984" y="17025805"/>
          <a:ext cx="45719" cy="6974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</xdr:col>
      <xdr:colOff>7409</xdr:colOff>
      <xdr:row>80</xdr:row>
      <xdr:rowOff>137980</xdr:rowOff>
    </xdr:from>
    <xdr:to>
      <xdr:col>13</xdr:col>
      <xdr:colOff>53128</xdr:colOff>
      <xdr:row>81</xdr:row>
      <xdr:rowOff>4675</xdr:rowOff>
    </xdr:to>
    <xdr:sp macro="" textlink="">
      <xdr:nvSpPr>
        <xdr:cNvPr id="599" name="Triángulo 598"/>
        <xdr:cNvSpPr/>
      </xdr:nvSpPr>
      <xdr:spPr>
        <a:xfrm>
          <a:off x="11221509" y="16495580"/>
          <a:ext cx="45719" cy="69895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18</xdr:col>
      <xdr:colOff>232780</xdr:colOff>
      <xdr:row>80</xdr:row>
      <xdr:rowOff>102670</xdr:rowOff>
    </xdr:from>
    <xdr:to>
      <xdr:col>18</xdr:col>
      <xdr:colOff>276164</xdr:colOff>
      <xdr:row>80</xdr:row>
      <xdr:rowOff>169118</xdr:rowOff>
    </xdr:to>
    <xdr:sp macro="" textlink="">
      <xdr:nvSpPr>
        <xdr:cNvPr id="602" name="Triángulo 601"/>
        <xdr:cNvSpPr/>
      </xdr:nvSpPr>
      <xdr:spPr>
        <a:xfrm>
          <a:off x="15714080" y="16460270"/>
          <a:ext cx="43384" cy="66448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19</xdr:col>
      <xdr:colOff>760071</xdr:colOff>
      <xdr:row>83</xdr:row>
      <xdr:rowOff>96240</xdr:rowOff>
    </xdr:from>
    <xdr:to>
      <xdr:col>19</xdr:col>
      <xdr:colOff>803455</xdr:colOff>
      <xdr:row>83</xdr:row>
      <xdr:rowOff>163331</xdr:rowOff>
    </xdr:to>
    <xdr:sp macro="" textlink="">
      <xdr:nvSpPr>
        <xdr:cNvPr id="603" name="Triángulo 602"/>
        <xdr:cNvSpPr/>
      </xdr:nvSpPr>
      <xdr:spPr>
        <a:xfrm>
          <a:off x="17066871" y="17114240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475205</xdr:colOff>
      <xdr:row>83</xdr:row>
      <xdr:rowOff>30007</xdr:rowOff>
    </xdr:from>
    <xdr:to>
      <xdr:col>20</xdr:col>
      <xdr:colOff>518589</xdr:colOff>
      <xdr:row>83</xdr:row>
      <xdr:rowOff>97098</xdr:rowOff>
    </xdr:to>
    <xdr:sp macro="" textlink="">
      <xdr:nvSpPr>
        <xdr:cNvPr id="604" name="Triángulo 603"/>
        <xdr:cNvSpPr/>
      </xdr:nvSpPr>
      <xdr:spPr>
        <a:xfrm>
          <a:off x="17607505" y="17048007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810871</xdr:colOff>
      <xdr:row>84</xdr:row>
      <xdr:rowOff>114888</xdr:rowOff>
    </xdr:from>
    <xdr:to>
      <xdr:col>21</xdr:col>
      <xdr:colOff>27951</xdr:colOff>
      <xdr:row>84</xdr:row>
      <xdr:rowOff>181979</xdr:rowOff>
    </xdr:to>
    <xdr:sp macro="" textlink="">
      <xdr:nvSpPr>
        <xdr:cNvPr id="605" name="Triángulo 604"/>
        <xdr:cNvSpPr/>
      </xdr:nvSpPr>
      <xdr:spPr>
        <a:xfrm>
          <a:off x="17943171" y="17336088"/>
          <a:ext cx="42580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21</xdr:col>
      <xdr:colOff>426334</xdr:colOff>
      <xdr:row>84</xdr:row>
      <xdr:rowOff>26149</xdr:rowOff>
    </xdr:from>
    <xdr:to>
      <xdr:col>21</xdr:col>
      <xdr:colOff>469718</xdr:colOff>
      <xdr:row>84</xdr:row>
      <xdr:rowOff>93240</xdr:rowOff>
    </xdr:to>
    <xdr:sp macro="" textlink="">
      <xdr:nvSpPr>
        <xdr:cNvPr id="606" name="Triángulo 605"/>
        <xdr:cNvSpPr/>
      </xdr:nvSpPr>
      <xdr:spPr>
        <a:xfrm>
          <a:off x="18384134" y="17247349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823088</xdr:colOff>
      <xdr:row>82</xdr:row>
      <xdr:rowOff>98169</xdr:rowOff>
    </xdr:from>
    <xdr:to>
      <xdr:col>22</xdr:col>
      <xdr:colOff>866472</xdr:colOff>
      <xdr:row>82</xdr:row>
      <xdr:rowOff>165260</xdr:rowOff>
    </xdr:to>
    <xdr:sp macro="" textlink="">
      <xdr:nvSpPr>
        <xdr:cNvPr id="607" name="Triángulo 606"/>
        <xdr:cNvSpPr/>
      </xdr:nvSpPr>
      <xdr:spPr>
        <a:xfrm>
          <a:off x="19606388" y="16887569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22</xdr:col>
      <xdr:colOff>313952</xdr:colOff>
      <xdr:row>82</xdr:row>
      <xdr:rowOff>125213</xdr:rowOff>
    </xdr:from>
    <xdr:to>
      <xdr:col>22</xdr:col>
      <xdr:colOff>357336</xdr:colOff>
      <xdr:row>82</xdr:row>
      <xdr:rowOff>192304</xdr:rowOff>
    </xdr:to>
    <xdr:sp macro="" textlink="">
      <xdr:nvSpPr>
        <xdr:cNvPr id="608" name="Triángulo 607"/>
        <xdr:cNvSpPr/>
      </xdr:nvSpPr>
      <xdr:spPr>
        <a:xfrm>
          <a:off x="19097252" y="16914613"/>
          <a:ext cx="43384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19</xdr:col>
      <xdr:colOff>189441</xdr:colOff>
      <xdr:row>96</xdr:row>
      <xdr:rowOff>191189</xdr:rowOff>
    </xdr:from>
    <xdr:to>
      <xdr:col>19</xdr:col>
      <xdr:colOff>232021</xdr:colOff>
      <xdr:row>97</xdr:row>
      <xdr:rowOff>55080</xdr:rowOff>
    </xdr:to>
    <xdr:sp macro="" textlink="">
      <xdr:nvSpPr>
        <xdr:cNvPr id="609" name="Triángulo 608"/>
        <xdr:cNvSpPr/>
      </xdr:nvSpPr>
      <xdr:spPr>
        <a:xfrm>
          <a:off x="16496241" y="19850789"/>
          <a:ext cx="42580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100541</xdr:colOff>
      <xdr:row>97</xdr:row>
      <xdr:rowOff>194364</xdr:rowOff>
    </xdr:from>
    <xdr:to>
      <xdr:col>20</xdr:col>
      <xdr:colOff>143121</xdr:colOff>
      <xdr:row>98</xdr:row>
      <xdr:rowOff>58255</xdr:rowOff>
    </xdr:to>
    <xdr:sp macro="" textlink="">
      <xdr:nvSpPr>
        <xdr:cNvPr id="610" name="Triángulo 609"/>
        <xdr:cNvSpPr/>
      </xdr:nvSpPr>
      <xdr:spPr>
        <a:xfrm>
          <a:off x="17232841" y="20057164"/>
          <a:ext cx="42580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19</xdr:col>
      <xdr:colOff>322791</xdr:colOff>
      <xdr:row>102</xdr:row>
      <xdr:rowOff>95939</xdr:rowOff>
    </xdr:from>
    <xdr:to>
      <xdr:col>19</xdr:col>
      <xdr:colOff>365371</xdr:colOff>
      <xdr:row>102</xdr:row>
      <xdr:rowOff>163030</xdr:rowOff>
    </xdr:to>
    <xdr:sp macro="" textlink="">
      <xdr:nvSpPr>
        <xdr:cNvPr id="611" name="Triángulo 610"/>
        <xdr:cNvSpPr/>
      </xdr:nvSpPr>
      <xdr:spPr>
        <a:xfrm>
          <a:off x="16629591" y="20974739"/>
          <a:ext cx="42580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62441</xdr:colOff>
      <xdr:row>100</xdr:row>
      <xdr:rowOff>197539</xdr:rowOff>
    </xdr:from>
    <xdr:to>
      <xdr:col>20</xdr:col>
      <xdr:colOff>105021</xdr:colOff>
      <xdr:row>101</xdr:row>
      <xdr:rowOff>61430</xdr:rowOff>
    </xdr:to>
    <xdr:sp macro="" textlink="">
      <xdr:nvSpPr>
        <xdr:cNvPr id="612" name="Triángulo 611"/>
        <xdr:cNvSpPr/>
      </xdr:nvSpPr>
      <xdr:spPr>
        <a:xfrm>
          <a:off x="17194741" y="20669939"/>
          <a:ext cx="42580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20</xdr:col>
      <xdr:colOff>327260</xdr:colOff>
      <xdr:row>96</xdr:row>
      <xdr:rowOff>42313</xdr:rowOff>
    </xdr:from>
    <xdr:to>
      <xdr:col>20</xdr:col>
      <xdr:colOff>372191</xdr:colOff>
      <xdr:row>96</xdr:row>
      <xdr:rowOff>109404</xdr:rowOff>
    </xdr:to>
    <xdr:sp macro="" textlink="">
      <xdr:nvSpPr>
        <xdr:cNvPr id="613" name="Triángulo 612"/>
        <xdr:cNvSpPr/>
      </xdr:nvSpPr>
      <xdr:spPr>
        <a:xfrm>
          <a:off x="17459560" y="19701913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96395</xdr:colOff>
      <xdr:row>96</xdr:row>
      <xdr:rowOff>158404</xdr:rowOff>
    </xdr:from>
    <xdr:to>
      <xdr:col>28</xdr:col>
      <xdr:colOff>141326</xdr:colOff>
      <xdr:row>97</xdr:row>
      <xdr:rowOff>22295</xdr:rowOff>
    </xdr:to>
    <xdr:sp macro="" textlink="">
      <xdr:nvSpPr>
        <xdr:cNvPr id="615" name="Triángulo 614"/>
        <xdr:cNvSpPr/>
      </xdr:nvSpPr>
      <xdr:spPr>
        <a:xfrm>
          <a:off x="24099395" y="19818004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664720</xdr:colOff>
      <xdr:row>94</xdr:row>
      <xdr:rowOff>158404</xdr:rowOff>
    </xdr:from>
    <xdr:to>
      <xdr:col>28</xdr:col>
      <xdr:colOff>709651</xdr:colOff>
      <xdr:row>95</xdr:row>
      <xdr:rowOff>22295</xdr:rowOff>
    </xdr:to>
    <xdr:sp macro="" textlink="">
      <xdr:nvSpPr>
        <xdr:cNvPr id="616" name="Triángulo 615"/>
        <xdr:cNvSpPr/>
      </xdr:nvSpPr>
      <xdr:spPr>
        <a:xfrm>
          <a:off x="24667720" y="19411604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369445</xdr:colOff>
      <xdr:row>100</xdr:row>
      <xdr:rowOff>171104</xdr:rowOff>
    </xdr:from>
    <xdr:to>
      <xdr:col>28</xdr:col>
      <xdr:colOff>414376</xdr:colOff>
      <xdr:row>101</xdr:row>
      <xdr:rowOff>34995</xdr:rowOff>
    </xdr:to>
    <xdr:sp macro="" textlink="">
      <xdr:nvSpPr>
        <xdr:cNvPr id="617" name="Triángulo 616"/>
        <xdr:cNvSpPr/>
      </xdr:nvSpPr>
      <xdr:spPr>
        <a:xfrm>
          <a:off x="24372445" y="20643504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27</xdr:col>
      <xdr:colOff>118620</xdr:colOff>
      <xdr:row>95</xdr:row>
      <xdr:rowOff>117129</xdr:rowOff>
    </xdr:from>
    <xdr:to>
      <xdr:col>27</xdr:col>
      <xdr:colOff>163551</xdr:colOff>
      <xdr:row>95</xdr:row>
      <xdr:rowOff>184220</xdr:rowOff>
    </xdr:to>
    <xdr:sp macro="" textlink="">
      <xdr:nvSpPr>
        <xdr:cNvPr id="618" name="Triángulo 617"/>
        <xdr:cNvSpPr/>
      </xdr:nvSpPr>
      <xdr:spPr>
        <a:xfrm>
          <a:off x="23296120" y="19573529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461520</xdr:colOff>
      <xdr:row>101</xdr:row>
      <xdr:rowOff>177454</xdr:rowOff>
    </xdr:from>
    <xdr:to>
      <xdr:col>29</xdr:col>
      <xdr:colOff>506451</xdr:colOff>
      <xdr:row>102</xdr:row>
      <xdr:rowOff>41345</xdr:rowOff>
    </xdr:to>
    <xdr:sp macro="" textlink="">
      <xdr:nvSpPr>
        <xdr:cNvPr id="619" name="Triángulo 618"/>
        <xdr:cNvSpPr/>
      </xdr:nvSpPr>
      <xdr:spPr>
        <a:xfrm>
          <a:off x="25290020" y="20853054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731395</xdr:colOff>
      <xdr:row>104</xdr:row>
      <xdr:rowOff>139354</xdr:rowOff>
    </xdr:from>
    <xdr:to>
      <xdr:col>28</xdr:col>
      <xdr:colOff>776326</xdr:colOff>
      <xdr:row>105</xdr:row>
      <xdr:rowOff>3245</xdr:rowOff>
    </xdr:to>
    <xdr:sp macro="" textlink="">
      <xdr:nvSpPr>
        <xdr:cNvPr id="620" name="Triángulo 619"/>
        <xdr:cNvSpPr/>
      </xdr:nvSpPr>
      <xdr:spPr>
        <a:xfrm>
          <a:off x="24734395" y="21424554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613920</xdr:colOff>
      <xdr:row>99</xdr:row>
      <xdr:rowOff>199679</xdr:rowOff>
    </xdr:from>
    <xdr:to>
      <xdr:col>29</xdr:col>
      <xdr:colOff>658851</xdr:colOff>
      <xdr:row>100</xdr:row>
      <xdr:rowOff>63570</xdr:rowOff>
    </xdr:to>
    <xdr:sp macro="" textlink="">
      <xdr:nvSpPr>
        <xdr:cNvPr id="621" name="Triángulo 620"/>
        <xdr:cNvSpPr/>
      </xdr:nvSpPr>
      <xdr:spPr>
        <a:xfrm>
          <a:off x="25442420" y="20468879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810770</xdr:colOff>
      <xdr:row>97</xdr:row>
      <xdr:rowOff>40929</xdr:rowOff>
    </xdr:from>
    <xdr:to>
      <xdr:col>29</xdr:col>
      <xdr:colOff>30201</xdr:colOff>
      <xdr:row>97</xdr:row>
      <xdr:rowOff>108020</xdr:rowOff>
    </xdr:to>
    <xdr:sp macro="" textlink="">
      <xdr:nvSpPr>
        <xdr:cNvPr id="622" name="Triángulo 621"/>
        <xdr:cNvSpPr/>
      </xdr:nvSpPr>
      <xdr:spPr>
        <a:xfrm>
          <a:off x="24813770" y="19903729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38900</xdr:colOff>
      <xdr:row>95</xdr:row>
      <xdr:rowOff>188065</xdr:rowOff>
    </xdr:from>
    <xdr:to>
      <xdr:col>29</xdr:col>
      <xdr:colOff>83831</xdr:colOff>
      <xdr:row>96</xdr:row>
      <xdr:rowOff>51167</xdr:rowOff>
    </xdr:to>
    <xdr:sp macro="" textlink="">
      <xdr:nvSpPr>
        <xdr:cNvPr id="623" name="Triángulo 622"/>
        <xdr:cNvSpPr/>
      </xdr:nvSpPr>
      <xdr:spPr>
        <a:xfrm>
          <a:off x="24867400" y="19644465"/>
          <a:ext cx="44931" cy="6630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276843</xdr:colOff>
      <xdr:row>102</xdr:row>
      <xdr:rowOff>44350</xdr:rowOff>
    </xdr:from>
    <xdr:to>
      <xdr:col>28</xdr:col>
      <xdr:colOff>321774</xdr:colOff>
      <xdr:row>102</xdr:row>
      <xdr:rowOff>111441</xdr:rowOff>
    </xdr:to>
    <xdr:sp macro="" textlink="">
      <xdr:nvSpPr>
        <xdr:cNvPr id="624" name="Triángulo 623"/>
        <xdr:cNvSpPr/>
      </xdr:nvSpPr>
      <xdr:spPr>
        <a:xfrm>
          <a:off x="24279843" y="20923150"/>
          <a:ext cx="44931" cy="67091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26</xdr:col>
      <xdr:colOff>305029</xdr:colOff>
      <xdr:row>81</xdr:row>
      <xdr:rowOff>20841</xdr:rowOff>
    </xdr:from>
    <xdr:to>
      <xdr:col>26</xdr:col>
      <xdr:colOff>354850</xdr:colOff>
      <xdr:row>81</xdr:row>
      <xdr:rowOff>87033</xdr:rowOff>
    </xdr:to>
    <xdr:sp macro="" textlink="">
      <xdr:nvSpPr>
        <xdr:cNvPr id="626" name="Triángulo 625"/>
        <xdr:cNvSpPr/>
      </xdr:nvSpPr>
      <xdr:spPr>
        <a:xfrm>
          <a:off x="22657029" y="16581641"/>
          <a:ext cx="49821" cy="6619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152358</xdr:colOff>
      <xdr:row>82</xdr:row>
      <xdr:rowOff>173624</xdr:rowOff>
    </xdr:from>
    <xdr:to>
      <xdr:col>28</xdr:col>
      <xdr:colOff>197289</xdr:colOff>
      <xdr:row>83</xdr:row>
      <xdr:rowOff>35928</xdr:rowOff>
    </xdr:to>
    <xdr:sp macro="" textlink="">
      <xdr:nvSpPr>
        <xdr:cNvPr id="627" name="Triángulo 626"/>
        <xdr:cNvSpPr/>
      </xdr:nvSpPr>
      <xdr:spPr>
        <a:xfrm>
          <a:off x="24155358" y="16963024"/>
          <a:ext cx="44931" cy="90904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27</xdr:col>
      <xdr:colOff>98248</xdr:colOff>
      <xdr:row>82</xdr:row>
      <xdr:rowOff>20842</xdr:rowOff>
    </xdr:from>
    <xdr:to>
      <xdr:col>27</xdr:col>
      <xdr:colOff>143179</xdr:colOff>
      <xdr:row>82</xdr:row>
      <xdr:rowOff>88442</xdr:rowOff>
    </xdr:to>
    <xdr:sp macro="" textlink="">
      <xdr:nvSpPr>
        <xdr:cNvPr id="628" name="Triángulo 627"/>
        <xdr:cNvSpPr/>
      </xdr:nvSpPr>
      <xdr:spPr>
        <a:xfrm>
          <a:off x="23275748" y="16810242"/>
          <a:ext cx="44931" cy="67600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</xdr:col>
      <xdr:colOff>281944</xdr:colOff>
      <xdr:row>103</xdr:row>
      <xdr:rowOff>134758</xdr:rowOff>
    </xdr:from>
    <xdr:to>
      <xdr:col>2</xdr:col>
      <xdr:colOff>327663</xdr:colOff>
      <xdr:row>103</xdr:row>
      <xdr:rowOff>204840</xdr:rowOff>
    </xdr:to>
    <xdr:sp macro="" textlink="">
      <xdr:nvSpPr>
        <xdr:cNvPr id="629" name="Triángulo 628"/>
        <xdr:cNvSpPr/>
      </xdr:nvSpPr>
      <xdr:spPr>
        <a:xfrm>
          <a:off x="1932944" y="21216758"/>
          <a:ext cx="45719" cy="70082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</xdr:col>
      <xdr:colOff>794057</xdr:colOff>
      <xdr:row>98</xdr:row>
      <xdr:rowOff>184390</xdr:rowOff>
    </xdr:from>
    <xdr:to>
      <xdr:col>2</xdr:col>
      <xdr:colOff>17580</xdr:colOff>
      <xdr:row>99</xdr:row>
      <xdr:rowOff>48923</xdr:rowOff>
    </xdr:to>
    <xdr:sp macro="" textlink="">
      <xdr:nvSpPr>
        <xdr:cNvPr id="630" name="Triángulo 629"/>
        <xdr:cNvSpPr/>
      </xdr:nvSpPr>
      <xdr:spPr>
        <a:xfrm>
          <a:off x="1619557" y="20250390"/>
          <a:ext cx="49023" cy="67733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</xdr:col>
      <xdr:colOff>504991</xdr:colOff>
      <xdr:row>81</xdr:row>
      <xdr:rowOff>64728</xdr:rowOff>
    </xdr:from>
    <xdr:to>
      <xdr:col>11</xdr:col>
      <xdr:colOff>550710</xdr:colOff>
      <xdr:row>81</xdr:row>
      <xdr:rowOff>135955</xdr:rowOff>
    </xdr:to>
    <xdr:sp macro="" textlink="">
      <xdr:nvSpPr>
        <xdr:cNvPr id="631" name="Triángulo 630"/>
        <xdr:cNvSpPr/>
      </xdr:nvSpPr>
      <xdr:spPr>
        <a:xfrm>
          <a:off x="9941091" y="16625528"/>
          <a:ext cx="45719" cy="71227"/>
        </a:xfrm>
        <a:prstGeom prst="triangl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laudio/Desktop/Final%20Test%20Conducta/Test%20Conducta%20ENERO%20FEBRERO%202020%20serie%201/NOR%20ENER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.guti/Desktop/cabl%20cosas/rilda/Memory%20Flexibility%20Resumen%20Final%200409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.guti/Desktop/cabl%20cosas/rilda/MWM%20RESUMEN%20FINAL%20040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NOR (3)"/>
      <sheetName val="Resumen NOR (4)"/>
      <sheetName val="Resumen NOR (2)"/>
      <sheetName val="Resumen NOR"/>
      <sheetName val="NOR objeti igual"/>
      <sheetName val="Hoja1"/>
      <sheetName val="Hoja2"/>
      <sheetName val="NOR Objeto Distinto"/>
    </sheetNames>
    <sheetDataSet>
      <sheetData sheetId="0"/>
      <sheetData sheetId="1"/>
      <sheetData sheetId="2">
        <row r="14">
          <cell r="J14" t="str">
            <v>WT-Ctrl</v>
          </cell>
          <cell r="K14" t="str">
            <v>TG-Ctrl</v>
          </cell>
          <cell r="L14" t="str">
            <v>WT-Ably</v>
          </cell>
          <cell r="M14" t="str">
            <v>TG-Ably</v>
          </cell>
        </row>
        <row r="28">
          <cell r="J28">
            <v>0.51099278158987016</v>
          </cell>
          <cell r="K28">
            <v>0.5143071068125501</v>
          </cell>
          <cell r="L28">
            <v>0.58514232081716322</v>
          </cell>
          <cell r="M28">
            <v>0.55080540756209151</v>
          </cell>
        </row>
        <row r="29">
          <cell r="J29">
            <v>0.15184273661224187</v>
          </cell>
          <cell r="K29">
            <v>0.27233993819025937</v>
          </cell>
          <cell r="L29">
            <v>0.15292655777001932</v>
          </cell>
          <cell r="M29">
            <v>0.17272447159750606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>
        <row r="6">
          <cell r="C6">
            <v>1</v>
          </cell>
          <cell r="D6">
            <v>2</v>
          </cell>
          <cell r="E6">
            <v>3</v>
          </cell>
          <cell r="F6">
            <v>4</v>
          </cell>
        </row>
        <row r="7">
          <cell r="A7" t="str">
            <v xml:space="preserve">WT CTRL </v>
          </cell>
          <cell r="H7" t="str">
            <v>TG-neurotinib</v>
          </cell>
        </row>
        <row r="9">
          <cell r="H9" t="str">
            <v>WT-neurotinib</v>
          </cell>
        </row>
        <row r="17">
          <cell r="C17">
            <v>5.5</v>
          </cell>
          <cell r="D17">
            <v>4.9000000000000004</v>
          </cell>
          <cell r="E17">
            <v>5.0999999999999996</v>
          </cell>
          <cell r="F17">
            <v>4.8</v>
          </cell>
        </row>
        <row r="19">
          <cell r="C19">
            <v>0.58209999999999995</v>
          </cell>
          <cell r="D19">
            <v>0.83599999999999997</v>
          </cell>
          <cell r="E19">
            <v>0.69040000000000001</v>
          </cell>
          <cell r="F19">
            <v>0.35899999999999999</v>
          </cell>
        </row>
        <row r="23">
          <cell r="A23" t="str">
            <v xml:space="preserve">TG CTRL </v>
          </cell>
        </row>
        <row r="35">
          <cell r="C35">
            <v>10.75</v>
          </cell>
          <cell r="D35">
            <v>9.9166666666666661</v>
          </cell>
          <cell r="E35">
            <v>11</v>
          </cell>
          <cell r="F35">
            <v>12</v>
          </cell>
        </row>
        <row r="37">
          <cell r="C37">
            <v>1.008</v>
          </cell>
          <cell r="D37">
            <v>1.234</v>
          </cell>
          <cell r="E37">
            <v>1.2370000000000001</v>
          </cell>
          <cell r="F37">
            <v>1.2729999999999999</v>
          </cell>
        </row>
        <row r="41">
          <cell r="A41" t="str">
            <v>TG-neurotinib</v>
          </cell>
        </row>
        <row r="51">
          <cell r="C51">
            <v>8.6</v>
          </cell>
          <cell r="D51">
            <v>9.8000000000000007</v>
          </cell>
          <cell r="E51">
            <v>8.5</v>
          </cell>
          <cell r="F51">
            <v>5.6</v>
          </cell>
        </row>
        <row r="57">
          <cell r="A57" t="str">
            <v>WT-neurotinib</v>
          </cell>
        </row>
        <row r="68">
          <cell r="C68">
            <v>5.3636363636363633</v>
          </cell>
          <cell r="D68">
            <v>6.4475450886820962</v>
          </cell>
          <cell r="E68">
            <v>6.2727272727272725</v>
          </cell>
          <cell r="F68">
            <v>4.2727272727272725</v>
          </cell>
        </row>
        <row r="70">
          <cell r="C70">
            <v>0.54390000000000005</v>
          </cell>
          <cell r="D70">
            <v>0.85760000000000003</v>
          </cell>
          <cell r="E70">
            <v>0.70179999999999998</v>
          </cell>
          <cell r="F70">
            <v>0.4491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WM Resumen Final"/>
    </sheetNames>
    <sheetDataSet>
      <sheetData sheetId="0">
        <row r="50">
          <cell r="B50" t="str">
            <v>WT-neurotinib</v>
          </cell>
          <cell r="F50" t="str">
            <v>WT-Ctrl</v>
          </cell>
          <cell r="H50" t="str">
            <v>TG-Ctrl</v>
          </cell>
        </row>
        <row r="51">
          <cell r="B51">
            <v>28.29</v>
          </cell>
          <cell r="H51">
            <v>26.141111111111112</v>
          </cell>
        </row>
        <row r="52">
          <cell r="B52">
            <v>16.435714285714287</v>
          </cell>
          <cell r="H52">
            <v>33.766249999999999</v>
          </cell>
        </row>
        <row r="53">
          <cell r="B53">
            <v>13.804545454545455</v>
          </cell>
          <cell r="H53">
            <v>26.842500000000001</v>
          </cell>
        </row>
        <row r="54">
          <cell r="B54">
            <v>13.525454545454545</v>
          </cell>
          <cell r="H54">
            <v>38.951250000000002</v>
          </cell>
        </row>
        <row r="55">
          <cell r="B55">
            <v>12.198181818181819</v>
          </cell>
          <cell r="H55">
            <v>34.771250000000002</v>
          </cell>
        </row>
        <row r="56">
          <cell r="B56">
            <v>11.613</v>
          </cell>
          <cell r="H56">
            <v>32.34375</v>
          </cell>
        </row>
        <row r="57">
          <cell r="B57">
            <v>11.821999999999999</v>
          </cell>
          <cell r="H57">
            <v>25.958571428571428</v>
          </cell>
        </row>
        <row r="58">
          <cell r="B58">
            <v>11.199999999999998</v>
          </cell>
          <cell r="H58">
            <v>31.611250000000002</v>
          </cell>
        </row>
        <row r="64">
          <cell r="D64" t="str">
            <v>TG-neurotinib</v>
          </cell>
        </row>
        <row r="65">
          <cell r="D65">
            <v>29.305</v>
          </cell>
          <cell r="E65">
            <v>4.6379999999999999</v>
          </cell>
          <cell r="F65">
            <v>21.291250000000002</v>
          </cell>
          <cell r="I65">
            <v>3.2839999999999998</v>
          </cell>
        </row>
        <row r="66">
          <cell r="D66">
            <v>27.887</v>
          </cell>
          <cell r="E66">
            <v>4.4980000000000002</v>
          </cell>
          <cell r="F66">
            <v>16.566250000000004</v>
          </cell>
          <cell r="I66">
            <v>5.6340000000000003</v>
          </cell>
        </row>
        <row r="67">
          <cell r="D67">
            <v>19.436666666666667</v>
          </cell>
          <cell r="E67">
            <v>2.2490000000000001</v>
          </cell>
          <cell r="F67">
            <v>16.08625</v>
          </cell>
          <cell r="I67">
            <v>3.13</v>
          </cell>
        </row>
        <row r="68">
          <cell r="D68">
            <v>20.883333333333333</v>
          </cell>
          <cell r="E68">
            <v>3.2829999999999999</v>
          </cell>
          <cell r="F68">
            <v>16.65625</v>
          </cell>
          <cell r="I68">
            <v>4.0949999999999998</v>
          </cell>
        </row>
        <row r="69">
          <cell r="D69">
            <v>16.147777777777776</v>
          </cell>
          <cell r="E69">
            <v>3.8149999999999999</v>
          </cell>
          <cell r="F69">
            <v>12.217500000000001</v>
          </cell>
          <cell r="I69">
            <v>5.0350000000000001</v>
          </cell>
        </row>
        <row r="70">
          <cell r="D70">
            <v>16.605555555555558</v>
          </cell>
          <cell r="E70">
            <v>1.776</v>
          </cell>
          <cell r="F70">
            <v>11.54857142857143</v>
          </cell>
          <cell r="I70">
            <v>4.2469999999999999</v>
          </cell>
        </row>
        <row r="71">
          <cell r="D71">
            <v>18.298888888888889</v>
          </cell>
          <cell r="E71">
            <v>3.26</v>
          </cell>
          <cell r="F71">
            <v>11.531428571428572</v>
          </cell>
          <cell r="I71">
            <v>4.3019999999999996</v>
          </cell>
        </row>
        <row r="72">
          <cell r="D72">
            <v>14.718000000000002</v>
          </cell>
          <cell r="E72">
            <v>1.845</v>
          </cell>
          <cell r="F72">
            <v>8.1788571428571437</v>
          </cell>
          <cell r="I72">
            <v>5.9029999999999996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F45"/>
  <sheetViews>
    <sheetView workbookViewId="0">
      <pane ySplit="1" topLeftCell="A2" activePane="bottomLeft" state="frozen"/>
      <selection pane="bottomLeft" activeCell="E32" sqref="E32"/>
    </sheetView>
  </sheetViews>
  <sheetFormatPr baseColWidth="10" defaultRowHeight="15" x14ac:dyDescent="0.2"/>
  <cols>
    <col min="1" max="1" width="11.6640625" bestFit="1" customWidth="1"/>
    <col min="2" max="2" width="10.83203125" style="8"/>
    <col min="3" max="3" width="14.5" bestFit="1" customWidth="1"/>
    <col min="4" max="4" width="16.1640625" bestFit="1" customWidth="1"/>
    <col min="5" max="5" width="14" bestFit="1" customWidth="1"/>
    <col min="6" max="6" width="14.6640625" bestFit="1" customWidth="1"/>
  </cols>
  <sheetData>
    <row r="1" spans="1:6" x14ac:dyDescent="0.2">
      <c r="A1" s="3" t="s">
        <v>73</v>
      </c>
      <c r="B1" s="31" t="s">
        <v>72</v>
      </c>
      <c r="C1" s="3" t="s">
        <v>71</v>
      </c>
      <c r="D1" s="3" t="s">
        <v>74</v>
      </c>
      <c r="E1" s="3" t="s">
        <v>22</v>
      </c>
      <c r="F1" s="3" t="s">
        <v>75</v>
      </c>
    </row>
    <row r="2" spans="1:6" x14ac:dyDescent="0.2">
      <c r="A2" t="s">
        <v>6</v>
      </c>
      <c r="B2" s="8" t="s">
        <v>12</v>
      </c>
      <c r="C2">
        <v>137</v>
      </c>
      <c r="D2">
        <v>463</v>
      </c>
      <c r="E2">
        <f t="shared" ref="E2:E5" si="0" xml:space="preserve"> (C2/600)*100</f>
        <v>22.833333333333332</v>
      </c>
      <c r="F2">
        <v>53681.77</v>
      </c>
    </row>
    <row r="3" spans="1:6" x14ac:dyDescent="0.2">
      <c r="A3" t="s">
        <v>6</v>
      </c>
      <c r="B3" s="8" t="s">
        <v>13</v>
      </c>
      <c r="C3">
        <v>122</v>
      </c>
      <c r="D3">
        <v>516</v>
      </c>
      <c r="E3">
        <f t="shared" si="0"/>
        <v>20.333333333333332</v>
      </c>
      <c r="F3">
        <v>39701.94</v>
      </c>
    </row>
    <row r="4" spans="1:6" x14ac:dyDescent="0.2">
      <c r="A4" t="s">
        <v>6</v>
      </c>
      <c r="B4" s="8" t="s">
        <v>14</v>
      </c>
      <c r="C4">
        <v>56</v>
      </c>
      <c r="D4">
        <v>543</v>
      </c>
      <c r="E4">
        <f t="shared" si="0"/>
        <v>9.3333333333333339</v>
      </c>
      <c r="F4">
        <v>43384.47</v>
      </c>
    </row>
    <row r="5" spans="1:6" x14ac:dyDescent="0.2">
      <c r="A5" t="s">
        <v>6</v>
      </c>
      <c r="B5" s="8" t="s">
        <v>15</v>
      </c>
      <c r="C5">
        <v>196</v>
      </c>
      <c r="D5">
        <v>403</v>
      </c>
      <c r="E5">
        <f t="shared" si="0"/>
        <v>32.666666666666664</v>
      </c>
      <c r="F5">
        <v>48224.32</v>
      </c>
    </row>
    <row r="6" spans="1:6" x14ac:dyDescent="0.2">
      <c r="A6" t="s">
        <v>6</v>
      </c>
      <c r="B6" s="30" t="s">
        <v>26</v>
      </c>
      <c r="C6" s="495" t="s">
        <v>35</v>
      </c>
      <c r="D6" s="495"/>
      <c r="E6" s="495"/>
      <c r="F6" s="495"/>
    </row>
    <row r="7" spans="1:6" x14ac:dyDescent="0.2">
      <c r="A7" t="s">
        <v>6</v>
      </c>
      <c r="B7" s="30" t="s">
        <v>36</v>
      </c>
      <c r="C7">
        <v>83.45</v>
      </c>
      <c r="D7">
        <v>517.41999999999996</v>
      </c>
      <c r="E7">
        <f t="shared" ref="E7:E10" si="1" xml:space="preserve"> (C7/600)*100</f>
        <v>13.908333333333333</v>
      </c>
      <c r="F7">
        <v>53310</v>
      </c>
    </row>
    <row r="8" spans="1:6" x14ac:dyDescent="0.2">
      <c r="A8" t="s">
        <v>6</v>
      </c>
      <c r="B8" s="30" t="s">
        <v>37</v>
      </c>
      <c r="C8">
        <v>218.75</v>
      </c>
      <c r="D8">
        <v>382.82</v>
      </c>
      <c r="E8">
        <f t="shared" si="1"/>
        <v>36.458333333333329</v>
      </c>
      <c r="F8">
        <v>37993</v>
      </c>
    </row>
    <row r="9" spans="1:6" x14ac:dyDescent="0.2">
      <c r="A9" t="s">
        <v>6</v>
      </c>
      <c r="B9" s="30" t="s">
        <v>52</v>
      </c>
      <c r="C9">
        <v>113.08</v>
      </c>
      <c r="D9">
        <v>487.89</v>
      </c>
      <c r="E9">
        <f t="shared" si="1"/>
        <v>18.846666666666668</v>
      </c>
      <c r="F9">
        <v>39170</v>
      </c>
    </row>
    <row r="10" spans="1:6" x14ac:dyDescent="0.2">
      <c r="A10" t="s">
        <v>6</v>
      </c>
      <c r="B10" s="30" t="s">
        <v>53</v>
      </c>
      <c r="C10">
        <v>149.97999999999999</v>
      </c>
      <c r="D10">
        <v>451.88</v>
      </c>
      <c r="E10">
        <f t="shared" si="1"/>
        <v>24.996666666666663</v>
      </c>
      <c r="F10">
        <v>39732</v>
      </c>
    </row>
    <row r="11" spans="1:6" x14ac:dyDescent="0.2">
      <c r="A11" t="s">
        <v>6</v>
      </c>
    </row>
    <row r="12" spans="1:6" x14ac:dyDescent="0.2">
      <c r="B12" s="30"/>
    </row>
    <row r="13" spans="1:6" x14ac:dyDescent="0.2">
      <c r="A13" t="s">
        <v>7</v>
      </c>
      <c r="B13" s="8" t="s">
        <v>16</v>
      </c>
      <c r="C13">
        <v>79</v>
      </c>
      <c r="D13">
        <v>521</v>
      </c>
      <c r="E13">
        <f t="shared" ref="E13:E19" si="2" xml:space="preserve"> (C13/600)*100</f>
        <v>13.166666666666666</v>
      </c>
      <c r="F13">
        <v>39138.800000000003</v>
      </c>
    </row>
    <row r="14" spans="1:6" x14ac:dyDescent="0.2">
      <c r="A14" t="s">
        <v>7</v>
      </c>
      <c r="B14" s="8" t="s">
        <v>17</v>
      </c>
      <c r="C14">
        <v>96</v>
      </c>
      <c r="D14">
        <v>503</v>
      </c>
      <c r="E14">
        <f t="shared" si="2"/>
        <v>16</v>
      </c>
      <c r="F14">
        <v>56666.11</v>
      </c>
    </row>
    <row r="15" spans="1:6" x14ac:dyDescent="0.2">
      <c r="A15" t="s">
        <v>7</v>
      </c>
      <c r="B15" s="8" t="s">
        <v>23</v>
      </c>
      <c r="C15">
        <v>127</v>
      </c>
      <c r="D15">
        <v>475</v>
      </c>
      <c r="E15">
        <f t="shared" si="2"/>
        <v>21.166666666666668</v>
      </c>
      <c r="F15">
        <v>46651.73</v>
      </c>
    </row>
    <row r="16" spans="1:6" x14ac:dyDescent="0.2">
      <c r="A16" t="s">
        <v>7</v>
      </c>
      <c r="B16" s="30" t="s">
        <v>54</v>
      </c>
      <c r="C16">
        <v>161.22999999999999</v>
      </c>
      <c r="D16">
        <v>440.54</v>
      </c>
      <c r="E16">
        <f t="shared" si="2"/>
        <v>26.871666666666666</v>
      </c>
      <c r="F16">
        <v>52946</v>
      </c>
    </row>
    <row r="17" spans="1:6" x14ac:dyDescent="0.2">
      <c r="A17" t="s">
        <v>7</v>
      </c>
      <c r="B17" s="30" t="s">
        <v>55</v>
      </c>
      <c r="C17">
        <v>163.93</v>
      </c>
      <c r="D17">
        <v>437.7</v>
      </c>
      <c r="E17">
        <f t="shared" si="2"/>
        <v>27.321666666666665</v>
      </c>
      <c r="F17">
        <v>44260</v>
      </c>
    </row>
    <row r="18" spans="1:6" x14ac:dyDescent="0.2">
      <c r="A18" t="s">
        <v>7</v>
      </c>
      <c r="B18" s="30" t="s">
        <v>56</v>
      </c>
      <c r="C18">
        <v>137.4</v>
      </c>
      <c r="D18">
        <v>464.46</v>
      </c>
      <c r="E18">
        <f t="shared" si="2"/>
        <v>22.900000000000002</v>
      </c>
      <c r="F18">
        <v>44013</v>
      </c>
    </row>
    <row r="19" spans="1:6" x14ac:dyDescent="0.2">
      <c r="A19" t="s">
        <v>7</v>
      </c>
      <c r="B19" s="30" t="s">
        <v>57</v>
      </c>
      <c r="C19">
        <v>112.01</v>
      </c>
      <c r="D19">
        <v>489.76</v>
      </c>
      <c r="E19">
        <f t="shared" si="2"/>
        <v>18.668333333333333</v>
      </c>
      <c r="F19">
        <v>40526</v>
      </c>
    </row>
    <row r="20" spans="1:6" x14ac:dyDescent="0.2">
      <c r="A20" t="s">
        <v>7</v>
      </c>
      <c r="B20" s="30" t="s">
        <v>61</v>
      </c>
      <c r="C20">
        <v>150.32</v>
      </c>
      <c r="D20">
        <v>451.15</v>
      </c>
      <c r="E20">
        <v>25.053333333333335</v>
      </c>
      <c r="F20">
        <v>41430</v>
      </c>
    </row>
    <row r="21" spans="1:6" x14ac:dyDescent="0.2">
      <c r="A21" t="s">
        <v>7</v>
      </c>
      <c r="B21" s="30" t="s">
        <v>62</v>
      </c>
      <c r="C21">
        <v>146.38</v>
      </c>
      <c r="D21">
        <v>455.32</v>
      </c>
      <c r="E21">
        <v>24.396666666666668</v>
      </c>
      <c r="F21">
        <v>50399</v>
      </c>
    </row>
    <row r="22" spans="1:6" x14ac:dyDescent="0.2">
      <c r="A22" t="s">
        <v>7</v>
      </c>
      <c r="B22" s="30" t="s">
        <v>63</v>
      </c>
      <c r="C22">
        <v>138.66999999999999</v>
      </c>
      <c r="D22">
        <v>462.99</v>
      </c>
      <c r="E22">
        <v>23.111666666666665</v>
      </c>
      <c r="F22">
        <v>40320</v>
      </c>
    </row>
    <row r="23" spans="1:6" x14ac:dyDescent="0.2">
      <c r="B23" s="30"/>
    </row>
    <row r="24" spans="1:6" x14ac:dyDescent="0.2">
      <c r="A24" t="s">
        <v>8</v>
      </c>
      <c r="B24" t="s">
        <v>27</v>
      </c>
      <c r="C24">
        <v>160</v>
      </c>
      <c r="D24">
        <v>442</v>
      </c>
      <c r="E24">
        <f t="shared" ref="E24:E34" si="3" xml:space="preserve"> (C24/600)*100</f>
        <v>26.666666666666668</v>
      </c>
      <c r="F24">
        <v>37333.86</v>
      </c>
    </row>
    <row r="25" spans="1:6" x14ac:dyDescent="0.2">
      <c r="A25" t="s">
        <v>8</v>
      </c>
      <c r="B25" t="s">
        <v>28</v>
      </c>
      <c r="C25">
        <v>151</v>
      </c>
      <c r="D25">
        <v>450</v>
      </c>
      <c r="E25">
        <f t="shared" si="3"/>
        <v>25.166666666666664</v>
      </c>
      <c r="F25">
        <v>60825.93</v>
      </c>
    </row>
    <row r="26" spans="1:6" x14ac:dyDescent="0.2">
      <c r="A26" t="s">
        <v>8</v>
      </c>
      <c r="B26" t="s">
        <v>29</v>
      </c>
      <c r="C26">
        <v>222</v>
      </c>
      <c r="D26">
        <v>379</v>
      </c>
      <c r="E26">
        <f t="shared" si="3"/>
        <v>37</v>
      </c>
      <c r="F26">
        <v>42800.51</v>
      </c>
    </row>
    <row r="27" spans="1:6" x14ac:dyDescent="0.2">
      <c r="A27" t="s">
        <v>8</v>
      </c>
      <c r="B27" t="s">
        <v>30</v>
      </c>
      <c r="C27">
        <v>207</v>
      </c>
      <c r="D27">
        <v>394</v>
      </c>
      <c r="E27">
        <f t="shared" si="3"/>
        <v>34.5</v>
      </c>
      <c r="F27">
        <v>41156.04</v>
      </c>
    </row>
    <row r="28" spans="1:6" x14ac:dyDescent="0.2">
      <c r="A28" t="s">
        <v>8</v>
      </c>
      <c r="B28" t="s">
        <v>31</v>
      </c>
      <c r="C28">
        <v>216</v>
      </c>
      <c r="D28">
        <v>385</v>
      </c>
      <c r="E28">
        <f t="shared" si="3"/>
        <v>36</v>
      </c>
      <c r="F28">
        <v>46276.93</v>
      </c>
    </row>
    <row r="29" spans="1:6" x14ac:dyDescent="0.2">
      <c r="A29" t="s">
        <v>8</v>
      </c>
      <c r="B29" s="8" t="s">
        <v>40</v>
      </c>
      <c r="C29">
        <v>263.52999999999997</v>
      </c>
      <c r="D29">
        <v>338.14</v>
      </c>
      <c r="E29">
        <f t="shared" si="3"/>
        <v>43.921666666666667</v>
      </c>
      <c r="F29">
        <v>28890</v>
      </c>
    </row>
    <row r="30" spans="1:6" x14ac:dyDescent="0.2">
      <c r="A30" t="s">
        <v>8</v>
      </c>
      <c r="B30" s="30" t="s">
        <v>41</v>
      </c>
      <c r="C30">
        <v>75.64</v>
      </c>
      <c r="D30">
        <v>526.19000000000005</v>
      </c>
      <c r="E30">
        <f t="shared" si="3"/>
        <v>12.606666666666666</v>
      </c>
      <c r="F30">
        <v>43713</v>
      </c>
    </row>
    <row r="31" spans="1:6" x14ac:dyDescent="0.2">
      <c r="A31" t="s">
        <v>8</v>
      </c>
      <c r="B31" s="30" t="s">
        <v>42</v>
      </c>
      <c r="C31">
        <v>168.1</v>
      </c>
      <c r="D31">
        <v>433.6</v>
      </c>
      <c r="E31">
        <f t="shared" si="3"/>
        <v>28.016666666666666</v>
      </c>
      <c r="F31">
        <v>44450</v>
      </c>
    </row>
    <row r="32" spans="1:6" x14ac:dyDescent="0.2">
      <c r="A32" t="s">
        <v>8</v>
      </c>
      <c r="B32" s="30" t="s">
        <v>58</v>
      </c>
      <c r="C32">
        <v>101.47</v>
      </c>
      <c r="D32">
        <v>500.73</v>
      </c>
      <c r="E32">
        <f t="shared" si="3"/>
        <v>16.911666666666665</v>
      </c>
      <c r="F32">
        <v>50341</v>
      </c>
    </row>
    <row r="33" spans="1:6" x14ac:dyDescent="0.2">
      <c r="A33" t="s">
        <v>8</v>
      </c>
      <c r="B33" s="30" t="s">
        <v>67</v>
      </c>
      <c r="C33">
        <v>170.37</v>
      </c>
      <c r="D33">
        <v>431.3</v>
      </c>
      <c r="E33">
        <f t="shared" si="3"/>
        <v>28.395</v>
      </c>
      <c r="F33">
        <v>41189</v>
      </c>
    </row>
    <row r="34" spans="1:6" x14ac:dyDescent="0.2">
      <c r="A34" t="s">
        <v>8</v>
      </c>
      <c r="B34" s="30" t="s">
        <v>69</v>
      </c>
      <c r="C34">
        <v>149.28</v>
      </c>
      <c r="D34">
        <v>452.38</v>
      </c>
      <c r="E34">
        <f t="shared" si="3"/>
        <v>24.88</v>
      </c>
      <c r="F34">
        <v>40320</v>
      </c>
    </row>
    <row r="35" spans="1:6" x14ac:dyDescent="0.2">
      <c r="B35" s="30"/>
    </row>
    <row r="36" spans="1:6" x14ac:dyDescent="0.2">
      <c r="A36" t="s">
        <v>9</v>
      </c>
      <c r="B36" s="8" t="s">
        <v>24</v>
      </c>
      <c r="C36">
        <v>73</v>
      </c>
      <c r="D36">
        <v>528</v>
      </c>
      <c r="E36">
        <f xml:space="preserve"> (C36/600)*100</f>
        <v>12.166666666666668</v>
      </c>
      <c r="F36">
        <v>47963.94</v>
      </c>
    </row>
    <row r="37" spans="1:6" x14ac:dyDescent="0.2">
      <c r="A37" t="s">
        <v>9</v>
      </c>
      <c r="B37" t="s">
        <v>32</v>
      </c>
      <c r="C37">
        <v>224</v>
      </c>
      <c r="D37">
        <v>377</v>
      </c>
      <c r="E37">
        <f t="shared" ref="E37:E40" si="4" xml:space="preserve"> (C37/600)*100</f>
        <v>37.333333333333336</v>
      </c>
      <c r="F37">
        <v>46720.98</v>
      </c>
    </row>
    <row r="38" spans="1:6" x14ac:dyDescent="0.2">
      <c r="A38" t="s">
        <v>9</v>
      </c>
      <c r="B38" t="s">
        <v>33</v>
      </c>
      <c r="C38">
        <v>112</v>
      </c>
      <c r="D38">
        <v>488</v>
      </c>
      <c r="E38">
        <f t="shared" si="4"/>
        <v>18.666666666666668</v>
      </c>
      <c r="F38">
        <v>41200.57</v>
      </c>
    </row>
    <row r="39" spans="1:6" x14ac:dyDescent="0.2">
      <c r="A39" t="s">
        <v>9</v>
      </c>
      <c r="B39" t="s">
        <v>34</v>
      </c>
      <c r="C39">
        <v>167</v>
      </c>
      <c r="D39">
        <v>433</v>
      </c>
      <c r="E39">
        <f t="shared" si="4"/>
        <v>27.833333333333332</v>
      </c>
      <c r="F39">
        <v>38435.74</v>
      </c>
    </row>
    <row r="40" spans="1:6" x14ac:dyDescent="0.2">
      <c r="A40" t="s">
        <v>9</v>
      </c>
      <c r="B40" s="8" t="s">
        <v>38</v>
      </c>
      <c r="C40">
        <v>172.94</v>
      </c>
      <c r="D40">
        <v>429.13</v>
      </c>
      <c r="E40">
        <f t="shared" si="4"/>
        <v>28.823333333333334</v>
      </c>
      <c r="F40">
        <v>39137</v>
      </c>
    </row>
    <row r="41" spans="1:6" x14ac:dyDescent="0.2">
      <c r="A41" t="s">
        <v>9</v>
      </c>
      <c r="B41" s="30" t="s">
        <v>39</v>
      </c>
      <c r="C41">
        <v>341.64</v>
      </c>
      <c r="D41">
        <v>260.19</v>
      </c>
      <c r="E41">
        <f xml:space="preserve"> (C41/600)*100</f>
        <v>56.940000000000005</v>
      </c>
      <c r="F41">
        <v>32944</v>
      </c>
    </row>
    <row r="42" spans="1:6" x14ac:dyDescent="0.2">
      <c r="A42" t="s">
        <v>9</v>
      </c>
      <c r="B42" s="30" t="s">
        <v>64</v>
      </c>
      <c r="C42">
        <v>239.84</v>
      </c>
      <c r="D42">
        <v>361.83</v>
      </c>
      <c r="E42">
        <f t="shared" ref="E42:E45" si="5" xml:space="preserve"> (C42/600)*100</f>
        <v>39.973333333333336</v>
      </c>
      <c r="F42">
        <v>38850</v>
      </c>
    </row>
    <row r="43" spans="1:6" x14ac:dyDescent="0.2">
      <c r="A43" t="s">
        <v>9</v>
      </c>
      <c r="B43" s="30" t="s">
        <v>65</v>
      </c>
      <c r="C43">
        <v>202.97</v>
      </c>
      <c r="D43">
        <v>400.8</v>
      </c>
      <c r="E43">
        <f t="shared" si="5"/>
        <v>33.828333333333333</v>
      </c>
      <c r="F43">
        <v>45697</v>
      </c>
    </row>
    <row r="44" spans="1:6" x14ac:dyDescent="0.2">
      <c r="A44" t="s">
        <v>9</v>
      </c>
      <c r="B44" s="30" t="s">
        <v>66</v>
      </c>
      <c r="C44">
        <v>181.55</v>
      </c>
      <c r="D44">
        <v>421.39</v>
      </c>
      <c r="E44">
        <f t="shared" si="5"/>
        <v>30.258333333333336</v>
      </c>
      <c r="F44">
        <v>48856</v>
      </c>
    </row>
    <row r="45" spans="1:6" x14ac:dyDescent="0.2">
      <c r="A45" t="s">
        <v>9</v>
      </c>
      <c r="B45" s="30" t="s">
        <v>68</v>
      </c>
      <c r="C45">
        <v>77.739999999999995</v>
      </c>
      <c r="D45">
        <v>523.91999999999996</v>
      </c>
      <c r="E45">
        <f t="shared" si="5"/>
        <v>12.956666666666667</v>
      </c>
      <c r="F45">
        <v>53595</v>
      </c>
    </row>
  </sheetData>
  <mergeCells count="1">
    <mergeCell ref="C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>
      <selection activeCell="D59" sqref="D59"/>
    </sheetView>
  </sheetViews>
  <sheetFormatPr baseColWidth="10" defaultRowHeight="15" x14ac:dyDescent="0.2"/>
  <cols>
    <col min="2" max="2" width="20.1640625" customWidth="1"/>
  </cols>
  <sheetData>
    <row r="2" spans="1:17" ht="16" x14ac:dyDescent="0.2">
      <c r="B2" s="458"/>
      <c r="C2" s="458" t="s">
        <v>172</v>
      </c>
      <c r="D2" s="458"/>
      <c r="E2" s="458"/>
      <c r="F2" s="458"/>
      <c r="G2" s="458"/>
      <c r="H2" s="458" t="s">
        <v>173</v>
      </c>
      <c r="I2" s="458" t="s">
        <v>174</v>
      </c>
      <c r="J2" s="458"/>
      <c r="K2" s="458"/>
      <c r="P2" s="458"/>
      <c r="Q2" s="458"/>
    </row>
    <row r="3" spans="1:17" x14ac:dyDescent="0.2">
      <c r="A3" s="8"/>
      <c r="C3" t="s">
        <v>166</v>
      </c>
      <c r="D3" t="s">
        <v>6</v>
      </c>
      <c r="E3" t="s">
        <v>167</v>
      </c>
      <c r="F3" t="s">
        <v>9</v>
      </c>
      <c r="H3" t="s">
        <v>170</v>
      </c>
      <c r="I3" t="s">
        <v>171</v>
      </c>
      <c r="J3" t="s">
        <v>113</v>
      </c>
    </row>
    <row r="4" spans="1:17" ht="18" customHeight="1" x14ac:dyDescent="0.2">
      <c r="A4" s="8"/>
      <c r="B4" t="s">
        <v>168</v>
      </c>
      <c r="C4">
        <v>5740</v>
      </c>
      <c r="D4">
        <v>2257</v>
      </c>
      <c r="E4">
        <v>79</v>
      </c>
      <c r="F4">
        <v>42</v>
      </c>
      <c r="H4">
        <v>78</v>
      </c>
      <c r="I4">
        <v>92</v>
      </c>
      <c r="J4">
        <v>58</v>
      </c>
    </row>
    <row r="5" spans="1:17" x14ac:dyDescent="0.2">
      <c r="A5" s="8"/>
      <c r="C5">
        <v>5172</v>
      </c>
      <c r="D5">
        <v>3615</v>
      </c>
      <c r="E5">
        <v>22</v>
      </c>
      <c r="F5">
        <v>12</v>
      </c>
      <c r="H5">
        <v>84</v>
      </c>
      <c r="I5">
        <v>73</v>
      </c>
      <c r="J5">
        <v>49</v>
      </c>
    </row>
    <row r="6" spans="1:17" x14ac:dyDescent="0.2">
      <c r="A6" s="8"/>
      <c r="C6">
        <v>3794</v>
      </c>
      <c r="D6">
        <v>2075</v>
      </c>
      <c r="E6">
        <v>41</v>
      </c>
      <c r="F6">
        <v>4</v>
      </c>
      <c r="H6">
        <v>103</v>
      </c>
      <c r="I6">
        <v>63</v>
      </c>
      <c r="J6">
        <v>66</v>
      </c>
    </row>
    <row r="7" spans="1:17" x14ac:dyDescent="0.2">
      <c r="A7" s="8"/>
      <c r="D7">
        <v>2126</v>
      </c>
      <c r="E7">
        <v>93</v>
      </c>
      <c r="F7">
        <v>56</v>
      </c>
      <c r="J7">
        <v>65</v>
      </c>
    </row>
    <row r="8" spans="1:17" ht="18" customHeight="1" x14ac:dyDescent="0.2">
      <c r="A8" s="8"/>
      <c r="B8" t="s">
        <v>175</v>
      </c>
      <c r="C8">
        <v>2.4300000000000002</v>
      </c>
      <c r="D8">
        <v>0.92</v>
      </c>
      <c r="E8">
        <v>8.0000000000000002E-3</v>
      </c>
      <c r="F8">
        <v>4.0000000000000001E-3</v>
      </c>
    </row>
    <row r="9" spans="1:17" x14ac:dyDescent="0.2">
      <c r="A9" s="8"/>
      <c r="C9">
        <v>1.72</v>
      </c>
      <c r="D9">
        <v>1.27</v>
      </c>
      <c r="E9">
        <v>0</v>
      </c>
      <c r="F9">
        <v>0</v>
      </c>
      <c r="H9" t="s">
        <v>173</v>
      </c>
      <c r="I9" t="s">
        <v>174</v>
      </c>
    </row>
    <row r="10" spans="1:17" x14ac:dyDescent="0.2">
      <c r="A10" s="8"/>
      <c r="C10">
        <v>2.2200000000000002</v>
      </c>
      <c r="D10">
        <v>0.65</v>
      </c>
      <c r="E10">
        <v>0.01</v>
      </c>
      <c r="F10">
        <v>0.26</v>
      </c>
      <c r="H10" t="s">
        <v>9</v>
      </c>
      <c r="I10" t="s">
        <v>166</v>
      </c>
      <c r="J10" t="s">
        <v>167</v>
      </c>
      <c r="K10" t="s">
        <v>6</v>
      </c>
    </row>
    <row r="11" spans="1:17" x14ac:dyDescent="0.2">
      <c r="A11" s="8"/>
      <c r="D11">
        <v>1</v>
      </c>
      <c r="E11">
        <v>3.0000000000000001E-3</v>
      </c>
      <c r="F11">
        <v>0.01</v>
      </c>
      <c r="H11">
        <v>53</v>
      </c>
      <c r="J11">
        <v>58</v>
      </c>
      <c r="K11">
        <v>72</v>
      </c>
    </row>
    <row r="12" spans="1:17" ht="18" customHeight="1" x14ac:dyDescent="0.2">
      <c r="A12" s="8"/>
      <c r="B12" t="s">
        <v>169</v>
      </c>
      <c r="C12">
        <v>285</v>
      </c>
      <c r="D12">
        <v>95</v>
      </c>
      <c r="E12">
        <v>4</v>
      </c>
      <c r="F12">
        <v>2</v>
      </c>
      <c r="H12">
        <v>65</v>
      </c>
      <c r="I12">
        <v>94</v>
      </c>
      <c r="J12">
        <v>72</v>
      </c>
      <c r="K12">
        <v>76</v>
      </c>
    </row>
    <row r="13" spans="1:17" ht="16" x14ac:dyDescent="0.2">
      <c r="A13" s="8"/>
      <c r="B13" s="458"/>
      <c r="C13" s="458">
        <v>240</v>
      </c>
      <c r="D13" s="458">
        <v>156</v>
      </c>
      <c r="E13" s="458">
        <v>1</v>
      </c>
      <c r="F13" s="458">
        <v>1</v>
      </c>
      <c r="G13" s="458"/>
      <c r="H13" s="458">
        <v>58</v>
      </c>
      <c r="I13" s="458">
        <v>101</v>
      </c>
      <c r="J13" s="458">
        <v>74</v>
      </c>
      <c r="K13" s="458">
        <v>75</v>
      </c>
      <c r="P13" s="458"/>
      <c r="Q13" s="458"/>
    </row>
    <row r="14" spans="1:17" x14ac:dyDescent="0.2">
      <c r="A14" s="8"/>
      <c r="C14">
        <v>147</v>
      </c>
      <c r="D14">
        <v>91</v>
      </c>
      <c r="E14">
        <v>2</v>
      </c>
      <c r="F14">
        <v>0.2</v>
      </c>
      <c r="I14">
        <v>105</v>
      </c>
      <c r="K14">
        <v>82</v>
      </c>
    </row>
    <row r="15" spans="1:17" x14ac:dyDescent="0.2">
      <c r="A15" s="8"/>
      <c r="D15">
        <v>88</v>
      </c>
      <c r="E15">
        <v>4</v>
      </c>
      <c r="F15">
        <v>2.8</v>
      </c>
    </row>
    <row r="16" spans="1:17" ht="18" x14ac:dyDescent="0.2">
      <c r="A16" s="8"/>
      <c r="B16" s="457"/>
      <c r="C16" s="456"/>
      <c r="D16" s="456"/>
      <c r="E16" s="8"/>
    </row>
    <row r="17" spans="1:10" ht="18" x14ac:dyDescent="0.2">
      <c r="A17" s="8"/>
      <c r="B17" s="457"/>
      <c r="C17" s="456"/>
      <c r="D17" s="456"/>
      <c r="E17" s="8"/>
    </row>
    <row r="18" spans="1:10" s="459" customFormat="1" ht="18" customHeight="1" x14ac:dyDescent="0.2">
      <c r="E18" s="459" t="s">
        <v>188</v>
      </c>
      <c r="I18" s="131" t="s">
        <v>152</v>
      </c>
    </row>
    <row r="19" spans="1:10" s="459" customFormat="1" ht="18" customHeight="1" x14ac:dyDescent="0.2"/>
    <row r="20" spans="1:10" ht="16" x14ac:dyDescent="0.2">
      <c r="A20" s="8"/>
      <c r="B20" s="458" t="s">
        <v>176</v>
      </c>
      <c r="C20" s="458" t="s">
        <v>177</v>
      </c>
      <c r="D20" s="458" t="s">
        <v>178</v>
      </c>
      <c r="E20" s="458" t="s">
        <v>179</v>
      </c>
      <c r="F20" s="458" t="s">
        <v>175</v>
      </c>
      <c r="G20" s="458" t="s">
        <v>180</v>
      </c>
      <c r="H20" s="458" t="s">
        <v>181</v>
      </c>
      <c r="I20" s="458" t="s">
        <v>189</v>
      </c>
      <c r="J20" s="458" t="s">
        <v>182</v>
      </c>
    </row>
    <row r="21" spans="1:10" x14ac:dyDescent="0.2">
      <c r="A21" s="8"/>
      <c r="B21" t="s">
        <v>183</v>
      </c>
      <c r="C21">
        <v>10781</v>
      </c>
      <c r="D21" s="125">
        <v>2073910</v>
      </c>
      <c r="E21">
        <v>192</v>
      </c>
      <c r="F21">
        <v>8.4</v>
      </c>
      <c r="G21">
        <v>44.15</v>
      </c>
      <c r="H21" s="125">
        <v>49052</v>
      </c>
      <c r="I21">
        <v>24785622</v>
      </c>
      <c r="J21">
        <v>435</v>
      </c>
    </row>
    <row r="22" spans="1:10" x14ac:dyDescent="0.2">
      <c r="A22" s="8"/>
    </row>
    <row r="23" spans="1:10" x14ac:dyDescent="0.2">
      <c r="A23" s="8"/>
      <c r="B23" t="s">
        <v>184</v>
      </c>
      <c r="C23">
        <v>6997</v>
      </c>
      <c r="D23" s="125">
        <v>1356244</v>
      </c>
      <c r="E23">
        <v>194</v>
      </c>
      <c r="F23">
        <v>5.6</v>
      </c>
      <c r="G23">
        <v>40.32</v>
      </c>
      <c r="H23" s="125">
        <v>49410</v>
      </c>
      <c r="I23">
        <v>24106971</v>
      </c>
      <c r="J23">
        <v>290</v>
      </c>
    </row>
    <row r="24" spans="1:10" x14ac:dyDescent="0.2">
      <c r="A24" s="8"/>
    </row>
    <row r="25" spans="1:10" x14ac:dyDescent="0.2">
      <c r="A25" s="8"/>
      <c r="B25" t="s">
        <v>185</v>
      </c>
      <c r="C25">
        <v>5624</v>
      </c>
      <c r="D25" s="125">
        <v>1151312</v>
      </c>
      <c r="E25">
        <v>205</v>
      </c>
      <c r="F25">
        <v>4.8</v>
      </c>
      <c r="G25">
        <v>44.43</v>
      </c>
      <c r="H25" s="125">
        <v>52201</v>
      </c>
      <c r="I25">
        <v>24190159</v>
      </c>
      <c r="J25">
        <v>232</v>
      </c>
    </row>
    <row r="26" spans="1:10" x14ac:dyDescent="0.2">
      <c r="A26" s="8"/>
    </row>
    <row r="27" spans="1:10" x14ac:dyDescent="0.2">
      <c r="A27" s="8"/>
      <c r="B27" t="s">
        <v>185</v>
      </c>
      <c r="C27">
        <v>5336</v>
      </c>
      <c r="D27" s="125">
        <v>1110385</v>
      </c>
      <c r="E27">
        <v>208</v>
      </c>
      <c r="F27">
        <v>4.7</v>
      </c>
      <c r="G27">
        <v>44.62</v>
      </c>
      <c r="H27" s="125">
        <v>53063</v>
      </c>
      <c r="I27">
        <v>23753690</v>
      </c>
      <c r="J27">
        <v>225</v>
      </c>
    </row>
    <row r="28" spans="1:10" x14ac:dyDescent="0.2">
      <c r="A28" s="8"/>
    </row>
    <row r="29" spans="1:10" x14ac:dyDescent="0.2">
      <c r="A29" s="8"/>
      <c r="B29" t="s">
        <v>186</v>
      </c>
      <c r="C29">
        <v>7769</v>
      </c>
      <c r="D29" s="125">
        <v>1386459</v>
      </c>
      <c r="E29">
        <v>178</v>
      </c>
      <c r="F29">
        <v>5.6</v>
      </c>
      <c r="G29">
        <v>40.700000000000003</v>
      </c>
      <c r="H29" s="125">
        <v>45506</v>
      </c>
      <c r="I29">
        <v>24694643</v>
      </c>
      <c r="J29">
        <v>315</v>
      </c>
    </row>
    <row r="30" spans="1:10" x14ac:dyDescent="0.2">
      <c r="A30" s="8"/>
    </row>
    <row r="31" spans="1:10" x14ac:dyDescent="0.2">
      <c r="B31" t="s">
        <v>187</v>
      </c>
      <c r="C31">
        <v>5936</v>
      </c>
      <c r="D31" s="125">
        <v>1243145</v>
      </c>
      <c r="E31">
        <v>209</v>
      </c>
      <c r="F31">
        <v>4.8</v>
      </c>
      <c r="G31">
        <v>43.7</v>
      </c>
      <c r="H31" s="125">
        <v>53394</v>
      </c>
      <c r="I31">
        <v>25645431</v>
      </c>
      <c r="J31">
        <v>231</v>
      </c>
    </row>
    <row r="32" spans="1:10" x14ac:dyDescent="0.2">
      <c r="B32" t="s">
        <v>96</v>
      </c>
      <c r="C32">
        <v>7074</v>
      </c>
      <c r="D32">
        <v>1386909</v>
      </c>
      <c r="E32">
        <v>198</v>
      </c>
      <c r="F32">
        <v>5.6</v>
      </c>
      <c r="G32">
        <v>42.99</v>
      </c>
      <c r="H32">
        <v>50438</v>
      </c>
      <c r="I32">
        <v>24529419</v>
      </c>
      <c r="J32">
        <v>288</v>
      </c>
    </row>
    <row r="33" spans="2:10" x14ac:dyDescent="0.2">
      <c r="B33" t="s">
        <v>110</v>
      </c>
      <c r="C33">
        <v>805</v>
      </c>
      <c r="D33">
        <v>101657</v>
      </c>
      <c r="E33">
        <v>8</v>
      </c>
      <c r="F33">
        <v>0.6</v>
      </c>
      <c r="G33">
        <v>1</v>
      </c>
      <c r="H33">
        <v>2090</v>
      </c>
      <c r="I33">
        <v>789139</v>
      </c>
      <c r="J33">
        <v>40</v>
      </c>
    </row>
    <row r="37" spans="2:10" ht="16" x14ac:dyDescent="0.2">
      <c r="B37" s="458" t="s">
        <v>176</v>
      </c>
      <c r="C37" s="458" t="s">
        <v>177</v>
      </c>
      <c r="D37" s="458" t="s">
        <v>178</v>
      </c>
      <c r="E37" s="458" t="s">
        <v>179</v>
      </c>
      <c r="F37" s="458" t="s">
        <v>175</v>
      </c>
      <c r="G37" s="458" t="s">
        <v>180</v>
      </c>
      <c r="H37" s="458" t="s">
        <v>181</v>
      </c>
      <c r="I37" s="458" t="s">
        <v>189</v>
      </c>
      <c r="J37" s="458" t="s">
        <v>182</v>
      </c>
    </row>
    <row r="39" spans="2:10" x14ac:dyDescent="0.2">
      <c r="B39" t="s">
        <v>190</v>
      </c>
      <c r="C39">
        <v>4054</v>
      </c>
      <c r="D39" s="125">
        <v>676823</v>
      </c>
      <c r="E39">
        <v>167</v>
      </c>
      <c r="F39">
        <v>2.76</v>
      </c>
      <c r="G39">
        <v>37.96</v>
      </c>
      <c r="H39" s="125">
        <v>42573</v>
      </c>
      <c r="I39" s="125">
        <v>24497021</v>
      </c>
      <c r="J39">
        <v>165</v>
      </c>
    </row>
    <row r="41" spans="2:10" x14ac:dyDescent="0.2">
      <c r="B41" t="s">
        <v>191</v>
      </c>
      <c r="C41">
        <v>4505</v>
      </c>
      <c r="D41" s="125">
        <v>595044</v>
      </c>
      <c r="E41">
        <v>132</v>
      </c>
      <c r="F41">
        <v>2.5299999999999998</v>
      </c>
      <c r="G41">
        <v>34</v>
      </c>
      <c r="H41" s="125">
        <v>33682</v>
      </c>
      <c r="I41" s="125">
        <v>23773944</v>
      </c>
      <c r="J41">
        <v>189</v>
      </c>
    </row>
    <row r="43" spans="2:10" x14ac:dyDescent="0.2">
      <c r="B43" t="s">
        <v>192</v>
      </c>
      <c r="C43">
        <v>6963</v>
      </c>
      <c r="D43" s="125">
        <v>816810</v>
      </c>
      <c r="E43">
        <v>117</v>
      </c>
      <c r="F43">
        <v>3.3</v>
      </c>
      <c r="G43">
        <v>32</v>
      </c>
      <c r="H43" s="125">
        <v>29913</v>
      </c>
      <c r="I43" s="125">
        <v>24775517</v>
      </c>
      <c r="J43">
        <v>281</v>
      </c>
    </row>
    <row r="45" spans="2:10" x14ac:dyDescent="0.2">
      <c r="B45" t="s">
        <v>193</v>
      </c>
      <c r="C45">
        <v>6817</v>
      </c>
      <c r="D45" s="125">
        <v>652408</v>
      </c>
      <c r="E45">
        <v>957</v>
      </c>
      <c r="F45">
        <v>2.75</v>
      </c>
      <c r="G45">
        <v>28</v>
      </c>
      <c r="H45" s="125">
        <v>24404</v>
      </c>
      <c r="I45" s="125">
        <v>23689183</v>
      </c>
      <c r="J45">
        <v>288</v>
      </c>
    </row>
    <row r="47" spans="2:10" x14ac:dyDescent="0.2">
      <c r="B47" t="s">
        <v>194</v>
      </c>
      <c r="C47">
        <v>4401</v>
      </c>
      <c r="D47" s="125">
        <v>664424</v>
      </c>
      <c r="E47">
        <v>151</v>
      </c>
      <c r="F47">
        <v>2.84</v>
      </c>
      <c r="G47">
        <v>36</v>
      </c>
      <c r="H47" s="125">
        <v>38498</v>
      </c>
      <c r="I47" s="125">
        <v>23419995</v>
      </c>
      <c r="J47">
        <v>188</v>
      </c>
    </row>
    <row r="49" spans="2:10" x14ac:dyDescent="0.2">
      <c r="B49" t="s">
        <v>195</v>
      </c>
      <c r="C49">
        <v>4335</v>
      </c>
      <c r="D49" s="125">
        <v>654792</v>
      </c>
      <c r="E49">
        <v>151</v>
      </c>
      <c r="F49">
        <v>2.79</v>
      </c>
      <c r="G49">
        <v>36</v>
      </c>
      <c r="H49" s="125">
        <v>38517</v>
      </c>
      <c r="I49" s="125">
        <v>23504588</v>
      </c>
      <c r="J49">
        <v>184</v>
      </c>
    </row>
    <row r="51" spans="2:10" x14ac:dyDescent="0.2">
      <c r="B51" t="s">
        <v>196</v>
      </c>
      <c r="C51">
        <v>5436</v>
      </c>
      <c r="D51" s="125">
        <v>279485</v>
      </c>
      <c r="E51">
        <v>514</v>
      </c>
      <c r="F51">
        <v>1.34</v>
      </c>
      <c r="G51">
        <v>20</v>
      </c>
      <c r="H51" s="125">
        <v>13110</v>
      </c>
      <c r="I51" s="125">
        <v>21946878</v>
      </c>
      <c r="J51">
        <v>248</v>
      </c>
    </row>
    <row r="53" spans="2:10" x14ac:dyDescent="0.2">
      <c r="B53" t="s">
        <v>197</v>
      </c>
      <c r="C53">
        <v>4438</v>
      </c>
      <c r="D53" s="125">
        <v>1249453</v>
      </c>
      <c r="E53">
        <v>282</v>
      </c>
      <c r="F53">
        <v>5.1100000000000003</v>
      </c>
      <c r="G53">
        <v>50</v>
      </c>
      <c r="H53" s="125">
        <v>71790</v>
      </c>
      <c r="I53" s="125">
        <v>23982268</v>
      </c>
      <c r="J53">
        <v>185</v>
      </c>
    </row>
    <row r="55" spans="2:10" x14ac:dyDescent="0.2">
      <c r="B55" t="s">
        <v>96</v>
      </c>
      <c r="C55">
        <v>5119</v>
      </c>
      <c r="D55">
        <v>698655</v>
      </c>
      <c r="E55">
        <v>309</v>
      </c>
      <c r="F55">
        <v>2.9</v>
      </c>
      <c r="G55">
        <v>34</v>
      </c>
      <c r="H55">
        <v>36561</v>
      </c>
      <c r="I55">
        <v>23698674</v>
      </c>
      <c r="J55">
        <v>216</v>
      </c>
    </row>
    <row r="56" spans="2:10" x14ac:dyDescent="0.2">
      <c r="B56" t="s">
        <v>110</v>
      </c>
      <c r="C56">
        <v>1164</v>
      </c>
      <c r="D56">
        <v>269785</v>
      </c>
      <c r="E56">
        <v>293</v>
      </c>
      <c r="F56">
        <v>1</v>
      </c>
      <c r="G56">
        <v>9</v>
      </c>
      <c r="H56">
        <v>17050</v>
      </c>
      <c r="I56">
        <v>850819</v>
      </c>
      <c r="J56">
        <v>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8"/>
  <sheetViews>
    <sheetView tabSelected="1" workbookViewId="0">
      <selection activeCell="X17" sqref="X17"/>
    </sheetView>
  </sheetViews>
  <sheetFormatPr baseColWidth="10" defaultRowHeight="15" x14ac:dyDescent="0.2"/>
  <cols>
    <col min="5" max="5" width="12.5" bestFit="1" customWidth="1"/>
    <col min="6" max="6" width="12.6640625" bestFit="1" customWidth="1"/>
    <col min="7" max="7" width="12" bestFit="1" customWidth="1"/>
    <col min="13" max="13" width="12.5" bestFit="1" customWidth="1"/>
    <col min="14" max="14" width="12.6640625" bestFit="1" customWidth="1"/>
    <col min="23" max="23" width="12.5" bestFit="1" customWidth="1"/>
    <col min="24" max="24" width="12.6640625" bestFit="1" customWidth="1"/>
    <col min="31" max="31" width="12.5" bestFit="1" customWidth="1"/>
    <col min="32" max="32" width="12.6640625" bestFit="1" customWidth="1"/>
    <col min="39" max="39" width="12.5" bestFit="1" customWidth="1"/>
    <col min="40" max="40" width="12.6640625" bestFit="1" customWidth="1"/>
  </cols>
  <sheetData>
    <row r="1" spans="1:26" x14ac:dyDescent="0.2">
      <c r="A1" t="s">
        <v>200</v>
      </c>
      <c r="B1" t="s">
        <v>201</v>
      </c>
      <c r="C1" t="s">
        <v>202</v>
      </c>
      <c r="E1" t="s">
        <v>225</v>
      </c>
      <c r="I1" t="s">
        <v>200</v>
      </c>
      <c r="J1" t="s">
        <v>204</v>
      </c>
      <c r="K1" t="s">
        <v>202</v>
      </c>
      <c r="M1" t="s">
        <v>225</v>
      </c>
      <c r="S1" t="s">
        <v>200</v>
      </c>
      <c r="T1" t="s">
        <v>205</v>
      </c>
      <c r="U1" t="s">
        <v>202</v>
      </c>
      <c r="W1" t="s">
        <v>225</v>
      </c>
    </row>
    <row r="2" spans="1:26" x14ac:dyDescent="0.2">
      <c r="A2" t="s">
        <v>206</v>
      </c>
      <c r="C2">
        <v>83</v>
      </c>
      <c r="E2">
        <f>C2/B4</f>
        <v>1.7386560339680601</v>
      </c>
      <c r="I2" t="s">
        <v>206</v>
      </c>
      <c r="K2">
        <v>112</v>
      </c>
      <c r="M2">
        <f>K2/J4</f>
        <v>2.333413155508361</v>
      </c>
      <c r="S2" t="s">
        <v>206</v>
      </c>
      <c r="U2">
        <v>82</v>
      </c>
      <c r="W2">
        <f>U2/T4</f>
        <v>2.3333044610618718</v>
      </c>
    </row>
    <row r="3" spans="1:26" x14ac:dyDescent="0.2">
      <c r="B3" t="s">
        <v>207</v>
      </c>
      <c r="C3" t="s">
        <v>208</v>
      </c>
      <c r="D3" t="s">
        <v>209</v>
      </c>
      <c r="E3" t="s">
        <v>210</v>
      </c>
      <c r="F3" t="s">
        <v>211</v>
      </c>
      <c r="G3" t="s">
        <v>212</v>
      </c>
      <c r="J3" t="s">
        <v>207</v>
      </c>
      <c r="K3" t="s">
        <v>208</v>
      </c>
      <c r="L3" t="s">
        <v>209</v>
      </c>
      <c r="M3" t="s">
        <v>210</v>
      </c>
      <c r="N3" t="s">
        <v>211</v>
      </c>
      <c r="O3" t="s">
        <v>212</v>
      </c>
      <c r="T3" t="s">
        <v>207</v>
      </c>
      <c r="U3" t="s">
        <v>208</v>
      </c>
      <c r="V3" t="s">
        <v>209</v>
      </c>
      <c r="W3" t="s">
        <v>210</v>
      </c>
      <c r="X3" t="s">
        <v>211</v>
      </c>
      <c r="Y3" t="s">
        <v>212</v>
      </c>
    </row>
    <row r="4" spans="1:26" x14ac:dyDescent="0.2">
      <c r="A4">
        <v>1</v>
      </c>
      <c r="B4" s="125">
        <v>47.738022000000001</v>
      </c>
      <c r="C4" s="125">
        <v>42168</v>
      </c>
      <c r="D4">
        <v>5</v>
      </c>
      <c r="E4">
        <v>85</v>
      </c>
      <c r="F4" s="125">
        <v>2013030847</v>
      </c>
      <c r="G4">
        <v>23545214</v>
      </c>
      <c r="I4">
        <v>1</v>
      </c>
      <c r="J4" s="125">
        <v>47.998358000000003</v>
      </c>
      <c r="K4" s="125">
        <v>37992</v>
      </c>
      <c r="L4">
        <v>3</v>
      </c>
      <c r="M4">
        <v>85</v>
      </c>
      <c r="N4" s="125">
        <v>1823531172</v>
      </c>
      <c r="O4">
        <v>21328750</v>
      </c>
      <c r="S4">
        <v>1</v>
      </c>
      <c r="T4" s="125">
        <v>35.143292000000002</v>
      </c>
      <c r="U4" s="125">
        <v>29718</v>
      </c>
      <c r="V4">
        <v>0</v>
      </c>
      <c r="W4">
        <v>85</v>
      </c>
      <c r="X4" s="125">
        <v>1044403577</v>
      </c>
      <c r="Y4">
        <v>12215762</v>
      </c>
    </row>
    <row r="7" spans="1:26" x14ac:dyDescent="0.2">
      <c r="P7" t="s">
        <v>213</v>
      </c>
      <c r="Z7" t="s">
        <v>213</v>
      </c>
    </row>
    <row r="8" spans="1:26" x14ac:dyDescent="0.2">
      <c r="F8" t="s">
        <v>214</v>
      </c>
      <c r="O8">
        <v>14</v>
      </c>
      <c r="P8">
        <f>O8/J4</f>
        <v>0.29167664443854513</v>
      </c>
      <c r="Y8">
        <v>19</v>
      </c>
      <c r="Z8">
        <f>Y8/T4</f>
        <v>0.54064371658750687</v>
      </c>
    </row>
    <row r="9" spans="1:26" x14ac:dyDescent="0.2">
      <c r="G9" t="s">
        <v>213</v>
      </c>
    </row>
    <row r="10" spans="1:26" x14ac:dyDescent="0.2">
      <c r="F10">
        <v>11</v>
      </c>
      <c r="G10">
        <f>F10/B4</f>
        <v>0.2304242936584176</v>
      </c>
    </row>
    <row r="17" spans="1:26" x14ac:dyDescent="0.2">
      <c r="C17" t="s">
        <v>215</v>
      </c>
    </row>
    <row r="18" spans="1:26" x14ac:dyDescent="0.2">
      <c r="A18" t="s">
        <v>206</v>
      </c>
      <c r="C18">
        <v>155</v>
      </c>
      <c r="E18">
        <f>C18/B20</f>
        <v>3.1892557225689901</v>
      </c>
      <c r="K18" t="s">
        <v>215</v>
      </c>
      <c r="U18" t="s">
        <v>215</v>
      </c>
    </row>
    <row r="19" spans="1:26" x14ac:dyDescent="0.2">
      <c r="B19" t="s">
        <v>207</v>
      </c>
      <c r="C19" t="s">
        <v>208</v>
      </c>
      <c r="D19" t="s">
        <v>209</v>
      </c>
      <c r="E19" t="s">
        <v>210</v>
      </c>
      <c r="F19" t="s">
        <v>211</v>
      </c>
      <c r="G19" t="s">
        <v>212</v>
      </c>
      <c r="K19">
        <v>156</v>
      </c>
      <c r="M19">
        <f>K19/J20</f>
        <v>3.3120564843208311</v>
      </c>
      <c r="U19">
        <v>163</v>
      </c>
      <c r="W19">
        <f>U19/T20</f>
        <v>3.3716026785087281</v>
      </c>
    </row>
    <row r="20" spans="1:26" x14ac:dyDescent="0.2">
      <c r="A20">
        <v>1</v>
      </c>
      <c r="B20" s="125">
        <v>48.600681000000002</v>
      </c>
      <c r="C20" s="125">
        <v>41987</v>
      </c>
      <c r="D20">
        <v>3</v>
      </c>
      <c r="E20">
        <v>85</v>
      </c>
      <c r="F20" s="125">
        <v>2040589327</v>
      </c>
      <c r="G20">
        <v>23867549</v>
      </c>
      <c r="I20">
        <v>1</v>
      </c>
      <c r="J20" s="125">
        <v>47.100645999999998</v>
      </c>
      <c r="K20" s="125">
        <v>41474</v>
      </c>
      <c r="L20">
        <v>3</v>
      </c>
      <c r="M20">
        <v>85</v>
      </c>
      <c r="N20" s="125">
        <v>1953456876</v>
      </c>
      <c r="O20">
        <v>22848413</v>
      </c>
      <c r="S20">
        <v>1</v>
      </c>
      <c r="T20" s="125">
        <v>48.344960999999998</v>
      </c>
      <c r="U20" s="125">
        <v>106100</v>
      </c>
      <c r="V20">
        <v>7</v>
      </c>
      <c r="W20">
        <v>245</v>
      </c>
      <c r="X20" s="125">
        <v>5129420676</v>
      </c>
      <c r="Y20">
        <v>59995756</v>
      </c>
    </row>
    <row r="23" spans="1:26" x14ac:dyDescent="0.2">
      <c r="G23" t="s">
        <v>213</v>
      </c>
      <c r="P23" t="s">
        <v>213</v>
      </c>
    </row>
    <row r="24" spans="1:26" x14ac:dyDescent="0.2">
      <c r="F24">
        <v>13</v>
      </c>
      <c r="G24">
        <f>F24/B20</f>
        <v>0.26748596382836692</v>
      </c>
      <c r="O24">
        <v>12</v>
      </c>
      <c r="P24">
        <f>O24/J20</f>
        <v>0.254773575716987</v>
      </c>
      <c r="Z24" t="s">
        <v>213</v>
      </c>
    </row>
    <row r="25" spans="1:26" x14ac:dyDescent="0.2">
      <c r="Y25">
        <v>8</v>
      </c>
      <c r="Z25">
        <f>Y25/T20</f>
        <v>0.16547743207404803</v>
      </c>
    </row>
    <row r="33" spans="1:42" x14ac:dyDescent="0.2">
      <c r="C33" t="s">
        <v>216</v>
      </c>
      <c r="K33" t="s">
        <v>216</v>
      </c>
      <c r="U33" t="s">
        <v>216</v>
      </c>
    </row>
    <row r="34" spans="1:42" x14ac:dyDescent="0.2">
      <c r="A34" t="s">
        <v>206</v>
      </c>
      <c r="C34">
        <v>104</v>
      </c>
      <c r="I34" t="s">
        <v>206</v>
      </c>
      <c r="K34">
        <v>133</v>
      </c>
      <c r="S34" t="s">
        <v>206</v>
      </c>
      <c r="U34">
        <v>74</v>
      </c>
    </row>
    <row r="36" spans="1:42" x14ac:dyDescent="0.2">
      <c r="A36" t="s">
        <v>217</v>
      </c>
      <c r="AA36" t="s">
        <v>218</v>
      </c>
    </row>
    <row r="37" spans="1:42" x14ac:dyDescent="0.2">
      <c r="A37" t="s">
        <v>219</v>
      </c>
      <c r="B37" t="s">
        <v>201</v>
      </c>
      <c r="C37" t="s">
        <v>202</v>
      </c>
      <c r="E37" t="s">
        <v>203</v>
      </c>
      <c r="I37" t="s">
        <v>219</v>
      </c>
      <c r="J37" t="s">
        <v>204</v>
      </c>
      <c r="K37" t="s">
        <v>202</v>
      </c>
      <c r="S37" t="s">
        <v>219</v>
      </c>
      <c r="T37" t="s">
        <v>205</v>
      </c>
      <c r="U37" t="s">
        <v>202</v>
      </c>
      <c r="AA37" t="s">
        <v>219</v>
      </c>
      <c r="AB37" t="s">
        <v>201</v>
      </c>
      <c r="AC37" t="s">
        <v>202</v>
      </c>
      <c r="AI37" t="s">
        <v>219</v>
      </c>
      <c r="AJ37" t="s">
        <v>204</v>
      </c>
      <c r="AK37" t="s">
        <v>202</v>
      </c>
    </row>
    <row r="38" spans="1:42" x14ac:dyDescent="0.2">
      <c r="A38" t="s">
        <v>206</v>
      </c>
      <c r="C38">
        <v>132</v>
      </c>
      <c r="E38">
        <f>C38/B40</f>
        <v>2.3160319662942954</v>
      </c>
      <c r="I38" t="s">
        <v>206</v>
      </c>
      <c r="K38">
        <v>101</v>
      </c>
      <c r="M38">
        <f>K38/J40</f>
        <v>2.5569609248522602</v>
      </c>
      <c r="S38" t="s">
        <v>206</v>
      </c>
      <c r="U38">
        <v>112</v>
      </c>
      <c r="W38">
        <f>U38/T40</f>
        <v>2.8217972550765644</v>
      </c>
      <c r="AA38" t="s">
        <v>206</v>
      </c>
      <c r="AC38">
        <v>141</v>
      </c>
      <c r="AE38">
        <f>AC38/AB40</f>
        <v>2.8490743478680982</v>
      </c>
      <c r="AI38" t="s">
        <v>206</v>
      </c>
      <c r="AK38">
        <v>97</v>
      </c>
      <c r="AM38">
        <f>AK38/AJ40</f>
        <v>2.1880348913517742</v>
      </c>
    </row>
    <row r="39" spans="1:42" x14ac:dyDescent="0.2">
      <c r="B39" t="s">
        <v>207</v>
      </c>
      <c r="C39" t="s">
        <v>208</v>
      </c>
      <c r="D39" t="s">
        <v>209</v>
      </c>
      <c r="E39" t="s">
        <v>210</v>
      </c>
      <c r="F39" t="s">
        <v>211</v>
      </c>
      <c r="G39" t="s">
        <v>212</v>
      </c>
      <c r="J39" t="s">
        <v>207</v>
      </c>
      <c r="K39" t="s">
        <v>208</v>
      </c>
      <c r="L39" t="s">
        <v>209</v>
      </c>
      <c r="M39" t="s">
        <v>210</v>
      </c>
      <c r="N39" t="s">
        <v>211</v>
      </c>
      <c r="O39" t="s">
        <v>212</v>
      </c>
      <c r="T39" t="s">
        <v>207</v>
      </c>
      <c r="U39" t="s">
        <v>208</v>
      </c>
      <c r="V39" t="s">
        <v>209</v>
      </c>
      <c r="W39" t="s">
        <v>210</v>
      </c>
      <c r="X39" t="s">
        <v>211</v>
      </c>
      <c r="Y39" t="s">
        <v>212</v>
      </c>
      <c r="AB39" t="s">
        <v>207</v>
      </c>
      <c r="AC39" t="s">
        <v>208</v>
      </c>
      <c r="AD39" t="s">
        <v>209</v>
      </c>
      <c r="AE39" t="s">
        <v>210</v>
      </c>
      <c r="AF39" t="s">
        <v>211</v>
      </c>
      <c r="AG39" t="s">
        <v>212</v>
      </c>
      <c r="AJ39" t="s">
        <v>207</v>
      </c>
      <c r="AK39" t="s">
        <v>208</v>
      </c>
      <c r="AL39" t="s">
        <v>209</v>
      </c>
      <c r="AM39" t="s">
        <v>210</v>
      </c>
      <c r="AN39" t="s">
        <v>211</v>
      </c>
      <c r="AO39" t="s">
        <v>212</v>
      </c>
    </row>
    <row r="40" spans="1:42" x14ac:dyDescent="0.2">
      <c r="A40">
        <v>1</v>
      </c>
      <c r="B40" s="125">
        <v>56.994031999999997</v>
      </c>
      <c r="C40" s="125">
        <v>41287</v>
      </c>
      <c r="D40">
        <v>5</v>
      </c>
      <c r="E40">
        <v>83</v>
      </c>
      <c r="F40" s="125">
        <v>2353090267</v>
      </c>
      <c r="G40">
        <v>27522685</v>
      </c>
      <c r="I40">
        <v>1</v>
      </c>
      <c r="J40" s="125">
        <v>39.500017</v>
      </c>
      <c r="K40" s="125">
        <v>28188</v>
      </c>
      <c r="L40">
        <v>1</v>
      </c>
      <c r="M40">
        <v>73</v>
      </c>
      <c r="N40" s="125">
        <v>1113431911</v>
      </c>
      <c r="O40">
        <v>13023145</v>
      </c>
      <c r="S40">
        <v>1</v>
      </c>
      <c r="T40" s="125">
        <v>39.691015999999998</v>
      </c>
      <c r="U40" s="125">
        <v>30000</v>
      </c>
      <c r="V40">
        <v>1</v>
      </c>
      <c r="W40">
        <v>81</v>
      </c>
      <c r="X40" s="125">
        <v>1190713809</v>
      </c>
      <c r="Y40">
        <v>13927065</v>
      </c>
      <c r="AA40">
        <v>1</v>
      </c>
      <c r="AB40" s="125">
        <v>49.489758000000002</v>
      </c>
      <c r="AC40" s="125">
        <v>35880</v>
      </c>
      <c r="AD40">
        <v>0</v>
      </c>
      <c r="AE40">
        <v>84</v>
      </c>
      <c r="AF40" s="125">
        <v>1775684228</v>
      </c>
      <c r="AG40">
        <v>20769113</v>
      </c>
      <c r="AI40">
        <v>1</v>
      </c>
      <c r="AJ40" s="125">
        <v>44.332017</v>
      </c>
      <c r="AK40" s="125">
        <v>38522</v>
      </c>
      <c r="AL40">
        <v>1</v>
      </c>
      <c r="AM40">
        <v>84</v>
      </c>
      <c r="AN40" s="125">
        <v>1707777350</v>
      </c>
      <c r="AO40">
        <v>19974847</v>
      </c>
    </row>
    <row r="43" spans="1:42" x14ac:dyDescent="0.2">
      <c r="G43" t="s">
        <v>213</v>
      </c>
      <c r="P43" t="s">
        <v>213</v>
      </c>
      <c r="Z43" t="s">
        <v>213</v>
      </c>
      <c r="AH43" t="s">
        <v>213</v>
      </c>
    </row>
    <row r="44" spans="1:42" x14ac:dyDescent="0.2">
      <c r="F44">
        <v>9</v>
      </c>
      <c r="G44">
        <f>F44/B40</f>
        <v>0.15791127042915651</v>
      </c>
      <c r="O44">
        <v>10</v>
      </c>
      <c r="P44">
        <f>O44/J40</f>
        <v>0.25316444800517429</v>
      </c>
      <c r="Y44">
        <v>11</v>
      </c>
      <c r="Z44">
        <f>Y44/T40</f>
        <v>0.27714080183787687</v>
      </c>
      <c r="AG44">
        <v>10</v>
      </c>
      <c r="AH44">
        <f>AG44/AB40</f>
        <v>0.20206201048709915</v>
      </c>
      <c r="AO44">
        <v>5</v>
      </c>
      <c r="AP44">
        <f>AO44/AJ40</f>
        <v>0.1127853036779265</v>
      </c>
    </row>
    <row r="53" spans="1:42" x14ac:dyDescent="0.2">
      <c r="C53" t="s">
        <v>215</v>
      </c>
      <c r="K53" t="s">
        <v>215</v>
      </c>
    </row>
    <row r="54" spans="1:42" x14ac:dyDescent="0.2">
      <c r="A54" t="s">
        <v>206</v>
      </c>
      <c r="C54">
        <v>172</v>
      </c>
      <c r="E54">
        <f>C54/B56</f>
        <v>3.9477722583433179</v>
      </c>
      <c r="I54" t="s">
        <v>206</v>
      </c>
      <c r="K54">
        <v>158</v>
      </c>
      <c r="M54">
        <f>K54/J56</f>
        <v>4.1656663355049819</v>
      </c>
      <c r="V54" t="s">
        <v>215</v>
      </c>
      <c r="AC54" t="s">
        <v>215</v>
      </c>
      <c r="AK54" t="s">
        <v>215</v>
      </c>
    </row>
    <row r="55" spans="1:42" x14ac:dyDescent="0.2">
      <c r="B55" t="s">
        <v>207</v>
      </c>
      <c r="C55" t="s">
        <v>208</v>
      </c>
      <c r="D55" t="s">
        <v>209</v>
      </c>
      <c r="E55" t="s">
        <v>210</v>
      </c>
      <c r="F55" t="s">
        <v>211</v>
      </c>
      <c r="G55" t="s">
        <v>212</v>
      </c>
      <c r="J55" t="s">
        <v>207</v>
      </c>
      <c r="K55" t="s">
        <v>208</v>
      </c>
      <c r="L55" t="s">
        <v>209</v>
      </c>
      <c r="M55" t="s">
        <v>210</v>
      </c>
      <c r="N55" t="s">
        <v>211</v>
      </c>
      <c r="O55" t="s">
        <v>212</v>
      </c>
      <c r="S55" t="s">
        <v>206</v>
      </c>
      <c r="V55">
        <v>130</v>
      </c>
      <c r="W55">
        <f>V55/T56</f>
        <v>2.6721661215790364</v>
      </c>
      <c r="AC55">
        <v>180</v>
      </c>
      <c r="AE55">
        <f>AC55/AB56</f>
        <v>4.0805744795975363</v>
      </c>
      <c r="AK55">
        <v>162</v>
      </c>
      <c r="AM55">
        <f>AK55/AJ56</f>
        <v>3.4737896566326181</v>
      </c>
    </row>
    <row r="56" spans="1:42" x14ac:dyDescent="0.2">
      <c r="A56">
        <v>2</v>
      </c>
      <c r="B56" s="125">
        <v>43.568876000000003</v>
      </c>
      <c r="C56" s="125">
        <v>33715</v>
      </c>
      <c r="D56">
        <v>2</v>
      </c>
      <c r="E56">
        <v>60</v>
      </c>
      <c r="F56" s="125">
        <v>1468918129</v>
      </c>
      <c r="G56">
        <v>17181054</v>
      </c>
      <c r="I56">
        <v>1</v>
      </c>
      <c r="J56" s="125">
        <v>37.929105999999997</v>
      </c>
      <c r="K56" s="125">
        <v>28258</v>
      </c>
      <c r="L56">
        <v>2</v>
      </c>
      <c r="M56">
        <v>67</v>
      </c>
      <c r="N56" s="125">
        <v>1071785934</v>
      </c>
      <c r="O56">
        <v>12536037</v>
      </c>
      <c r="S56">
        <v>1</v>
      </c>
      <c r="T56" s="125">
        <v>48.64967</v>
      </c>
      <c r="U56" s="125">
        <v>28596</v>
      </c>
      <c r="V56">
        <v>2</v>
      </c>
      <c r="W56">
        <v>70</v>
      </c>
      <c r="X56" s="125">
        <v>1391192760</v>
      </c>
      <c r="Y56">
        <v>16271947</v>
      </c>
      <c r="AA56">
        <v>1</v>
      </c>
      <c r="AB56" s="125">
        <v>44.111435999999998</v>
      </c>
      <c r="AC56" s="125">
        <v>37116</v>
      </c>
      <c r="AD56">
        <v>0</v>
      </c>
      <c r="AE56">
        <v>84</v>
      </c>
      <c r="AF56" s="125">
        <v>1637240091</v>
      </c>
      <c r="AG56">
        <v>19149815</v>
      </c>
      <c r="AI56">
        <v>1</v>
      </c>
      <c r="AJ56" s="125">
        <v>46.634948000000001</v>
      </c>
      <c r="AK56" s="125">
        <v>38640</v>
      </c>
      <c r="AL56">
        <v>3</v>
      </c>
      <c r="AM56">
        <v>85</v>
      </c>
      <c r="AN56" s="125">
        <v>1801952652</v>
      </c>
      <c r="AO56">
        <v>21076359</v>
      </c>
    </row>
    <row r="58" spans="1:42" x14ac:dyDescent="0.2">
      <c r="AH58" t="s">
        <v>213</v>
      </c>
    </row>
    <row r="59" spans="1:42" x14ac:dyDescent="0.2">
      <c r="G59" t="s">
        <v>213</v>
      </c>
      <c r="Z59" t="s">
        <v>213</v>
      </c>
      <c r="AG59">
        <v>3</v>
      </c>
      <c r="AH59">
        <f>AG59/AB56</f>
        <v>6.8009574659958938E-2</v>
      </c>
    </row>
    <row r="60" spans="1:42" x14ac:dyDescent="0.2">
      <c r="F60">
        <v>3</v>
      </c>
      <c r="G60">
        <f>F60/B56</f>
        <v>6.8856492878081127E-2</v>
      </c>
      <c r="P60" t="s">
        <v>213</v>
      </c>
      <c r="Y60">
        <v>5</v>
      </c>
      <c r="Z60">
        <f>Y60/T56</f>
        <v>0.10277562006073217</v>
      </c>
    </row>
    <row r="61" spans="1:42" x14ac:dyDescent="0.2">
      <c r="O61">
        <v>8</v>
      </c>
      <c r="P61">
        <f>O61/J56</f>
        <v>0.21091981445594843</v>
      </c>
    </row>
    <row r="63" spans="1:42" x14ac:dyDescent="0.2">
      <c r="AO63">
        <v>1</v>
      </c>
      <c r="AP63">
        <f>AO63/AJ56</f>
        <v>2.1443146028596406E-2</v>
      </c>
    </row>
    <row r="69" spans="1:46" x14ac:dyDescent="0.2">
      <c r="C69" t="s">
        <v>216</v>
      </c>
      <c r="K69" t="s">
        <v>216</v>
      </c>
      <c r="V69" t="s">
        <v>216</v>
      </c>
      <c r="AC69" t="s">
        <v>216</v>
      </c>
      <c r="AK69" t="s">
        <v>216</v>
      </c>
    </row>
    <row r="70" spans="1:46" x14ac:dyDescent="0.2">
      <c r="A70" t="s">
        <v>206</v>
      </c>
      <c r="C70">
        <v>127</v>
      </c>
      <c r="I70" t="s">
        <v>206</v>
      </c>
      <c r="K70">
        <v>104</v>
      </c>
      <c r="T70" t="s">
        <v>206</v>
      </c>
      <c r="V70">
        <v>128</v>
      </c>
      <c r="AC70">
        <v>123</v>
      </c>
      <c r="AK70">
        <v>143</v>
      </c>
    </row>
    <row r="73" spans="1:46" x14ac:dyDescent="0.2">
      <c r="A73" t="s">
        <v>220</v>
      </c>
      <c r="B73">
        <v>1</v>
      </c>
      <c r="C73" t="s">
        <v>215</v>
      </c>
      <c r="I73" t="s">
        <v>221</v>
      </c>
      <c r="K73" t="s">
        <v>215</v>
      </c>
      <c r="S73" t="s">
        <v>222</v>
      </c>
      <c r="U73" t="s">
        <v>215</v>
      </c>
      <c r="AA73" t="s">
        <v>223</v>
      </c>
      <c r="AC73" t="s">
        <v>215</v>
      </c>
    </row>
    <row r="74" spans="1:46" x14ac:dyDescent="0.2">
      <c r="A74" t="s">
        <v>206</v>
      </c>
      <c r="C74">
        <v>196</v>
      </c>
      <c r="E74">
        <f>C74/B76</f>
        <v>4.3775121838894595</v>
      </c>
      <c r="I74" t="s">
        <v>206</v>
      </c>
      <c r="K74">
        <v>176</v>
      </c>
      <c r="L74">
        <f>K74/J76</f>
        <v>4.0152420412997758</v>
      </c>
      <c r="S74" t="s">
        <v>206</v>
      </c>
      <c r="T74">
        <v>106</v>
      </c>
      <c r="U74">
        <f>T74/T76</f>
        <v>4.0020606836992103</v>
      </c>
      <c r="AA74" t="s">
        <v>206</v>
      </c>
      <c r="AB74">
        <v>122</v>
      </c>
      <c r="AC74">
        <f>AB74/AB76</f>
        <v>3.7356168036127455</v>
      </c>
    </row>
    <row r="75" spans="1:46" x14ac:dyDescent="0.2">
      <c r="B75" t="s">
        <v>207</v>
      </c>
      <c r="C75" t="s">
        <v>208</v>
      </c>
      <c r="D75" t="s">
        <v>209</v>
      </c>
      <c r="E75" t="s">
        <v>210</v>
      </c>
      <c r="F75" t="s">
        <v>211</v>
      </c>
      <c r="G75" t="s">
        <v>212</v>
      </c>
      <c r="J75" t="s">
        <v>207</v>
      </c>
      <c r="K75" t="s">
        <v>208</v>
      </c>
      <c r="L75" t="s">
        <v>209</v>
      </c>
      <c r="M75" t="s">
        <v>210</v>
      </c>
      <c r="N75" t="s">
        <v>211</v>
      </c>
      <c r="O75" t="s">
        <v>212</v>
      </c>
      <c r="T75" t="s">
        <v>207</v>
      </c>
      <c r="U75" t="s">
        <v>208</v>
      </c>
      <c r="V75" t="s">
        <v>209</v>
      </c>
      <c r="W75" t="s">
        <v>210</v>
      </c>
      <c r="X75" t="s">
        <v>211</v>
      </c>
      <c r="Y75" t="s">
        <v>212</v>
      </c>
      <c r="AB75" t="s">
        <v>207</v>
      </c>
      <c r="AC75" t="s">
        <v>208</v>
      </c>
      <c r="AD75" t="s">
        <v>209</v>
      </c>
      <c r="AE75" t="s">
        <v>210</v>
      </c>
      <c r="AF75" t="s">
        <v>211</v>
      </c>
      <c r="AG75" t="s">
        <v>212</v>
      </c>
    </row>
    <row r="76" spans="1:46" ht="18" x14ac:dyDescent="0.2">
      <c r="A76">
        <v>2</v>
      </c>
      <c r="B76" s="125">
        <v>44.774290000000001</v>
      </c>
      <c r="C76" s="125">
        <v>46081</v>
      </c>
      <c r="D76">
        <v>3</v>
      </c>
      <c r="E76">
        <v>85</v>
      </c>
      <c r="F76" s="125">
        <v>2063251000</v>
      </c>
      <c r="G76">
        <v>24132609</v>
      </c>
      <c r="I76">
        <v>1</v>
      </c>
      <c r="J76" s="125">
        <v>43.832974</v>
      </c>
      <c r="K76" s="125">
        <v>48224</v>
      </c>
      <c r="L76">
        <v>2</v>
      </c>
      <c r="M76">
        <v>85</v>
      </c>
      <c r="N76" s="125">
        <v>2113793560</v>
      </c>
      <c r="O76">
        <v>24723775</v>
      </c>
      <c r="S76">
        <v>1</v>
      </c>
      <c r="T76" s="125">
        <v>26.486355</v>
      </c>
      <c r="U76" s="125">
        <v>37019</v>
      </c>
      <c r="V76">
        <v>0</v>
      </c>
      <c r="W76">
        <v>85</v>
      </c>
      <c r="X76" s="125">
        <v>980505284</v>
      </c>
      <c r="Y76">
        <v>11468382</v>
      </c>
      <c r="AA76">
        <v>1</v>
      </c>
      <c r="AB76" s="125">
        <v>32.658596000000003</v>
      </c>
      <c r="AC76" s="125">
        <v>32900</v>
      </c>
      <c r="AD76">
        <v>1</v>
      </c>
      <c r="AE76">
        <v>68</v>
      </c>
      <c r="AF76" s="125">
        <v>1074469324</v>
      </c>
      <c r="AG76">
        <v>12567423</v>
      </c>
      <c r="AK76" s="494"/>
      <c r="AL76" s="494"/>
      <c r="AM76" s="494"/>
      <c r="AN76" s="494"/>
      <c r="AO76" s="494"/>
      <c r="AP76" s="494"/>
      <c r="AQ76" s="494"/>
      <c r="AR76" s="494"/>
      <c r="AS76" s="494"/>
    </row>
    <row r="77" spans="1:46" ht="18" x14ac:dyDescent="0.2">
      <c r="AK77" s="494"/>
      <c r="AL77" s="494"/>
      <c r="AM77" s="494"/>
      <c r="AN77" s="494"/>
      <c r="AO77" s="494"/>
      <c r="AP77" s="494"/>
      <c r="AQ77" s="494"/>
      <c r="AR77" s="494"/>
      <c r="AS77" s="494"/>
    </row>
    <row r="78" spans="1:46" x14ac:dyDescent="0.2">
      <c r="AG78" t="s">
        <v>213</v>
      </c>
    </row>
    <row r="79" spans="1:46" ht="18" x14ac:dyDescent="0.2">
      <c r="G79" t="s">
        <v>213</v>
      </c>
      <c r="P79" t="s">
        <v>213</v>
      </c>
      <c r="Y79" t="s">
        <v>213</v>
      </c>
      <c r="AF79">
        <v>3</v>
      </c>
      <c r="AG79">
        <f>AF79/AB76</f>
        <v>9.185942959703472E-2</v>
      </c>
      <c r="AK79" s="494"/>
      <c r="AL79" s="494"/>
      <c r="AM79" s="494"/>
      <c r="AN79" s="494"/>
      <c r="AO79" s="494"/>
      <c r="AP79" s="494"/>
      <c r="AQ79" s="494"/>
      <c r="AR79" s="494"/>
      <c r="AS79" s="494"/>
      <c r="AT79" s="494"/>
    </row>
    <row r="80" spans="1:46" ht="18" x14ac:dyDescent="0.2">
      <c r="F80">
        <v>3</v>
      </c>
      <c r="G80">
        <f>F80/B76</f>
        <v>6.7002737508512142E-2</v>
      </c>
      <c r="O80">
        <v>3</v>
      </c>
      <c r="P80">
        <f>O80/J76</f>
        <v>6.8441625703973455E-2</v>
      </c>
      <c r="X80">
        <v>7</v>
      </c>
      <c r="Y80">
        <f>X80/T76</f>
        <v>0.26428702628202333</v>
      </c>
      <c r="AK80" s="494"/>
      <c r="AL80" s="494"/>
      <c r="AM80" s="494"/>
      <c r="AN80" s="494"/>
      <c r="AO80" s="494"/>
      <c r="AP80" s="494"/>
      <c r="AQ80" s="494"/>
      <c r="AR80" s="494"/>
      <c r="AS80" s="494"/>
      <c r="AT80" s="494"/>
    </row>
    <row r="82" spans="1:45" ht="18" x14ac:dyDescent="0.2">
      <c r="AK82" s="494"/>
      <c r="AL82" s="494"/>
      <c r="AM82" s="494"/>
      <c r="AN82" s="494"/>
      <c r="AO82" s="494"/>
      <c r="AP82" s="494"/>
      <c r="AQ82" s="494"/>
      <c r="AR82" s="494"/>
      <c r="AS82" s="494"/>
    </row>
    <row r="83" spans="1:45" ht="18" x14ac:dyDescent="0.2">
      <c r="AK83" s="494"/>
      <c r="AL83" s="494"/>
      <c r="AM83" s="494"/>
      <c r="AN83" s="494"/>
      <c r="AO83" s="494"/>
      <c r="AP83" s="494"/>
      <c r="AQ83" s="494"/>
      <c r="AR83" s="494"/>
      <c r="AS83" s="494"/>
    </row>
    <row r="90" spans="1:45" x14ac:dyDescent="0.2">
      <c r="C90" t="s">
        <v>202</v>
      </c>
      <c r="K90" t="s">
        <v>202</v>
      </c>
      <c r="U90" t="s">
        <v>202</v>
      </c>
      <c r="AC90" t="s">
        <v>202</v>
      </c>
    </row>
    <row r="91" spans="1:45" x14ac:dyDescent="0.2">
      <c r="A91" t="s">
        <v>224</v>
      </c>
      <c r="B91">
        <v>100</v>
      </c>
      <c r="E91">
        <f>B91/B93</f>
        <v>1.8635108036666141</v>
      </c>
      <c r="I91" t="s">
        <v>224</v>
      </c>
      <c r="J91">
        <v>98</v>
      </c>
      <c r="M91">
        <f>J91/J93</f>
        <v>2.3494979350670215</v>
      </c>
      <c r="S91" t="s">
        <v>224</v>
      </c>
      <c r="T91">
        <v>93</v>
      </c>
      <c r="W91">
        <f>T91/T93</f>
        <v>1.9102769614025457</v>
      </c>
      <c r="AA91" t="s">
        <v>224</v>
      </c>
      <c r="AB91">
        <v>137</v>
      </c>
      <c r="AE91">
        <f>AB91/AB93</f>
        <v>2.1163216580913673</v>
      </c>
    </row>
    <row r="92" spans="1:45" x14ac:dyDescent="0.2">
      <c r="B92" t="s">
        <v>207</v>
      </c>
      <c r="C92" t="s">
        <v>208</v>
      </c>
      <c r="D92" t="s">
        <v>209</v>
      </c>
      <c r="E92" t="s">
        <v>210</v>
      </c>
      <c r="F92" t="s">
        <v>211</v>
      </c>
      <c r="G92" t="s">
        <v>212</v>
      </c>
      <c r="J92" t="s">
        <v>207</v>
      </c>
      <c r="K92" t="s">
        <v>208</v>
      </c>
      <c r="L92" t="s">
        <v>209</v>
      </c>
      <c r="M92" t="s">
        <v>210</v>
      </c>
      <c r="N92" t="s">
        <v>211</v>
      </c>
      <c r="O92" t="s">
        <v>212</v>
      </c>
      <c r="T92" t="s">
        <v>207</v>
      </c>
      <c r="U92" t="s">
        <v>208</v>
      </c>
      <c r="V92" t="s">
        <v>209</v>
      </c>
      <c r="W92" t="s">
        <v>210</v>
      </c>
      <c r="X92" t="s">
        <v>211</v>
      </c>
      <c r="Y92" t="s">
        <v>212</v>
      </c>
      <c r="AB92" t="s">
        <v>207</v>
      </c>
      <c r="AC92" t="s">
        <v>208</v>
      </c>
      <c r="AD92" t="s">
        <v>209</v>
      </c>
      <c r="AE92" t="s">
        <v>210</v>
      </c>
      <c r="AF92" t="s">
        <v>211</v>
      </c>
      <c r="AG92" t="s">
        <v>212</v>
      </c>
    </row>
    <row r="93" spans="1:45" x14ac:dyDescent="0.2">
      <c r="A93">
        <v>2</v>
      </c>
      <c r="B93" s="125">
        <v>53.662151999999999</v>
      </c>
      <c r="C93" s="125">
        <v>40414</v>
      </c>
      <c r="D93">
        <v>2</v>
      </c>
      <c r="E93">
        <v>85</v>
      </c>
      <c r="F93" s="125">
        <v>2168691820</v>
      </c>
      <c r="G93">
        <v>25365887</v>
      </c>
      <c r="I93">
        <v>1</v>
      </c>
      <c r="J93" s="125">
        <v>41.711039</v>
      </c>
      <c r="K93" s="125">
        <v>45518</v>
      </c>
      <c r="L93">
        <v>3</v>
      </c>
      <c r="M93">
        <v>85</v>
      </c>
      <c r="N93" s="125">
        <v>1898596149</v>
      </c>
      <c r="O93">
        <v>22206740</v>
      </c>
      <c r="S93">
        <v>1</v>
      </c>
      <c r="T93" s="125">
        <v>48.684040000000003</v>
      </c>
      <c r="U93" s="125">
        <v>40071</v>
      </c>
      <c r="V93">
        <v>3</v>
      </c>
      <c r="W93">
        <v>85</v>
      </c>
      <c r="X93" s="125">
        <v>1950794005</v>
      </c>
      <c r="Y93">
        <v>22817267</v>
      </c>
      <c r="AA93">
        <v>1</v>
      </c>
      <c r="AB93" s="125">
        <v>64.734960999999998</v>
      </c>
      <c r="AC93" s="125">
        <v>40394</v>
      </c>
      <c r="AD93">
        <v>3</v>
      </c>
      <c r="AE93">
        <v>85</v>
      </c>
      <c r="AF93" s="125">
        <v>2614901850</v>
      </c>
      <c r="AG93">
        <v>30584938</v>
      </c>
    </row>
    <row r="96" spans="1:45" x14ac:dyDescent="0.2">
      <c r="O96" t="s">
        <v>213</v>
      </c>
      <c r="Y96" t="s">
        <v>213</v>
      </c>
      <c r="AG96" t="s">
        <v>213</v>
      </c>
    </row>
    <row r="97" spans="1:33" x14ac:dyDescent="0.2">
      <c r="G97" t="s">
        <v>213</v>
      </c>
      <c r="N97">
        <v>7</v>
      </c>
      <c r="O97">
        <f>N97/J93</f>
        <v>0.16782128107621583</v>
      </c>
      <c r="X97">
        <v>5</v>
      </c>
      <c r="Y97">
        <f>X97/T93</f>
        <v>0.10270306244099708</v>
      </c>
      <c r="AF97">
        <v>10</v>
      </c>
      <c r="AG97">
        <f>AF97/AB93</f>
        <v>0.15447603343732608</v>
      </c>
    </row>
    <row r="98" spans="1:33" x14ac:dyDescent="0.2">
      <c r="F98">
        <v>8</v>
      </c>
      <c r="G98">
        <f>F98/B93</f>
        <v>0.14908086429332912</v>
      </c>
    </row>
    <row r="107" spans="1:33" x14ac:dyDescent="0.2">
      <c r="B107" t="s">
        <v>216</v>
      </c>
      <c r="K107" t="s">
        <v>216</v>
      </c>
      <c r="U107" t="s">
        <v>216</v>
      </c>
      <c r="AB107" t="s">
        <v>216</v>
      </c>
    </row>
    <row r="108" spans="1:33" x14ac:dyDescent="0.2">
      <c r="A108" t="s">
        <v>206</v>
      </c>
      <c r="C108">
        <v>109</v>
      </c>
      <c r="J108" t="s">
        <v>206</v>
      </c>
      <c r="K108">
        <v>77</v>
      </c>
      <c r="T108" t="s">
        <v>224</v>
      </c>
      <c r="V108">
        <v>100</v>
      </c>
      <c r="AA108" t="s">
        <v>224</v>
      </c>
      <c r="AC108">
        <v>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1:N46"/>
  <sheetViews>
    <sheetView workbookViewId="0">
      <pane ySplit="2" topLeftCell="A3" activePane="bottomLeft" state="frozen"/>
      <selection pane="bottomLeft" activeCell="L32" sqref="L32"/>
    </sheetView>
  </sheetViews>
  <sheetFormatPr baseColWidth="10" defaultRowHeight="15" x14ac:dyDescent="0.2"/>
  <cols>
    <col min="3" max="4" width="0" hidden="1" customWidth="1"/>
    <col min="5" max="5" width="16.5" hidden="1" customWidth="1"/>
    <col min="6" max="6" width="12.6640625" hidden="1" customWidth="1"/>
    <col min="7" max="7" width="31.33203125" hidden="1" customWidth="1"/>
    <col min="8" max="8" width="16" bestFit="1" customWidth="1"/>
    <col min="9" max="9" width="14.1640625" bestFit="1" customWidth="1"/>
    <col min="10" max="10" width="17.83203125" bestFit="1" customWidth="1"/>
    <col min="11" max="11" width="16.5" bestFit="1" customWidth="1"/>
    <col min="13" max="13" width="21.1640625" bestFit="1" customWidth="1"/>
    <col min="14" max="14" width="31.33203125" bestFit="1" customWidth="1"/>
  </cols>
  <sheetData>
    <row r="1" spans="1:14" x14ac:dyDescent="0.2">
      <c r="C1" s="496" t="s">
        <v>0</v>
      </c>
      <c r="D1" s="496"/>
      <c r="E1" s="496"/>
      <c r="F1" s="496"/>
      <c r="G1" s="5"/>
      <c r="H1" s="1" t="s">
        <v>1</v>
      </c>
      <c r="I1" s="1"/>
      <c r="J1" s="1"/>
      <c r="K1" s="1"/>
      <c r="L1" s="1"/>
      <c r="M1" s="45"/>
    </row>
    <row r="2" spans="1:14" x14ac:dyDescent="0.2">
      <c r="A2" s="3" t="s">
        <v>82</v>
      </c>
      <c r="B2" s="3" t="s">
        <v>72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10</v>
      </c>
      <c r="H2" s="2" t="s">
        <v>46</v>
      </c>
      <c r="I2" s="2" t="s">
        <v>47</v>
      </c>
      <c r="J2" s="36" t="s">
        <v>48</v>
      </c>
      <c r="K2" s="2" t="s">
        <v>83</v>
      </c>
      <c r="L2" s="4" t="s">
        <v>5</v>
      </c>
      <c r="M2" s="4" t="s">
        <v>59</v>
      </c>
      <c r="N2" s="2" t="s">
        <v>81</v>
      </c>
    </row>
    <row r="3" spans="1:14" x14ac:dyDescent="0.2">
      <c r="A3" t="s">
        <v>6</v>
      </c>
      <c r="B3" s="8" t="s">
        <v>12</v>
      </c>
      <c r="C3" s="6">
        <v>9.8699999999999992</v>
      </c>
      <c r="D3" s="6">
        <v>7.8</v>
      </c>
      <c r="E3">
        <f t="shared" ref="E3:E6" si="0" xml:space="preserve"> C3+D3</f>
        <v>17.669999999999998</v>
      </c>
      <c r="F3">
        <f t="shared" ref="F3:F6" si="1">(C3-D3)/(C3+D3)*100</f>
        <v>11.714770797962647</v>
      </c>
      <c r="H3" s="6">
        <v>34.229999999999997</v>
      </c>
      <c r="I3" s="6">
        <v>11.04</v>
      </c>
      <c r="J3" s="6">
        <f>H3-I3</f>
        <v>23.189999999999998</v>
      </c>
      <c r="K3" s="6">
        <f t="shared" ref="K3:K6" si="2">H3+I3</f>
        <v>45.269999999999996</v>
      </c>
      <c r="L3" s="6">
        <f>((H3-I3)/(H3+I3))</f>
        <v>0.51225977468522199</v>
      </c>
      <c r="M3">
        <f>H3/K3</f>
        <v>0.756129887342611</v>
      </c>
    </row>
    <row r="4" spans="1:14" x14ac:dyDescent="0.2">
      <c r="A4" s="39" t="s">
        <v>6</v>
      </c>
      <c r="B4" s="40" t="s">
        <v>13</v>
      </c>
      <c r="C4" s="39">
        <v>17.78</v>
      </c>
      <c r="D4" s="39">
        <v>24.22</v>
      </c>
      <c r="E4" s="39">
        <f t="shared" si="0"/>
        <v>42</v>
      </c>
      <c r="F4" s="39">
        <f t="shared" si="1"/>
        <v>-15.333333333333327</v>
      </c>
      <c r="G4" s="39"/>
      <c r="H4" s="39">
        <v>5.97</v>
      </c>
      <c r="I4" s="39">
        <v>15.18</v>
      </c>
      <c r="J4" s="41">
        <f>H4-I4</f>
        <v>-9.2100000000000009</v>
      </c>
      <c r="K4" s="41">
        <f t="shared" si="2"/>
        <v>21.15</v>
      </c>
      <c r="L4" s="42">
        <f t="shared" ref="L4:L11" si="3">((H4-I4)/(H4+I4))</f>
        <v>-0.43546099290780149</v>
      </c>
      <c r="M4">
        <f t="shared" ref="M4:M46" si="4">H4/K4</f>
        <v>0.28226950354609931</v>
      </c>
      <c r="N4" t="s">
        <v>80</v>
      </c>
    </row>
    <row r="5" spans="1:14" x14ac:dyDescent="0.2">
      <c r="A5" t="s">
        <v>6</v>
      </c>
      <c r="B5" s="8" t="s">
        <v>14</v>
      </c>
      <c r="C5">
        <v>23.65</v>
      </c>
      <c r="D5">
        <v>18.71</v>
      </c>
      <c r="E5">
        <f t="shared" si="0"/>
        <v>42.36</v>
      </c>
      <c r="F5">
        <f t="shared" si="1"/>
        <v>11.661945231350325</v>
      </c>
      <c r="H5">
        <v>15.58</v>
      </c>
      <c r="I5">
        <v>9.14</v>
      </c>
      <c r="J5" s="6">
        <f>H5-I5</f>
        <v>6.4399999999999995</v>
      </c>
      <c r="K5" s="6">
        <f t="shared" si="2"/>
        <v>24.72</v>
      </c>
      <c r="L5" s="6">
        <f t="shared" si="3"/>
        <v>0.26051779935275082</v>
      </c>
      <c r="M5">
        <f t="shared" si="4"/>
        <v>0.63025889967637538</v>
      </c>
    </row>
    <row r="6" spans="1:14" x14ac:dyDescent="0.2">
      <c r="A6" t="s">
        <v>6</v>
      </c>
      <c r="B6" s="8" t="s">
        <v>15</v>
      </c>
      <c r="C6" s="6">
        <v>18.28</v>
      </c>
      <c r="D6" s="6">
        <v>14.81</v>
      </c>
      <c r="E6" s="6">
        <f t="shared" si="0"/>
        <v>33.090000000000003</v>
      </c>
      <c r="F6" s="6">
        <f t="shared" si="1"/>
        <v>10.486551828346933</v>
      </c>
      <c r="H6" s="6">
        <v>11.57</v>
      </c>
      <c r="I6" s="6">
        <v>7.64</v>
      </c>
      <c r="J6" s="6">
        <f>H6-I6</f>
        <v>3.9300000000000006</v>
      </c>
      <c r="K6" s="6">
        <f t="shared" si="2"/>
        <v>19.21</v>
      </c>
      <c r="L6" s="6">
        <f t="shared" si="3"/>
        <v>0.20458094742321709</v>
      </c>
      <c r="M6">
        <f t="shared" si="4"/>
        <v>0.60229047371160849</v>
      </c>
    </row>
    <row r="7" spans="1:14" x14ac:dyDescent="0.2">
      <c r="A7" t="s">
        <v>6</v>
      </c>
      <c r="B7" s="30" t="s">
        <v>26</v>
      </c>
      <c r="H7">
        <v>0.53</v>
      </c>
      <c r="I7">
        <v>0.37</v>
      </c>
      <c r="J7" s="6">
        <f>H7-I7</f>
        <v>0.16000000000000003</v>
      </c>
      <c r="K7" s="37">
        <f>H7+I7</f>
        <v>0.9</v>
      </c>
      <c r="L7" s="6">
        <f t="shared" si="3"/>
        <v>0.17777777777777781</v>
      </c>
      <c r="M7">
        <f t="shared" si="4"/>
        <v>0.58888888888888891</v>
      </c>
      <c r="N7" t="s">
        <v>80</v>
      </c>
    </row>
    <row r="8" spans="1:14" x14ac:dyDescent="0.2">
      <c r="A8" t="s">
        <v>6</v>
      </c>
      <c r="B8" s="30" t="s">
        <v>36</v>
      </c>
      <c r="H8">
        <v>1.64</v>
      </c>
      <c r="I8">
        <v>1.18</v>
      </c>
      <c r="J8" s="6">
        <f t="shared" ref="J8:J11" si="5">H8-I8</f>
        <v>0.45999999999999996</v>
      </c>
      <c r="K8" s="37">
        <f t="shared" ref="K8:K9" si="6">H8+I8</f>
        <v>2.82</v>
      </c>
      <c r="L8" s="6">
        <f t="shared" si="3"/>
        <v>0.16312056737588651</v>
      </c>
      <c r="M8">
        <f t="shared" si="4"/>
        <v>0.58156028368794321</v>
      </c>
      <c r="N8" t="s">
        <v>80</v>
      </c>
    </row>
    <row r="9" spans="1:14" x14ac:dyDescent="0.2">
      <c r="A9" t="s">
        <v>6</v>
      </c>
      <c r="B9" s="30" t="s">
        <v>37</v>
      </c>
      <c r="H9">
        <v>1.37</v>
      </c>
      <c r="I9">
        <v>0.6</v>
      </c>
      <c r="J9" s="6">
        <f t="shared" si="5"/>
        <v>0.77000000000000013</v>
      </c>
      <c r="K9" s="37">
        <f t="shared" si="6"/>
        <v>1.9700000000000002</v>
      </c>
      <c r="L9" s="6">
        <f t="shared" si="3"/>
        <v>0.39086294416243655</v>
      </c>
      <c r="M9">
        <f t="shared" si="4"/>
        <v>0.69543147208121825</v>
      </c>
      <c r="N9" t="s">
        <v>80</v>
      </c>
    </row>
    <row r="10" spans="1:14" x14ac:dyDescent="0.2">
      <c r="A10" t="s">
        <v>6</v>
      </c>
      <c r="B10" s="30" t="s">
        <v>52</v>
      </c>
      <c r="H10">
        <v>3.8</v>
      </c>
      <c r="I10">
        <v>1.67</v>
      </c>
      <c r="J10" s="6">
        <f t="shared" si="5"/>
        <v>2.13</v>
      </c>
      <c r="K10">
        <f>H10+I10</f>
        <v>5.47</v>
      </c>
      <c r="L10" s="6">
        <f t="shared" si="3"/>
        <v>0.38939670932358317</v>
      </c>
      <c r="M10">
        <f t="shared" si="4"/>
        <v>0.69469835466179164</v>
      </c>
    </row>
    <row r="11" spans="1:14" x14ac:dyDescent="0.2">
      <c r="A11" t="s">
        <v>6</v>
      </c>
      <c r="B11" s="30" t="s">
        <v>53</v>
      </c>
      <c r="H11">
        <v>8.84</v>
      </c>
      <c r="I11">
        <v>6.51</v>
      </c>
      <c r="J11" s="6">
        <f t="shared" si="5"/>
        <v>2.33</v>
      </c>
      <c r="K11">
        <f>H11+I11</f>
        <v>15.35</v>
      </c>
      <c r="L11" s="6">
        <f t="shared" si="3"/>
        <v>0.15179153094462541</v>
      </c>
      <c r="M11">
        <f t="shared" si="4"/>
        <v>0.57589576547231269</v>
      </c>
    </row>
    <row r="12" spans="1:14" x14ac:dyDescent="0.2">
      <c r="A12" t="s">
        <v>6</v>
      </c>
      <c r="B12" s="8"/>
      <c r="J12" s="6"/>
    </row>
    <row r="13" spans="1:14" x14ac:dyDescent="0.2">
      <c r="B13" s="30"/>
      <c r="J13" s="6"/>
    </row>
    <row r="14" spans="1:14" x14ac:dyDescent="0.2">
      <c r="A14" t="s">
        <v>7</v>
      </c>
      <c r="B14" s="8" t="s">
        <v>16</v>
      </c>
      <c r="C14">
        <v>21.12</v>
      </c>
      <c r="D14">
        <v>20.55</v>
      </c>
      <c r="E14">
        <f t="shared" ref="E14:E16" si="7" xml:space="preserve"> C14+D14</f>
        <v>41.67</v>
      </c>
      <c r="F14">
        <f t="shared" ref="F14:F16" si="8">(C14-D14)/(C14+D14)*100</f>
        <v>1.3678905687545004</v>
      </c>
      <c r="H14">
        <v>16.510000000000002</v>
      </c>
      <c r="I14">
        <v>12.14</v>
      </c>
      <c r="J14" s="6">
        <f>H14-I14</f>
        <v>4.370000000000001</v>
      </c>
      <c r="K14">
        <f t="shared" ref="K14:K16" si="9">H14+I14</f>
        <v>28.650000000000002</v>
      </c>
      <c r="L14">
        <f>((H14-I14)/(H14+I14))</f>
        <v>0.15253054101221644</v>
      </c>
      <c r="M14">
        <f t="shared" si="4"/>
        <v>0.57626527050610821</v>
      </c>
    </row>
    <row r="15" spans="1:14" x14ac:dyDescent="0.2">
      <c r="A15" t="s">
        <v>7</v>
      </c>
      <c r="B15" s="8" t="s">
        <v>17</v>
      </c>
      <c r="C15">
        <v>22.55</v>
      </c>
      <c r="D15">
        <v>28.12</v>
      </c>
      <c r="E15">
        <f t="shared" si="7"/>
        <v>50.67</v>
      </c>
      <c r="F15">
        <f t="shared" si="8"/>
        <v>-10.992697848825737</v>
      </c>
      <c r="H15">
        <v>8.3000000000000007</v>
      </c>
      <c r="I15">
        <v>9.14</v>
      </c>
      <c r="J15" s="6">
        <f>H15-I15</f>
        <v>-0.83999999999999986</v>
      </c>
      <c r="K15">
        <f t="shared" si="9"/>
        <v>17.440000000000001</v>
      </c>
      <c r="L15">
        <f t="shared" ref="L15:L23" si="10">((H15-I15)/(H15+I15))</f>
        <v>-4.8165137614678888E-2</v>
      </c>
      <c r="M15">
        <f t="shared" si="4"/>
        <v>0.47591743119266056</v>
      </c>
    </row>
    <row r="16" spans="1:14" x14ac:dyDescent="0.2">
      <c r="A16" t="s">
        <v>7</v>
      </c>
      <c r="B16" s="8" t="s">
        <v>23</v>
      </c>
      <c r="C16" s="6">
        <v>0.33</v>
      </c>
      <c r="D16" s="6">
        <v>0.2</v>
      </c>
      <c r="E16" s="7">
        <f t="shared" si="7"/>
        <v>0.53</v>
      </c>
      <c r="F16">
        <f t="shared" si="8"/>
        <v>24.528301886792452</v>
      </c>
      <c r="G16" t="s">
        <v>25</v>
      </c>
      <c r="H16" s="6">
        <v>1.4</v>
      </c>
      <c r="I16" s="6">
        <v>0.87</v>
      </c>
      <c r="J16" s="6">
        <f>H16-I16</f>
        <v>0.52999999999999992</v>
      </c>
      <c r="K16" s="7">
        <f t="shared" si="9"/>
        <v>2.27</v>
      </c>
      <c r="L16">
        <f t="shared" si="10"/>
        <v>0.2334801762114537</v>
      </c>
      <c r="M16">
        <f t="shared" si="4"/>
        <v>0.61674008810572678</v>
      </c>
      <c r="N16" t="s">
        <v>80</v>
      </c>
    </row>
    <row r="17" spans="1:14" x14ac:dyDescent="0.2">
      <c r="A17" t="s">
        <v>7</v>
      </c>
      <c r="B17" s="30" t="s">
        <v>54</v>
      </c>
      <c r="H17">
        <v>7.27</v>
      </c>
      <c r="I17">
        <v>7.97</v>
      </c>
      <c r="J17" s="6">
        <f t="shared" ref="J17:J23" si="11">H17-I17</f>
        <v>-0.70000000000000018</v>
      </c>
      <c r="K17">
        <f>H17+I17</f>
        <v>15.239999999999998</v>
      </c>
      <c r="L17">
        <f t="shared" si="10"/>
        <v>-4.593175853018374E-2</v>
      </c>
      <c r="M17">
        <f t="shared" si="4"/>
        <v>0.47703412073490814</v>
      </c>
    </row>
    <row r="18" spans="1:14" x14ac:dyDescent="0.2">
      <c r="A18" t="s">
        <v>7</v>
      </c>
      <c r="B18" s="30" t="s">
        <v>55</v>
      </c>
      <c r="H18">
        <v>11.98</v>
      </c>
      <c r="I18">
        <v>16.32</v>
      </c>
      <c r="J18" s="6">
        <f t="shared" si="11"/>
        <v>-4.34</v>
      </c>
      <c r="K18">
        <f>H18+I18</f>
        <v>28.3</v>
      </c>
      <c r="L18">
        <f t="shared" si="10"/>
        <v>-0.15335689045936396</v>
      </c>
      <c r="M18">
        <f t="shared" si="4"/>
        <v>0.42332155477031802</v>
      </c>
    </row>
    <row r="19" spans="1:14" x14ac:dyDescent="0.2">
      <c r="A19" t="s">
        <v>7</v>
      </c>
      <c r="B19" s="30" t="s">
        <v>56</v>
      </c>
      <c r="H19">
        <v>1.97</v>
      </c>
      <c r="I19">
        <v>1.27</v>
      </c>
      <c r="J19" s="6">
        <f t="shared" si="11"/>
        <v>0.7</v>
      </c>
      <c r="K19">
        <f>H19+I19</f>
        <v>3.24</v>
      </c>
      <c r="L19">
        <f t="shared" si="10"/>
        <v>0.21604938271604934</v>
      </c>
      <c r="M19">
        <f t="shared" si="4"/>
        <v>0.60802469135802462</v>
      </c>
    </row>
    <row r="20" spans="1:14" x14ac:dyDescent="0.2">
      <c r="A20" t="s">
        <v>7</v>
      </c>
      <c r="B20" s="43" t="s">
        <v>57</v>
      </c>
      <c r="C20" s="39"/>
      <c r="D20" s="39"/>
      <c r="E20" s="39"/>
      <c r="F20" s="39"/>
      <c r="G20" s="39"/>
      <c r="H20" s="39">
        <v>1.43</v>
      </c>
      <c r="I20" s="39">
        <v>3.67</v>
      </c>
      <c r="J20" s="41">
        <f t="shared" si="11"/>
        <v>-2.2400000000000002</v>
      </c>
      <c r="K20" s="39">
        <f>H20+I20</f>
        <v>5.0999999999999996</v>
      </c>
      <c r="L20" s="42">
        <f t="shared" si="10"/>
        <v>-0.43921568627450985</v>
      </c>
      <c r="M20">
        <f t="shared" si="4"/>
        <v>0.2803921568627451</v>
      </c>
      <c r="N20" t="s">
        <v>80</v>
      </c>
    </row>
    <row r="21" spans="1:14" x14ac:dyDescent="0.2">
      <c r="A21" t="s">
        <v>7</v>
      </c>
      <c r="B21" s="30" t="s">
        <v>61</v>
      </c>
      <c r="H21">
        <v>0.5</v>
      </c>
      <c r="I21">
        <v>1.2</v>
      </c>
      <c r="J21">
        <f t="shared" si="11"/>
        <v>-0.7</v>
      </c>
      <c r="K21" s="7">
        <v>1.7</v>
      </c>
      <c r="L21" s="6">
        <f t="shared" si="10"/>
        <v>-0.41176470588235292</v>
      </c>
      <c r="M21">
        <f t="shared" si="4"/>
        <v>0.29411764705882354</v>
      </c>
      <c r="N21" t="s">
        <v>80</v>
      </c>
    </row>
    <row r="22" spans="1:14" x14ac:dyDescent="0.2">
      <c r="A22" t="s">
        <v>7</v>
      </c>
      <c r="B22" s="30" t="s">
        <v>62</v>
      </c>
      <c r="H22">
        <v>5.71</v>
      </c>
      <c r="I22">
        <v>2.97</v>
      </c>
      <c r="J22">
        <f t="shared" si="11"/>
        <v>2.7399999999999998</v>
      </c>
      <c r="K22" s="6">
        <v>8.68</v>
      </c>
      <c r="L22" s="6">
        <f t="shared" si="10"/>
        <v>0.31566820276497692</v>
      </c>
      <c r="M22">
        <f t="shared" si="4"/>
        <v>0.65783410138248855</v>
      </c>
    </row>
    <row r="23" spans="1:14" x14ac:dyDescent="0.2">
      <c r="A23" t="s">
        <v>7</v>
      </c>
      <c r="B23" s="30" t="s">
        <v>63</v>
      </c>
      <c r="H23">
        <v>13.45</v>
      </c>
      <c r="I23">
        <v>11.08</v>
      </c>
      <c r="J23">
        <f t="shared" si="11"/>
        <v>2.3699999999999992</v>
      </c>
      <c r="K23" s="6">
        <v>24.53</v>
      </c>
      <c r="L23" s="6">
        <f t="shared" si="10"/>
        <v>9.6616388096208691E-2</v>
      </c>
      <c r="M23">
        <f t="shared" si="4"/>
        <v>0.54830819404810427</v>
      </c>
    </row>
    <row r="24" spans="1:14" x14ac:dyDescent="0.2">
      <c r="B24" s="30"/>
      <c r="J24" s="6"/>
    </row>
    <row r="25" spans="1:14" x14ac:dyDescent="0.2">
      <c r="A25" t="s">
        <v>8</v>
      </c>
      <c r="B25" t="s">
        <v>27</v>
      </c>
      <c r="H25">
        <v>12.51</v>
      </c>
      <c r="I25">
        <v>3.64</v>
      </c>
      <c r="J25" s="6">
        <f t="shared" ref="J25:J35" si="12">H25-I25</f>
        <v>8.8699999999999992</v>
      </c>
      <c r="K25" s="29">
        <f>H25+I25</f>
        <v>16.149999999999999</v>
      </c>
      <c r="L25">
        <f>((H25-I25)/(H25+I25))</f>
        <v>0.5492260061919505</v>
      </c>
      <c r="M25">
        <f t="shared" si="4"/>
        <v>0.77461300309597525</v>
      </c>
    </row>
    <row r="26" spans="1:14" x14ac:dyDescent="0.2">
      <c r="A26" t="s">
        <v>8</v>
      </c>
      <c r="B26" t="s">
        <v>28</v>
      </c>
      <c r="H26">
        <v>24.62</v>
      </c>
      <c r="I26">
        <v>15.95</v>
      </c>
      <c r="J26" s="6">
        <f t="shared" si="12"/>
        <v>8.6700000000000017</v>
      </c>
      <c r="K26" s="29">
        <f>H26+I26</f>
        <v>40.57</v>
      </c>
      <c r="L26">
        <f t="shared" ref="L26:L35" si="13">((H26-I26)/(H26+I26))</f>
        <v>0.21370470791225046</v>
      </c>
      <c r="M26">
        <f t="shared" si="4"/>
        <v>0.60685235395612525</v>
      </c>
    </row>
    <row r="27" spans="1:14" x14ac:dyDescent="0.2">
      <c r="A27" t="s">
        <v>8</v>
      </c>
      <c r="B27" t="s">
        <v>29</v>
      </c>
      <c r="H27">
        <v>14.21</v>
      </c>
      <c r="I27">
        <v>9.01</v>
      </c>
      <c r="J27" s="6">
        <f t="shared" si="12"/>
        <v>5.2000000000000011</v>
      </c>
      <c r="K27" s="29">
        <f>H27+I27</f>
        <v>23.22</v>
      </c>
      <c r="L27">
        <f t="shared" si="13"/>
        <v>0.22394487510766586</v>
      </c>
      <c r="M27">
        <f t="shared" si="4"/>
        <v>0.61197243755383302</v>
      </c>
    </row>
    <row r="28" spans="1:14" x14ac:dyDescent="0.2">
      <c r="A28" t="s">
        <v>8</v>
      </c>
      <c r="B28" t="s">
        <v>30</v>
      </c>
      <c r="H28">
        <v>7.17</v>
      </c>
      <c r="I28">
        <v>7</v>
      </c>
      <c r="J28" s="6">
        <f t="shared" si="12"/>
        <v>0.16999999999999993</v>
      </c>
      <c r="K28" s="29">
        <f>H28+I28</f>
        <v>14.17</v>
      </c>
      <c r="L28">
        <f t="shared" si="13"/>
        <v>1.1997177134791809E-2</v>
      </c>
      <c r="M28">
        <f t="shared" si="4"/>
        <v>0.50599858856739588</v>
      </c>
    </row>
    <row r="29" spans="1:14" x14ac:dyDescent="0.2">
      <c r="A29" t="s">
        <v>8</v>
      </c>
      <c r="B29" t="s">
        <v>31</v>
      </c>
      <c r="H29">
        <v>10.94</v>
      </c>
      <c r="I29">
        <v>8.81</v>
      </c>
      <c r="J29" s="6">
        <f t="shared" si="12"/>
        <v>2.129999999999999</v>
      </c>
      <c r="K29" s="29">
        <f>H29+I29</f>
        <v>19.75</v>
      </c>
      <c r="L29">
        <f t="shared" si="13"/>
        <v>0.10784810126582274</v>
      </c>
      <c r="M29">
        <f t="shared" si="4"/>
        <v>0.55392405063291139</v>
      </c>
    </row>
    <row r="30" spans="1:14" x14ac:dyDescent="0.2">
      <c r="A30" t="s">
        <v>8</v>
      </c>
      <c r="B30" s="8" t="s">
        <v>40</v>
      </c>
      <c r="H30">
        <v>18.079999999999998</v>
      </c>
      <c r="I30">
        <v>7.61</v>
      </c>
      <c r="J30" s="6">
        <f t="shared" si="12"/>
        <v>10.469999999999999</v>
      </c>
      <c r="K30" s="29">
        <f t="shared" ref="K30:K32" si="14">H30+I30</f>
        <v>25.689999999999998</v>
      </c>
      <c r="L30">
        <f t="shared" si="13"/>
        <v>0.40755157648890616</v>
      </c>
      <c r="M30">
        <f t="shared" si="4"/>
        <v>0.70377578824445308</v>
      </c>
    </row>
    <row r="31" spans="1:14" x14ac:dyDescent="0.2">
      <c r="A31" t="s">
        <v>8</v>
      </c>
      <c r="B31" s="30" t="s">
        <v>41</v>
      </c>
      <c r="H31">
        <v>5.37</v>
      </c>
      <c r="I31">
        <v>3.37</v>
      </c>
      <c r="J31" s="6">
        <f t="shared" si="12"/>
        <v>2</v>
      </c>
      <c r="K31" s="29">
        <f t="shared" si="14"/>
        <v>8.74</v>
      </c>
      <c r="L31">
        <f t="shared" si="13"/>
        <v>0.22883295194508008</v>
      </c>
      <c r="M31">
        <f t="shared" si="4"/>
        <v>0.61441647597254001</v>
      </c>
    </row>
    <row r="32" spans="1:14" x14ac:dyDescent="0.2">
      <c r="A32" t="s">
        <v>8</v>
      </c>
      <c r="B32" s="30" t="s">
        <v>42</v>
      </c>
      <c r="H32">
        <v>9.2799999999999994</v>
      </c>
      <c r="I32">
        <v>7.67</v>
      </c>
      <c r="J32" s="6">
        <f t="shared" si="12"/>
        <v>1.6099999999999994</v>
      </c>
      <c r="K32" s="29">
        <f t="shared" si="14"/>
        <v>16.95</v>
      </c>
      <c r="L32">
        <f t="shared" si="13"/>
        <v>9.4985250737463098E-2</v>
      </c>
      <c r="M32">
        <f t="shared" si="4"/>
        <v>0.54749262536873156</v>
      </c>
    </row>
    <row r="33" spans="1:14" x14ac:dyDescent="0.2">
      <c r="A33" t="s">
        <v>8</v>
      </c>
      <c r="B33" s="30" t="s">
        <v>58</v>
      </c>
      <c r="H33">
        <v>25.33</v>
      </c>
      <c r="I33">
        <v>16.78</v>
      </c>
      <c r="J33" s="6">
        <f t="shared" si="12"/>
        <v>8.5499999999999972</v>
      </c>
      <c r="K33">
        <f>H33+I33</f>
        <v>42.11</v>
      </c>
      <c r="L33">
        <f t="shared" si="13"/>
        <v>0.2030396580384706</v>
      </c>
      <c r="M33">
        <f t="shared" si="4"/>
        <v>0.60151982901923529</v>
      </c>
    </row>
    <row r="34" spans="1:14" x14ac:dyDescent="0.2">
      <c r="A34" t="s">
        <v>8</v>
      </c>
      <c r="B34" s="30" t="s">
        <v>67</v>
      </c>
      <c r="H34">
        <v>13.41</v>
      </c>
      <c r="I34">
        <v>25.69</v>
      </c>
      <c r="J34" s="6">
        <f t="shared" si="12"/>
        <v>-12.280000000000001</v>
      </c>
      <c r="K34" s="6">
        <v>39.1</v>
      </c>
      <c r="L34">
        <f t="shared" si="13"/>
        <v>-0.31406649616368287</v>
      </c>
      <c r="M34">
        <f t="shared" si="4"/>
        <v>0.34296675191815856</v>
      </c>
    </row>
    <row r="35" spans="1:14" x14ac:dyDescent="0.2">
      <c r="A35" t="s">
        <v>8</v>
      </c>
      <c r="B35" s="30" t="s">
        <v>69</v>
      </c>
      <c r="H35">
        <v>17.28</v>
      </c>
      <c r="I35">
        <v>10.210000000000001</v>
      </c>
      <c r="J35" s="6">
        <f t="shared" si="12"/>
        <v>7.07</v>
      </c>
      <c r="K35" s="6">
        <v>27.490000000000002</v>
      </c>
      <c r="L35">
        <f t="shared" si="13"/>
        <v>0.25718443070207347</v>
      </c>
      <c r="M35">
        <f t="shared" si="4"/>
        <v>0.62859221535103671</v>
      </c>
    </row>
    <row r="36" spans="1:14" x14ac:dyDescent="0.2">
      <c r="B36" s="30"/>
      <c r="J36" s="6"/>
    </row>
    <row r="37" spans="1:14" x14ac:dyDescent="0.2">
      <c r="A37" t="s">
        <v>9</v>
      </c>
      <c r="B37" s="8" t="s">
        <v>24</v>
      </c>
      <c r="C37">
        <v>25.06</v>
      </c>
      <c r="D37">
        <v>36.57</v>
      </c>
      <c r="E37" s="6">
        <f t="shared" ref="E37" si="15" xml:space="preserve"> C37+D37</f>
        <v>61.629999999999995</v>
      </c>
      <c r="F37">
        <f t="shared" ref="F37" si="16">(C37-D37)/(C37+D37)*100</f>
        <v>-18.675969495375632</v>
      </c>
      <c r="H37">
        <v>17.420000000000002</v>
      </c>
      <c r="I37">
        <v>18.489999999999998</v>
      </c>
      <c r="J37" s="6">
        <f>H37-I37</f>
        <v>-1.0699999999999967</v>
      </c>
      <c r="K37" s="6">
        <f t="shared" ref="K37" si="17">H37+I37</f>
        <v>35.909999999999997</v>
      </c>
      <c r="L37" s="6">
        <f>((H37-I37)/(H37+I37))</f>
        <v>-2.9796714007240235E-2</v>
      </c>
      <c r="M37">
        <f t="shared" si="4"/>
        <v>0.48510164299637992</v>
      </c>
    </row>
    <row r="38" spans="1:14" x14ac:dyDescent="0.2">
      <c r="A38" s="29" t="s">
        <v>9</v>
      </c>
      <c r="B38" s="29" t="s">
        <v>32</v>
      </c>
      <c r="H38">
        <v>22.86</v>
      </c>
      <c r="I38">
        <v>13.31</v>
      </c>
      <c r="J38" s="6">
        <f t="shared" ref="J38:J46" si="18">H38-I38</f>
        <v>9.5499999999999989</v>
      </c>
      <c r="K38" s="29">
        <f>H38+I38</f>
        <v>36.17</v>
      </c>
      <c r="L38" s="6">
        <f t="shared" ref="L38:L46" si="19">((H38-I38)/(H38+I38))</f>
        <v>0.26403096488802869</v>
      </c>
      <c r="M38">
        <f t="shared" si="4"/>
        <v>0.63201548244401429</v>
      </c>
    </row>
    <row r="39" spans="1:14" x14ac:dyDescent="0.2">
      <c r="A39" t="s">
        <v>9</v>
      </c>
      <c r="B39" t="s">
        <v>33</v>
      </c>
      <c r="H39">
        <v>3</v>
      </c>
      <c r="I39">
        <v>4.4400000000000004</v>
      </c>
      <c r="J39" s="6">
        <f t="shared" si="18"/>
        <v>-1.4400000000000004</v>
      </c>
      <c r="K39" s="29">
        <f>H39+I39</f>
        <v>7.44</v>
      </c>
      <c r="L39" s="6">
        <f t="shared" si="19"/>
        <v>-0.19354838709677424</v>
      </c>
      <c r="M39">
        <f t="shared" si="4"/>
        <v>0.40322580645161288</v>
      </c>
    </row>
    <row r="40" spans="1:14" x14ac:dyDescent="0.2">
      <c r="A40" t="s">
        <v>9</v>
      </c>
      <c r="B40" t="s">
        <v>34</v>
      </c>
      <c r="H40">
        <v>3.24</v>
      </c>
      <c r="I40">
        <v>3.87</v>
      </c>
      <c r="J40" s="6">
        <f t="shared" si="18"/>
        <v>-0.62999999999999989</v>
      </c>
      <c r="K40" s="29">
        <f>H40+I40</f>
        <v>7.11</v>
      </c>
      <c r="L40" s="6">
        <f t="shared" si="19"/>
        <v>-8.8607594936708847E-2</v>
      </c>
      <c r="M40">
        <f t="shared" si="4"/>
        <v>0.45569620253164556</v>
      </c>
    </row>
    <row r="41" spans="1:14" x14ac:dyDescent="0.2">
      <c r="A41" t="s">
        <v>9</v>
      </c>
      <c r="B41" s="8" t="s">
        <v>38</v>
      </c>
      <c r="H41">
        <v>8.81</v>
      </c>
      <c r="I41">
        <v>5.27</v>
      </c>
      <c r="J41" s="6">
        <f t="shared" si="18"/>
        <v>3.5400000000000009</v>
      </c>
      <c r="K41" s="29">
        <f t="shared" ref="K41:K42" si="20">H41+I41</f>
        <v>14.08</v>
      </c>
      <c r="L41" s="6">
        <f t="shared" si="19"/>
        <v>0.25142045454545459</v>
      </c>
      <c r="M41">
        <f t="shared" si="4"/>
        <v>0.62571022727272729</v>
      </c>
    </row>
    <row r="42" spans="1:14" x14ac:dyDescent="0.2">
      <c r="A42" t="s">
        <v>9</v>
      </c>
      <c r="B42" s="30" t="s">
        <v>39</v>
      </c>
      <c r="H42">
        <v>8.74</v>
      </c>
      <c r="I42">
        <v>6.97</v>
      </c>
      <c r="J42" s="6">
        <f t="shared" si="18"/>
        <v>1.7700000000000005</v>
      </c>
      <c r="K42" s="29">
        <f t="shared" si="20"/>
        <v>15.71</v>
      </c>
      <c r="L42" s="6">
        <f t="shared" si="19"/>
        <v>0.11266709102482497</v>
      </c>
      <c r="M42">
        <f t="shared" si="4"/>
        <v>0.55633354551241243</v>
      </c>
    </row>
    <row r="43" spans="1:14" x14ac:dyDescent="0.2">
      <c r="A43" t="s">
        <v>9</v>
      </c>
      <c r="B43" s="30" t="s">
        <v>65</v>
      </c>
      <c r="H43">
        <v>14.75</v>
      </c>
      <c r="I43">
        <v>9.24</v>
      </c>
      <c r="J43" s="6">
        <f t="shared" si="18"/>
        <v>5.51</v>
      </c>
      <c r="K43">
        <v>23.990000000000002</v>
      </c>
      <c r="L43" s="6">
        <f t="shared" si="19"/>
        <v>0.22967903293038763</v>
      </c>
      <c r="M43">
        <f t="shared" si="4"/>
        <v>0.61483951646519375</v>
      </c>
    </row>
    <row r="44" spans="1:14" x14ac:dyDescent="0.2">
      <c r="A44" t="s">
        <v>9</v>
      </c>
      <c r="B44" s="30" t="s">
        <v>64</v>
      </c>
      <c r="H44">
        <v>0.37</v>
      </c>
      <c r="I44">
        <v>0.93</v>
      </c>
      <c r="J44" s="6">
        <f t="shared" si="18"/>
        <v>-0.56000000000000005</v>
      </c>
      <c r="K44" s="7">
        <v>1.3</v>
      </c>
      <c r="L44" s="6">
        <f t="shared" si="19"/>
        <v>-0.43076923076923079</v>
      </c>
      <c r="M44">
        <f t="shared" si="4"/>
        <v>0.2846153846153846</v>
      </c>
      <c r="N44" t="s">
        <v>80</v>
      </c>
    </row>
    <row r="45" spans="1:14" x14ac:dyDescent="0.2">
      <c r="A45" t="s">
        <v>9</v>
      </c>
      <c r="B45" s="30" t="s">
        <v>68</v>
      </c>
      <c r="H45">
        <v>1.1000000000000001</v>
      </c>
      <c r="I45">
        <v>0.83</v>
      </c>
      <c r="J45" s="6">
        <f t="shared" si="18"/>
        <v>0.27000000000000013</v>
      </c>
      <c r="K45" s="7">
        <v>1.9300000000000002</v>
      </c>
      <c r="L45" s="6">
        <f t="shared" si="19"/>
        <v>0.13989637305699487</v>
      </c>
      <c r="M45">
        <f t="shared" si="4"/>
        <v>0.56994818652849744</v>
      </c>
      <c r="N45" t="s">
        <v>80</v>
      </c>
    </row>
    <row r="46" spans="1:14" x14ac:dyDescent="0.2">
      <c r="A46" t="s">
        <v>9</v>
      </c>
      <c r="B46" s="30" t="s">
        <v>66</v>
      </c>
      <c r="H46">
        <v>0.47</v>
      </c>
      <c r="I46">
        <v>0.97</v>
      </c>
      <c r="J46" s="6">
        <f t="shared" si="18"/>
        <v>-0.5</v>
      </c>
      <c r="K46" s="7">
        <v>1.44</v>
      </c>
      <c r="L46" s="6">
        <f t="shared" si="19"/>
        <v>-0.34722222222222221</v>
      </c>
      <c r="M46">
        <f t="shared" si="4"/>
        <v>0.3263888888888889</v>
      </c>
      <c r="N46" t="s">
        <v>80</v>
      </c>
    </row>
  </sheetData>
  <mergeCells count="1">
    <mergeCell ref="C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Q45"/>
  <sheetViews>
    <sheetView zoomScale="108" zoomScaleNormal="56" zoomScalePageLayoutView="56" workbookViewId="0">
      <pane ySplit="2" topLeftCell="A3" activePane="bottomLeft" state="frozen"/>
      <selection pane="bottomLeft" activeCell="J35" sqref="J35"/>
    </sheetView>
  </sheetViews>
  <sheetFormatPr baseColWidth="10" defaultRowHeight="15" x14ac:dyDescent="0.2"/>
  <cols>
    <col min="1" max="1" width="12.33203125" bestFit="1" customWidth="1"/>
    <col min="2" max="2" width="12.6640625" customWidth="1"/>
    <col min="3" max="3" width="11.33203125" hidden="1" customWidth="1"/>
    <col min="4" max="4" width="0" hidden="1" customWidth="1"/>
    <col min="5" max="5" width="16.5" hidden="1" customWidth="1"/>
    <col min="6" max="6" width="12.6640625" hidden="1" customWidth="1"/>
    <col min="7" max="7" width="37.6640625" hidden="1" customWidth="1"/>
    <col min="8" max="8" width="16" bestFit="1" customWidth="1"/>
    <col min="9" max="9" width="14.1640625" bestFit="1" customWidth="1"/>
    <col min="10" max="11" width="16.5" bestFit="1" customWidth="1"/>
    <col min="12" max="12" width="12.6640625" bestFit="1" customWidth="1"/>
    <col min="13" max="13" width="21.1640625" bestFit="1" customWidth="1"/>
    <col min="14" max="14" width="40.5" bestFit="1" customWidth="1"/>
  </cols>
  <sheetData>
    <row r="1" spans="1:17" x14ac:dyDescent="0.2">
      <c r="C1" s="496" t="s">
        <v>0</v>
      </c>
      <c r="D1" s="496"/>
      <c r="E1" s="496"/>
      <c r="F1" s="496"/>
      <c r="G1" s="5"/>
      <c r="H1" s="496" t="s">
        <v>1</v>
      </c>
      <c r="I1" s="496"/>
      <c r="J1" s="496"/>
      <c r="K1" s="496"/>
      <c r="L1" s="496"/>
      <c r="M1" s="45"/>
      <c r="P1" s="1"/>
      <c r="Q1" s="1"/>
    </row>
    <row r="2" spans="1:17" x14ac:dyDescent="0.2">
      <c r="A2" s="3" t="s">
        <v>73</v>
      </c>
      <c r="B2" s="3" t="s">
        <v>72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10</v>
      </c>
      <c r="H2" s="2" t="s">
        <v>76</v>
      </c>
      <c r="I2" s="2" t="s">
        <v>77</v>
      </c>
      <c r="J2" s="36" t="s">
        <v>78</v>
      </c>
      <c r="K2" s="2" t="s">
        <v>79</v>
      </c>
      <c r="L2" s="4" t="s">
        <v>5</v>
      </c>
      <c r="M2" s="4" t="s">
        <v>59</v>
      </c>
      <c r="N2" s="2" t="s">
        <v>81</v>
      </c>
    </row>
    <row r="3" spans="1:17" x14ac:dyDescent="0.2">
      <c r="A3" t="s">
        <v>6</v>
      </c>
      <c r="B3" s="8" t="s">
        <v>12</v>
      </c>
      <c r="C3" s="6">
        <v>6.67</v>
      </c>
      <c r="D3" s="6">
        <v>7.9</v>
      </c>
      <c r="E3">
        <f>SUM(C3:D3)</f>
        <v>14.57</v>
      </c>
      <c r="F3">
        <f>(C3-D3)/E3*100</f>
        <v>-8.4420041180507912</v>
      </c>
      <c r="H3" s="6">
        <v>1.4</v>
      </c>
      <c r="I3" s="6">
        <v>1.66</v>
      </c>
      <c r="J3" s="6">
        <f>H3-I3</f>
        <v>-0.26</v>
      </c>
      <c r="K3" s="6">
        <f>SUM(H3:I3)</f>
        <v>3.0599999999999996</v>
      </c>
      <c r="L3">
        <f>(H3-I3)/(H3+I3)</f>
        <v>-8.4967320261437926E-2</v>
      </c>
      <c r="M3">
        <f>H3/K3</f>
        <v>0.45751633986928109</v>
      </c>
    </row>
    <row r="4" spans="1:17" x14ac:dyDescent="0.2">
      <c r="A4" t="s">
        <v>6</v>
      </c>
      <c r="B4" s="8" t="s">
        <v>13</v>
      </c>
      <c r="C4">
        <v>49.38</v>
      </c>
      <c r="D4">
        <v>34.26</v>
      </c>
      <c r="E4">
        <f>SUM(C4:D4)</f>
        <v>83.64</v>
      </c>
      <c r="F4">
        <f>(C4-D4)/E4*100</f>
        <v>18.07747489239599</v>
      </c>
      <c r="H4">
        <v>11.34</v>
      </c>
      <c r="I4">
        <v>5.3</v>
      </c>
      <c r="J4" s="6">
        <f t="shared" ref="J4:J36" si="0">H4-I4</f>
        <v>6.04</v>
      </c>
      <c r="K4" s="6">
        <f t="shared" ref="K4:K6" si="1">SUM(H4:I4)</f>
        <v>16.64</v>
      </c>
      <c r="L4">
        <f t="shared" ref="L4:L11" si="2">(H4-I4)/(H4+I4)</f>
        <v>0.36298076923076922</v>
      </c>
      <c r="M4">
        <f t="shared" ref="M4:M45" si="3">H4/K4</f>
        <v>0.68149038461538458</v>
      </c>
    </row>
    <row r="5" spans="1:17" x14ac:dyDescent="0.2">
      <c r="A5" t="s">
        <v>6</v>
      </c>
      <c r="B5" s="8" t="s">
        <v>14</v>
      </c>
      <c r="C5">
        <v>38.130000000000003</v>
      </c>
      <c r="D5">
        <v>31.76</v>
      </c>
      <c r="E5">
        <f>SUM(C5:D5)</f>
        <v>69.89</v>
      </c>
      <c r="F5">
        <f>(C5-D5)/E5*100</f>
        <v>9.1143225067963964</v>
      </c>
      <c r="H5">
        <v>11.67</v>
      </c>
      <c r="I5">
        <v>7.84</v>
      </c>
      <c r="J5" s="6">
        <f t="shared" si="0"/>
        <v>3.83</v>
      </c>
      <c r="K5" s="6">
        <f t="shared" si="1"/>
        <v>19.509999999999998</v>
      </c>
      <c r="L5">
        <f t="shared" si="2"/>
        <v>0.19630958482829319</v>
      </c>
      <c r="M5">
        <f t="shared" si="3"/>
        <v>0.5981547924141466</v>
      </c>
    </row>
    <row r="6" spans="1:17" x14ac:dyDescent="0.2">
      <c r="A6" t="s">
        <v>6</v>
      </c>
      <c r="B6" s="8" t="s">
        <v>15</v>
      </c>
      <c r="C6" s="6">
        <v>3.6</v>
      </c>
      <c r="D6" s="6">
        <v>1.26</v>
      </c>
      <c r="E6">
        <f>SUM(C6:D6)</f>
        <v>4.8600000000000003</v>
      </c>
      <c r="F6" s="7">
        <f>(C6-D6)/E6*100</f>
        <v>48.148148148148138</v>
      </c>
      <c r="G6" t="s">
        <v>11</v>
      </c>
      <c r="H6" s="6">
        <v>0.53</v>
      </c>
      <c r="I6" s="6">
        <v>0.76</v>
      </c>
      <c r="J6" s="6">
        <f t="shared" si="0"/>
        <v>-0.22999999999999998</v>
      </c>
      <c r="K6" s="7">
        <f t="shared" si="1"/>
        <v>1.29</v>
      </c>
      <c r="L6">
        <f t="shared" si="2"/>
        <v>-0.17829457364341084</v>
      </c>
      <c r="M6">
        <f t="shared" si="3"/>
        <v>0.41085271317829458</v>
      </c>
      <c r="N6" t="s">
        <v>80</v>
      </c>
    </row>
    <row r="7" spans="1:17" x14ac:dyDescent="0.2">
      <c r="A7" t="s">
        <v>6</v>
      </c>
      <c r="B7" s="30" t="s">
        <v>26</v>
      </c>
      <c r="H7">
        <v>0.23</v>
      </c>
      <c r="I7">
        <v>0.26</v>
      </c>
      <c r="J7" s="6">
        <f>H7-I7</f>
        <v>-0.03</v>
      </c>
      <c r="K7" s="7">
        <f>H7+I7</f>
        <v>0.49</v>
      </c>
      <c r="L7">
        <f t="shared" si="2"/>
        <v>-6.1224489795918366E-2</v>
      </c>
      <c r="M7">
        <f t="shared" si="3"/>
        <v>0.46938775510204084</v>
      </c>
      <c r="N7" t="s">
        <v>80</v>
      </c>
    </row>
    <row r="8" spans="1:17" x14ac:dyDescent="0.2">
      <c r="A8" t="s">
        <v>6</v>
      </c>
      <c r="B8" s="30" t="s">
        <v>36</v>
      </c>
      <c r="H8">
        <v>0.87</v>
      </c>
      <c r="I8">
        <v>1.1299999999999999</v>
      </c>
      <c r="J8" s="6">
        <f>H8-I8</f>
        <v>-0.2599999999999999</v>
      </c>
      <c r="K8" s="7">
        <f>H8+I8</f>
        <v>2</v>
      </c>
      <c r="L8">
        <f t="shared" si="2"/>
        <v>-0.12999999999999995</v>
      </c>
      <c r="M8">
        <f t="shared" si="3"/>
        <v>0.435</v>
      </c>
      <c r="N8" t="s">
        <v>80</v>
      </c>
    </row>
    <row r="9" spans="1:17" x14ac:dyDescent="0.2">
      <c r="A9" t="s">
        <v>6</v>
      </c>
      <c r="B9" s="30" t="s">
        <v>37</v>
      </c>
      <c r="H9">
        <v>1.77</v>
      </c>
      <c r="I9">
        <v>0.63</v>
      </c>
      <c r="J9" s="6">
        <f>H9-I9</f>
        <v>1.1400000000000001</v>
      </c>
      <c r="K9" s="7">
        <f>H9+I9</f>
        <v>2.4</v>
      </c>
      <c r="L9">
        <f t="shared" si="2"/>
        <v>0.47500000000000009</v>
      </c>
      <c r="M9">
        <f t="shared" si="3"/>
        <v>0.73750000000000004</v>
      </c>
      <c r="N9" t="s">
        <v>80</v>
      </c>
    </row>
    <row r="10" spans="1:17" x14ac:dyDescent="0.2">
      <c r="A10" t="s">
        <v>6</v>
      </c>
      <c r="B10" s="30" t="s">
        <v>52</v>
      </c>
      <c r="H10">
        <v>1</v>
      </c>
      <c r="I10">
        <v>0.56999999999999995</v>
      </c>
      <c r="J10" s="6">
        <f>H10-I10</f>
        <v>0.43000000000000005</v>
      </c>
      <c r="K10" s="7">
        <f>H10+I10</f>
        <v>1.5699999999999998</v>
      </c>
      <c r="L10">
        <f t="shared" si="2"/>
        <v>0.27388535031847139</v>
      </c>
      <c r="M10">
        <f t="shared" si="3"/>
        <v>0.63694267515923575</v>
      </c>
      <c r="N10" t="s">
        <v>80</v>
      </c>
    </row>
    <row r="11" spans="1:17" x14ac:dyDescent="0.2">
      <c r="A11" t="s">
        <v>6</v>
      </c>
      <c r="B11" s="30" t="s">
        <v>53</v>
      </c>
      <c r="H11" s="39">
        <v>0.4</v>
      </c>
      <c r="I11" s="39">
        <v>2.2400000000000002</v>
      </c>
      <c r="J11" s="41">
        <f>H11-I11</f>
        <v>-1.8400000000000003</v>
      </c>
      <c r="K11" s="42">
        <f>H11+I11</f>
        <v>2.64</v>
      </c>
      <c r="L11" s="42">
        <f t="shared" si="2"/>
        <v>-0.69696969696969702</v>
      </c>
      <c r="M11">
        <f t="shared" si="3"/>
        <v>0.15151515151515152</v>
      </c>
      <c r="N11" t="s">
        <v>80</v>
      </c>
    </row>
    <row r="12" spans="1:17" x14ac:dyDescent="0.2">
      <c r="B12" s="30"/>
      <c r="J12" s="6"/>
    </row>
    <row r="13" spans="1:17" x14ac:dyDescent="0.2">
      <c r="A13" t="s">
        <v>7</v>
      </c>
      <c r="B13" s="8" t="s">
        <v>16</v>
      </c>
      <c r="C13">
        <v>34.200000000000003</v>
      </c>
      <c r="D13">
        <v>28.96</v>
      </c>
      <c r="E13">
        <f xml:space="preserve"> C13+D13</f>
        <v>63.160000000000004</v>
      </c>
      <c r="F13">
        <f>(C13-D13)/(C13+D13)*100</f>
        <v>8.2963901203293258</v>
      </c>
      <c r="H13">
        <v>24.22</v>
      </c>
      <c r="I13">
        <v>15.34</v>
      </c>
      <c r="J13" s="6">
        <f t="shared" si="0"/>
        <v>8.879999999999999</v>
      </c>
      <c r="K13">
        <f t="shared" ref="K13:K15" si="4">H13+I13</f>
        <v>39.56</v>
      </c>
      <c r="L13">
        <f>(H13-I13)/(H13+I13)</f>
        <v>0.22446916076845294</v>
      </c>
      <c r="M13">
        <f t="shared" si="3"/>
        <v>0.6122345803842264</v>
      </c>
    </row>
    <row r="14" spans="1:17" x14ac:dyDescent="0.2">
      <c r="A14" t="s">
        <v>7</v>
      </c>
      <c r="B14" s="8" t="s">
        <v>17</v>
      </c>
      <c r="C14">
        <v>26.35</v>
      </c>
      <c r="D14">
        <v>19.149999999999999</v>
      </c>
      <c r="E14">
        <f xml:space="preserve"> C14+D14</f>
        <v>45.5</v>
      </c>
      <c r="F14">
        <f>(C14-D14)/(C14+D14)*100</f>
        <v>15.824175824175832</v>
      </c>
      <c r="H14">
        <v>18.18</v>
      </c>
      <c r="I14">
        <v>7.44</v>
      </c>
      <c r="J14" s="6">
        <f t="shared" si="0"/>
        <v>10.739999999999998</v>
      </c>
      <c r="K14">
        <f t="shared" si="4"/>
        <v>25.62</v>
      </c>
      <c r="L14">
        <f t="shared" ref="L14:L21" si="5">(H14-I14)/(H14+I14)</f>
        <v>0.41920374707259944</v>
      </c>
      <c r="M14">
        <f t="shared" si="3"/>
        <v>0.70960187353629978</v>
      </c>
    </row>
    <row r="15" spans="1:17" x14ac:dyDescent="0.2">
      <c r="A15" t="s">
        <v>7</v>
      </c>
      <c r="B15" s="8" t="s">
        <v>23</v>
      </c>
      <c r="C15" s="6">
        <v>2.17</v>
      </c>
      <c r="D15" s="6">
        <v>2.04</v>
      </c>
      <c r="E15" s="6">
        <f xml:space="preserve"> C15+D15</f>
        <v>4.21</v>
      </c>
      <c r="F15">
        <f>(C15-D15)/(C15+D15)*100</f>
        <v>3.0878859857482159</v>
      </c>
      <c r="H15" s="6">
        <v>0.33</v>
      </c>
      <c r="I15" s="6">
        <v>0.73</v>
      </c>
      <c r="J15" s="6">
        <f t="shared" si="0"/>
        <v>-0.39999999999999997</v>
      </c>
      <c r="K15" s="7">
        <f t="shared" si="4"/>
        <v>1.06</v>
      </c>
      <c r="L15">
        <f t="shared" si="5"/>
        <v>-0.37735849056603771</v>
      </c>
      <c r="M15">
        <f t="shared" si="3"/>
        <v>0.31132075471698112</v>
      </c>
      <c r="N15" t="s">
        <v>80</v>
      </c>
    </row>
    <row r="16" spans="1:17" x14ac:dyDescent="0.2">
      <c r="A16" t="s">
        <v>7</v>
      </c>
      <c r="B16" s="30" t="s">
        <v>54</v>
      </c>
      <c r="H16">
        <v>4.17</v>
      </c>
      <c r="I16">
        <v>6.07</v>
      </c>
      <c r="J16" s="6">
        <f t="shared" si="0"/>
        <v>-1.9000000000000004</v>
      </c>
      <c r="K16" s="6">
        <f t="shared" ref="K16:K21" si="6">H16+I16</f>
        <v>10.24</v>
      </c>
      <c r="L16">
        <f t="shared" si="5"/>
        <v>-0.18554687500000003</v>
      </c>
      <c r="M16">
        <f t="shared" si="3"/>
        <v>0.4072265625</v>
      </c>
    </row>
    <row r="17" spans="1:14" x14ac:dyDescent="0.2">
      <c r="A17" t="s">
        <v>7</v>
      </c>
      <c r="B17" s="30" t="s">
        <v>55</v>
      </c>
      <c r="H17">
        <v>2.57</v>
      </c>
      <c r="I17">
        <v>1.84</v>
      </c>
      <c r="J17" s="6">
        <f t="shared" si="0"/>
        <v>0.72999999999999976</v>
      </c>
      <c r="K17" s="6">
        <f t="shared" si="6"/>
        <v>4.41</v>
      </c>
      <c r="L17">
        <f t="shared" si="5"/>
        <v>0.16553287981859405</v>
      </c>
      <c r="M17">
        <f t="shared" si="3"/>
        <v>0.582766439909297</v>
      </c>
    </row>
    <row r="18" spans="1:14" x14ac:dyDescent="0.2">
      <c r="A18" t="s">
        <v>7</v>
      </c>
      <c r="B18" s="30" t="s">
        <v>56</v>
      </c>
      <c r="H18">
        <v>1.8</v>
      </c>
      <c r="I18">
        <v>4</v>
      </c>
      <c r="J18" s="6">
        <f t="shared" si="0"/>
        <v>-2.2000000000000002</v>
      </c>
      <c r="K18" s="6">
        <f t="shared" si="6"/>
        <v>5.8</v>
      </c>
      <c r="L18">
        <f t="shared" si="5"/>
        <v>-0.37931034482758624</v>
      </c>
      <c r="M18">
        <f t="shared" si="3"/>
        <v>0.31034482758620691</v>
      </c>
    </row>
    <row r="19" spans="1:14" x14ac:dyDescent="0.2">
      <c r="A19" t="s">
        <v>7</v>
      </c>
      <c r="B19" s="30" t="s">
        <v>57</v>
      </c>
      <c r="H19">
        <v>0</v>
      </c>
      <c r="I19">
        <v>0</v>
      </c>
      <c r="J19" s="6">
        <f t="shared" si="0"/>
        <v>0</v>
      </c>
      <c r="K19" s="7">
        <f t="shared" si="6"/>
        <v>0</v>
      </c>
      <c r="L19">
        <v>0</v>
      </c>
      <c r="M19">
        <v>0</v>
      </c>
      <c r="N19" t="s">
        <v>80</v>
      </c>
    </row>
    <row r="20" spans="1:14" x14ac:dyDescent="0.2">
      <c r="A20" t="s">
        <v>7</v>
      </c>
      <c r="B20" s="30" t="s">
        <v>61</v>
      </c>
      <c r="H20" s="6">
        <v>0.27</v>
      </c>
      <c r="I20" s="6">
        <v>0.48</v>
      </c>
      <c r="J20" s="6">
        <f t="shared" si="0"/>
        <v>-0.20999999999999996</v>
      </c>
      <c r="K20" s="7">
        <f t="shared" si="6"/>
        <v>0.75</v>
      </c>
      <c r="L20">
        <f t="shared" si="5"/>
        <v>-0.27999999999999997</v>
      </c>
      <c r="M20">
        <f t="shared" si="3"/>
        <v>0.36000000000000004</v>
      </c>
      <c r="N20" t="s">
        <v>80</v>
      </c>
    </row>
    <row r="21" spans="1:14" x14ac:dyDescent="0.2">
      <c r="A21" t="s">
        <v>7</v>
      </c>
      <c r="B21" s="30" t="s">
        <v>62</v>
      </c>
      <c r="H21" s="6">
        <v>0.87</v>
      </c>
      <c r="I21" s="6">
        <v>0.47</v>
      </c>
      <c r="J21" s="6">
        <f t="shared" si="0"/>
        <v>0.4</v>
      </c>
      <c r="K21" s="7">
        <f t="shared" si="6"/>
        <v>1.3399999999999999</v>
      </c>
      <c r="L21">
        <f t="shared" si="5"/>
        <v>0.29850746268656719</v>
      </c>
      <c r="M21">
        <f t="shared" si="3"/>
        <v>0.64925373134328368</v>
      </c>
      <c r="N21" t="s">
        <v>80</v>
      </c>
    </row>
    <row r="22" spans="1:14" x14ac:dyDescent="0.2">
      <c r="A22" t="s">
        <v>7</v>
      </c>
      <c r="B22" s="30" t="s">
        <v>63</v>
      </c>
      <c r="H22" s="6">
        <v>10.64</v>
      </c>
      <c r="I22" s="6">
        <v>10.51</v>
      </c>
      <c r="J22" s="6">
        <f t="shared" si="0"/>
        <v>0.13000000000000078</v>
      </c>
      <c r="K22" s="6">
        <f>H22+I22</f>
        <v>21.15</v>
      </c>
      <c r="L22" s="47">
        <f>(H22-I22)/(H22+I22)</f>
        <v>6.14657210401895E-3</v>
      </c>
      <c r="M22">
        <f t="shared" si="3"/>
        <v>0.50307328605200952</v>
      </c>
    </row>
    <row r="23" spans="1:14" x14ac:dyDescent="0.2">
      <c r="B23" s="30"/>
      <c r="J23" s="6"/>
    </row>
    <row r="24" spans="1:14" x14ac:dyDescent="0.2">
      <c r="A24" t="s">
        <v>8</v>
      </c>
      <c r="B24" t="s">
        <v>27</v>
      </c>
      <c r="H24">
        <v>0.97</v>
      </c>
      <c r="I24">
        <v>1.74</v>
      </c>
      <c r="J24">
        <f>H24-I24</f>
        <v>-0.77</v>
      </c>
      <c r="K24" s="7">
        <f>H24+I24</f>
        <v>2.71</v>
      </c>
      <c r="L24">
        <f>(H24-I24)/(H24+I24)</f>
        <v>-0.28413284132841332</v>
      </c>
      <c r="M24">
        <f t="shared" si="3"/>
        <v>0.35793357933579334</v>
      </c>
      <c r="N24" t="s">
        <v>80</v>
      </c>
    </row>
    <row r="25" spans="1:14" x14ac:dyDescent="0.2">
      <c r="A25" t="s">
        <v>8</v>
      </c>
      <c r="B25" t="s">
        <v>28</v>
      </c>
      <c r="H25">
        <v>13.48</v>
      </c>
      <c r="I25">
        <v>8.27</v>
      </c>
      <c r="J25">
        <f>H25-I25</f>
        <v>5.2100000000000009</v>
      </c>
      <c r="K25" s="6">
        <f>H25+I25</f>
        <v>21.75</v>
      </c>
      <c r="L25">
        <f t="shared" ref="L25:L45" si="7">(H25-I25)/(H25+I25)</f>
        <v>0.23954022988505752</v>
      </c>
      <c r="M25">
        <f t="shared" si="3"/>
        <v>0.61977011494252876</v>
      </c>
    </row>
    <row r="26" spans="1:14" x14ac:dyDescent="0.2">
      <c r="A26" t="s">
        <v>8</v>
      </c>
      <c r="B26" t="s">
        <v>29</v>
      </c>
      <c r="H26">
        <v>16.62</v>
      </c>
      <c r="I26">
        <v>8.51</v>
      </c>
      <c r="J26">
        <f>H26-I26</f>
        <v>8.1100000000000012</v>
      </c>
      <c r="K26" s="6">
        <f>H26+I26</f>
        <v>25.130000000000003</v>
      </c>
      <c r="L26">
        <f t="shared" si="7"/>
        <v>0.32272184639872664</v>
      </c>
      <c r="M26">
        <f t="shared" si="3"/>
        <v>0.66136092319936324</v>
      </c>
    </row>
    <row r="27" spans="1:14" x14ac:dyDescent="0.2">
      <c r="A27" t="s">
        <v>8</v>
      </c>
      <c r="B27" t="s">
        <v>30</v>
      </c>
      <c r="H27">
        <v>0.17</v>
      </c>
      <c r="I27">
        <v>0.37</v>
      </c>
      <c r="J27">
        <f>H27-I27</f>
        <v>-0.19999999999999998</v>
      </c>
      <c r="K27" s="7">
        <f>H27+I27</f>
        <v>0.54</v>
      </c>
      <c r="L27">
        <f t="shared" si="7"/>
        <v>-0.37037037037037029</v>
      </c>
      <c r="M27">
        <f t="shared" si="3"/>
        <v>0.31481481481481483</v>
      </c>
      <c r="N27" t="s">
        <v>80</v>
      </c>
    </row>
    <row r="28" spans="1:14" x14ac:dyDescent="0.2">
      <c r="A28" t="s">
        <v>8</v>
      </c>
      <c r="B28" t="s">
        <v>31</v>
      </c>
      <c r="H28">
        <v>1.67</v>
      </c>
      <c r="I28">
        <v>1.43</v>
      </c>
      <c r="J28">
        <f>H28-I28</f>
        <v>0.24</v>
      </c>
      <c r="K28" s="6">
        <f>H28+I28</f>
        <v>3.0999999999999996</v>
      </c>
      <c r="L28">
        <f t="shared" si="7"/>
        <v>7.7419354838709681E-2</v>
      </c>
      <c r="M28">
        <f t="shared" si="3"/>
        <v>0.53870967741935483</v>
      </c>
    </row>
    <row r="29" spans="1:14" x14ac:dyDescent="0.2">
      <c r="A29" t="s">
        <v>8</v>
      </c>
      <c r="B29" s="8" t="s">
        <v>40</v>
      </c>
      <c r="H29">
        <v>7.21</v>
      </c>
      <c r="I29">
        <v>4.8</v>
      </c>
      <c r="J29">
        <f t="shared" ref="J29:J34" si="8">H29-I29</f>
        <v>2.41</v>
      </c>
      <c r="K29" s="6">
        <f t="shared" ref="K29:K31" si="9">H29+I29</f>
        <v>12.01</v>
      </c>
      <c r="L29">
        <f t="shared" si="7"/>
        <v>0.2006661115736886</v>
      </c>
      <c r="M29">
        <f t="shared" si="3"/>
        <v>0.60033305578684426</v>
      </c>
    </row>
    <row r="30" spans="1:14" x14ac:dyDescent="0.2">
      <c r="A30" t="s">
        <v>8</v>
      </c>
      <c r="B30" s="30" t="s">
        <v>41</v>
      </c>
      <c r="H30">
        <v>1.9</v>
      </c>
      <c r="I30">
        <v>1.03</v>
      </c>
      <c r="J30">
        <f t="shared" si="8"/>
        <v>0.86999999999999988</v>
      </c>
      <c r="K30" s="6">
        <f t="shared" si="9"/>
        <v>2.9299999999999997</v>
      </c>
      <c r="L30">
        <f t="shared" si="7"/>
        <v>0.29692832764505117</v>
      </c>
      <c r="M30">
        <f t="shared" si="3"/>
        <v>0.64846416382252559</v>
      </c>
    </row>
    <row r="31" spans="1:14" x14ac:dyDescent="0.2">
      <c r="A31" t="s">
        <v>8</v>
      </c>
      <c r="B31" s="30" t="s">
        <v>42</v>
      </c>
      <c r="H31">
        <v>5.2</v>
      </c>
      <c r="I31">
        <v>3.34</v>
      </c>
      <c r="J31">
        <f t="shared" si="8"/>
        <v>1.8600000000000003</v>
      </c>
      <c r="K31" s="6">
        <f t="shared" si="9"/>
        <v>8.5399999999999991</v>
      </c>
      <c r="L31">
        <f t="shared" si="7"/>
        <v>0.21779859484777522</v>
      </c>
      <c r="M31">
        <f t="shared" si="3"/>
        <v>0.60889929742388771</v>
      </c>
    </row>
    <row r="32" spans="1:14" x14ac:dyDescent="0.2">
      <c r="A32" t="s">
        <v>8</v>
      </c>
      <c r="B32" s="30" t="s">
        <v>58</v>
      </c>
      <c r="H32">
        <v>26.09</v>
      </c>
      <c r="I32">
        <v>10.48</v>
      </c>
      <c r="J32">
        <f t="shared" si="8"/>
        <v>15.61</v>
      </c>
      <c r="K32" s="6">
        <f>H32+I32</f>
        <v>36.57</v>
      </c>
      <c r="L32">
        <f t="shared" si="7"/>
        <v>0.42685261143013398</v>
      </c>
      <c r="M32">
        <f t="shared" si="3"/>
        <v>0.71342630571506693</v>
      </c>
    </row>
    <row r="33" spans="1:14" x14ac:dyDescent="0.2">
      <c r="A33" t="s">
        <v>8</v>
      </c>
      <c r="B33" s="30" t="s">
        <v>67</v>
      </c>
      <c r="H33" s="6">
        <v>1.7</v>
      </c>
      <c r="I33" s="6">
        <v>2.4</v>
      </c>
      <c r="J33">
        <f t="shared" si="8"/>
        <v>-0.7</v>
      </c>
      <c r="K33" s="6">
        <f>H33+I33</f>
        <v>4.0999999999999996</v>
      </c>
      <c r="L33">
        <f t="shared" si="7"/>
        <v>-0.17073170731707318</v>
      </c>
      <c r="M33">
        <f t="shared" si="3"/>
        <v>0.41463414634146345</v>
      </c>
    </row>
    <row r="34" spans="1:14" x14ac:dyDescent="0.2">
      <c r="A34" t="s">
        <v>8</v>
      </c>
      <c r="B34" s="30" t="s">
        <v>69</v>
      </c>
      <c r="H34" s="6">
        <v>1.53</v>
      </c>
      <c r="I34" s="6">
        <v>2.4</v>
      </c>
      <c r="J34">
        <f t="shared" si="8"/>
        <v>-0.86999999999999988</v>
      </c>
      <c r="K34" s="6">
        <f>H34+I34</f>
        <v>3.9299999999999997</v>
      </c>
      <c r="L34">
        <f t="shared" si="7"/>
        <v>-0.2213740458015267</v>
      </c>
      <c r="M34">
        <f t="shared" si="3"/>
        <v>0.38931297709923668</v>
      </c>
    </row>
    <row r="35" spans="1:14" x14ac:dyDescent="0.2">
      <c r="B35" s="30"/>
      <c r="J35" s="6"/>
    </row>
    <row r="36" spans="1:14" x14ac:dyDescent="0.2">
      <c r="A36" t="s">
        <v>9</v>
      </c>
      <c r="B36" s="8" t="s">
        <v>24</v>
      </c>
      <c r="C36" s="6">
        <v>15.15</v>
      </c>
      <c r="D36" s="6">
        <v>14.51</v>
      </c>
      <c r="E36" s="6">
        <f xml:space="preserve"> C36+D36</f>
        <v>29.66</v>
      </c>
      <c r="F36" s="6">
        <f>(C36-D36)/(C36+D36)*100</f>
        <v>2.1577882670263002</v>
      </c>
      <c r="H36" s="6">
        <v>9.08</v>
      </c>
      <c r="I36" s="6">
        <v>2.27</v>
      </c>
      <c r="J36" s="6">
        <f t="shared" si="0"/>
        <v>6.8100000000000005</v>
      </c>
      <c r="K36" s="6">
        <f t="shared" ref="K36" si="10">H36+I36</f>
        <v>11.35</v>
      </c>
      <c r="L36">
        <f t="shared" si="7"/>
        <v>0.60000000000000009</v>
      </c>
      <c r="M36">
        <f t="shared" si="3"/>
        <v>0.8</v>
      </c>
    </row>
    <row r="37" spans="1:14" x14ac:dyDescent="0.2">
      <c r="A37" s="29" t="s">
        <v>9</v>
      </c>
      <c r="B37" s="29" t="s">
        <v>32</v>
      </c>
      <c r="H37">
        <v>3.47</v>
      </c>
      <c r="I37">
        <v>2.8</v>
      </c>
      <c r="J37" s="6">
        <f>H37-I37</f>
        <v>0.67000000000000037</v>
      </c>
      <c r="K37" s="6">
        <f>H37+I37</f>
        <v>6.27</v>
      </c>
      <c r="L37">
        <f t="shared" si="7"/>
        <v>0.10685805422647535</v>
      </c>
      <c r="M37">
        <f t="shared" si="3"/>
        <v>0.55342902711323771</v>
      </c>
    </row>
    <row r="38" spans="1:14" x14ac:dyDescent="0.2">
      <c r="A38" s="29" t="s">
        <v>9</v>
      </c>
      <c r="B38" s="29" t="s">
        <v>33</v>
      </c>
      <c r="H38">
        <v>3.27</v>
      </c>
      <c r="I38">
        <v>1.47</v>
      </c>
      <c r="J38" s="6">
        <f>H38-I38</f>
        <v>1.8</v>
      </c>
      <c r="K38">
        <f>H38+I38</f>
        <v>4.74</v>
      </c>
      <c r="L38">
        <f t="shared" si="7"/>
        <v>0.37974683544303794</v>
      </c>
      <c r="M38">
        <f t="shared" si="3"/>
        <v>0.689873417721519</v>
      </c>
    </row>
    <row r="39" spans="1:14" x14ac:dyDescent="0.2">
      <c r="A39" t="s">
        <v>9</v>
      </c>
      <c r="B39" t="s">
        <v>34</v>
      </c>
      <c r="H39">
        <v>1.53</v>
      </c>
      <c r="I39">
        <v>0.73</v>
      </c>
      <c r="J39" s="6">
        <f>H39-I39</f>
        <v>0.8</v>
      </c>
      <c r="K39" s="7">
        <f>H39+I39</f>
        <v>2.2599999999999998</v>
      </c>
      <c r="L39">
        <f t="shared" si="7"/>
        <v>0.3539823008849558</v>
      </c>
      <c r="M39">
        <f t="shared" si="3"/>
        <v>0.67699115044247793</v>
      </c>
      <c r="N39" t="s">
        <v>80</v>
      </c>
    </row>
    <row r="40" spans="1:14" x14ac:dyDescent="0.2">
      <c r="A40" t="s">
        <v>9</v>
      </c>
      <c r="B40" s="8" t="s">
        <v>38</v>
      </c>
      <c r="H40">
        <v>1.23</v>
      </c>
      <c r="I40">
        <v>1.7</v>
      </c>
      <c r="J40" s="6">
        <f t="shared" ref="J40:J45" si="11">H40-I40</f>
        <v>-0.47</v>
      </c>
      <c r="K40" s="7">
        <f t="shared" ref="K40:K41" si="12">H40+I40</f>
        <v>2.9299999999999997</v>
      </c>
      <c r="L40">
        <f t="shared" si="7"/>
        <v>-0.16040955631399317</v>
      </c>
      <c r="M40">
        <f t="shared" si="3"/>
        <v>0.41979522184300344</v>
      </c>
      <c r="N40" t="s">
        <v>80</v>
      </c>
    </row>
    <row r="41" spans="1:14" x14ac:dyDescent="0.2">
      <c r="A41" t="s">
        <v>9</v>
      </c>
      <c r="B41" s="30" t="s">
        <v>39</v>
      </c>
      <c r="H41">
        <v>2.4</v>
      </c>
      <c r="I41">
        <v>2.0699999999999998</v>
      </c>
      <c r="J41" s="6">
        <f t="shared" si="11"/>
        <v>0.33000000000000007</v>
      </c>
      <c r="K41" s="6">
        <f t="shared" si="12"/>
        <v>4.47</v>
      </c>
      <c r="L41">
        <f t="shared" si="7"/>
        <v>7.3825503355704716E-2</v>
      </c>
      <c r="M41">
        <f t="shared" si="3"/>
        <v>0.53691275167785235</v>
      </c>
    </row>
    <row r="42" spans="1:14" x14ac:dyDescent="0.2">
      <c r="A42" t="s">
        <v>9</v>
      </c>
      <c r="B42" s="30" t="s">
        <v>64</v>
      </c>
      <c r="H42" s="6">
        <v>0.13</v>
      </c>
      <c r="I42" s="6">
        <v>7.0000000000000007E-2</v>
      </c>
      <c r="J42" s="6">
        <f t="shared" si="11"/>
        <v>0.06</v>
      </c>
      <c r="K42" s="7">
        <f>H42+I42</f>
        <v>0.2</v>
      </c>
      <c r="L42">
        <f t="shared" si="7"/>
        <v>0.3</v>
      </c>
      <c r="M42">
        <f t="shared" si="3"/>
        <v>0.65</v>
      </c>
      <c r="N42" t="s">
        <v>80</v>
      </c>
    </row>
    <row r="43" spans="1:14" x14ac:dyDescent="0.2">
      <c r="A43" t="s">
        <v>9</v>
      </c>
      <c r="B43" s="30" t="s">
        <v>65</v>
      </c>
      <c r="H43" s="6">
        <v>10.210000000000001</v>
      </c>
      <c r="I43" s="6">
        <v>6.91</v>
      </c>
      <c r="J43" s="6">
        <f t="shared" si="11"/>
        <v>3.3000000000000007</v>
      </c>
      <c r="K43" s="6">
        <f>H43+I43</f>
        <v>17.12</v>
      </c>
      <c r="L43">
        <f t="shared" si="7"/>
        <v>0.19275700934579443</v>
      </c>
      <c r="M43">
        <f t="shared" si="3"/>
        <v>0.59637850467289721</v>
      </c>
    </row>
    <row r="44" spans="1:14" x14ac:dyDescent="0.2">
      <c r="A44" s="29" t="s">
        <v>9</v>
      </c>
      <c r="B44" s="30" t="s">
        <v>66</v>
      </c>
      <c r="H44" s="6">
        <v>1.33</v>
      </c>
      <c r="I44" s="6">
        <v>0.66800000000000004</v>
      </c>
      <c r="J44" s="6">
        <f t="shared" si="11"/>
        <v>0.66200000000000003</v>
      </c>
      <c r="K44" s="7">
        <f>H44+I44</f>
        <v>1.9980000000000002</v>
      </c>
      <c r="L44">
        <f t="shared" si="7"/>
        <v>0.3313313313313313</v>
      </c>
      <c r="M44">
        <f t="shared" si="3"/>
        <v>0.66566566566566565</v>
      </c>
      <c r="N44" t="s">
        <v>80</v>
      </c>
    </row>
    <row r="45" spans="1:14" x14ac:dyDescent="0.2">
      <c r="A45" t="s">
        <v>9</v>
      </c>
      <c r="B45" s="30" t="s">
        <v>68</v>
      </c>
      <c r="H45" s="6">
        <v>0.93</v>
      </c>
      <c r="I45" s="6">
        <v>0.63</v>
      </c>
      <c r="J45" s="6">
        <f t="shared" si="11"/>
        <v>0.30000000000000004</v>
      </c>
      <c r="K45" s="7">
        <f>H45+I45</f>
        <v>1.56</v>
      </c>
      <c r="L45">
        <f t="shared" si="7"/>
        <v>0.19230769230769232</v>
      </c>
      <c r="M45">
        <f t="shared" si="3"/>
        <v>0.59615384615384615</v>
      </c>
      <c r="N45" t="s">
        <v>80</v>
      </c>
    </row>
  </sheetData>
  <mergeCells count="2">
    <mergeCell ref="C1:F1"/>
    <mergeCell ref="H1:L1"/>
  </mergeCells>
  <phoneticPr fontId="5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</sheetPr>
  <dimension ref="A1:AA1804"/>
  <sheetViews>
    <sheetView workbookViewId="0">
      <pane ySplit="3" topLeftCell="A4" activePane="bottomLeft" state="frozen"/>
      <selection pane="bottomLeft" activeCell="A13" sqref="A13:XFD13"/>
    </sheetView>
  </sheetViews>
  <sheetFormatPr baseColWidth="10" defaultRowHeight="15" x14ac:dyDescent="0.2"/>
  <cols>
    <col min="1" max="1" width="12.33203125" customWidth="1"/>
    <col min="2" max="2" width="10.83203125" style="14"/>
    <col min="3" max="3" width="10.83203125" style="16"/>
    <col min="4" max="6" width="11.5" customWidth="1"/>
    <col min="7" max="7" width="11.5" style="14" customWidth="1"/>
    <col min="8" max="8" width="11.5" style="23" customWidth="1"/>
    <col min="9" max="11" width="11.5" customWidth="1"/>
    <col min="12" max="12" width="11.5" style="14" customWidth="1"/>
    <col min="13" max="13" width="11.5" style="23" customWidth="1"/>
    <col min="14" max="16" width="11.5" customWidth="1"/>
    <col min="17" max="17" width="11.5" style="14" customWidth="1"/>
    <col min="18" max="18" width="11.5" style="23" customWidth="1"/>
    <col min="19" max="21" width="11.5" customWidth="1"/>
    <col min="22" max="22" width="11.5" style="14" customWidth="1"/>
    <col min="23" max="23" width="11.5" style="23" customWidth="1"/>
    <col min="24" max="25" width="14.5" style="24" bestFit="1" customWidth="1"/>
    <col min="26" max="26" width="14.5" style="26" bestFit="1" customWidth="1"/>
    <col min="27" max="27" width="21.33203125" style="28" bestFit="1" customWidth="1"/>
  </cols>
  <sheetData>
    <row r="1" spans="1:27" s="29" customFormat="1" x14ac:dyDescent="0.2">
      <c r="B1" s="30"/>
      <c r="C1" s="30"/>
      <c r="G1" s="30"/>
      <c r="H1" s="30"/>
      <c r="I1" s="499" t="s">
        <v>159</v>
      </c>
      <c r="J1" s="499"/>
      <c r="K1" s="499"/>
      <c r="L1" s="499"/>
      <c r="M1" s="499"/>
      <c r="N1" s="499"/>
      <c r="O1" s="499"/>
      <c r="P1" s="499"/>
      <c r="Q1" s="499"/>
      <c r="R1" s="30"/>
      <c r="V1" s="30"/>
      <c r="W1" s="30"/>
      <c r="X1" s="30"/>
      <c r="Y1" s="30"/>
    </row>
    <row r="2" spans="1:27" x14ac:dyDescent="0.2">
      <c r="B2" s="8"/>
      <c r="C2" s="17"/>
      <c r="D2" s="497" t="s">
        <v>92</v>
      </c>
      <c r="E2" s="497"/>
      <c r="F2" s="497"/>
      <c r="G2" s="497"/>
      <c r="H2" s="21"/>
      <c r="I2" s="498" t="s">
        <v>93</v>
      </c>
      <c r="J2" s="498"/>
      <c r="K2" s="498"/>
      <c r="L2" s="498"/>
      <c r="M2" s="21"/>
      <c r="N2" s="498" t="s">
        <v>94</v>
      </c>
      <c r="O2" s="498"/>
      <c r="P2" s="498"/>
      <c r="Q2" s="498"/>
      <c r="R2" s="21"/>
      <c r="S2" s="497" t="s">
        <v>95</v>
      </c>
      <c r="T2" s="497"/>
      <c r="U2" s="497"/>
      <c r="V2" s="497"/>
      <c r="W2" s="21"/>
      <c r="X2" s="38"/>
      <c r="Y2" s="38"/>
      <c r="Z2" s="24"/>
      <c r="AA2" s="27"/>
    </row>
    <row r="3" spans="1:27" x14ac:dyDescent="0.2">
      <c r="A3" s="3" t="s">
        <v>73</v>
      </c>
      <c r="B3" s="15" t="s">
        <v>72</v>
      </c>
      <c r="C3" s="9" t="s">
        <v>97</v>
      </c>
      <c r="D3" s="10" t="s">
        <v>18</v>
      </c>
      <c r="E3" s="10" t="s">
        <v>19</v>
      </c>
      <c r="F3" s="10" t="s">
        <v>20</v>
      </c>
      <c r="G3" s="11" t="s">
        <v>21</v>
      </c>
      <c r="H3" s="22" t="s">
        <v>96</v>
      </c>
      <c r="I3" s="18" t="s">
        <v>18</v>
      </c>
      <c r="J3" s="19" t="s">
        <v>19</v>
      </c>
      <c r="K3" s="19" t="s">
        <v>20</v>
      </c>
      <c r="L3" s="20" t="s">
        <v>21</v>
      </c>
      <c r="M3" s="22" t="s">
        <v>96</v>
      </c>
      <c r="N3" s="18" t="s">
        <v>18</v>
      </c>
      <c r="O3" s="19" t="s">
        <v>19</v>
      </c>
      <c r="P3" s="19" t="s">
        <v>20</v>
      </c>
      <c r="Q3" s="20" t="s">
        <v>21</v>
      </c>
      <c r="R3" s="22" t="s">
        <v>96</v>
      </c>
      <c r="S3" s="13" t="s">
        <v>18</v>
      </c>
      <c r="T3" s="10" t="s">
        <v>19</v>
      </c>
      <c r="U3" s="10" t="s">
        <v>20</v>
      </c>
      <c r="V3" s="11" t="s">
        <v>21</v>
      </c>
      <c r="W3" s="22" t="s">
        <v>96</v>
      </c>
      <c r="X3" s="25" t="s">
        <v>49</v>
      </c>
      <c r="Y3" s="25" t="s">
        <v>50</v>
      </c>
      <c r="Z3" s="25" t="s">
        <v>51</v>
      </c>
      <c r="AA3" s="12" t="s">
        <v>98</v>
      </c>
    </row>
    <row r="4" spans="1:27" x14ac:dyDescent="0.2">
      <c r="A4" t="s">
        <v>6</v>
      </c>
      <c r="B4" s="8" t="s">
        <v>12</v>
      </c>
      <c r="C4" s="9" t="s">
        <v>88</v>
      </c>
      <c r="D4">
        <v>180</v>
      </c>
      <c r="E4">
        <v>34</v>
      </c>
      <c r="F4">
        <v>53</v>
      </c>
      <c r="G4" s="14">
        <v>54</v>
      </c>
      <c r="H4" s="23">
        <f>AVERAGE(D4:G4)</f>
        <v>80.25</v>
      </c>
      <c r="I4">
        <v>79</v>
      </c>
      <c r="J4">
        <v>12</v>
      </c>
      <c r="K4">
        <v>32</v>
      </c>
      <c r="L4" s="14">
        <v>66</v>
      </c>
      <c r="M4" s="23">
        <f>AVERAGE(I4:L4)</f>
        <v>47.25</v>
      </c>
      <c r="N4">
        <v>43</v>
      </c>
      <c r="O4">
        <v>11</v>
      </c>
      <c r="P4">
        <v>10</v>
      </c>
      <c r="Q4" s="14">
        <v>113</v>
      </c>
      <c r="R4" s="23">
        <f>AVERAGE(N4:Q4)</f>
        <v>44.25</v>
      </c>
      <c r="S4">
        <v>48</v>
      </c>
      <c r="T4">
        <v>18</v>
      </c>
      <c r="U4">
        <v>150</v>
      </c>
      <c r="V4" s="14">
        <v>37</v>
      </c>
      <c r="W4" s="23">
        <f>AVERAGE(S4:V4)</f>
        <v>63.25</v>
      </c>
      <c r="X4" s="24">
        <v>6.61</v>
      </c>
      <c r="Y4" s="24">
        <v>13.58</v>
      </c>
      <c r="Z4" s="26">
        <v>14.65</v>
      </c>
      <c r="AA4" s="49">
        <f>(Z4/90)*100</f>
        <v>16.277777777777779</v>
      </c>
    </row>
    <row r="5" spans="1:27" x14ac:dyDescent="0.2">
      <c r="A5" t="s">
        <v>6</v>
      </c>
      <c r="B5" s="8" t="s">
        <v>13</v>
      </c>
      <c r="C5" s="9" t="s">
        <v>88</v>
      </c>
      <c r="D5">
        <v>180</v>
      </c>
      <c r="E5">
        <v>180</v>
      </c>
      <c r="F5">
        <v>178</v>
      </c>
      <c r="G5" s="14">
        <v>180</v>
      </c>
      <c r="H5" s="23">
        <f t="shared" ref="H5:H10" si="0">AVERAGE(D5:G5)</f>
        <v>179.5</v>
      </c>
      <c r="I5">
        <v>180</v>
      </c>
      <c r="J5">
        <v>144</v>
      </c>
      <c r="K5">
        <v>128</v>
      </c>
      <c r="L5" s="14">
        <v>97</v>
      </c>
      <c r="M5" s="23">
        <f t="shared" ref="M5:M10" si="1">AVERAGE(I5:L5)</f>
        <v>137.25</v>
      </c>
      <c r="N5">
        <v>36</v>
      </c>
      <c r="O5">
        <v>48</v>
      </c>
      <c r="P5">
        <v>180</v>
      </c>
      <c r="Q5" s="14">
        <v>121</v>
      </c>
      <c r="R5" s="23">
        <f t="shared" ref="R5:R10" si="2">AVERAGE(N5:Q5)</f>
        <v>96.25</v>
      </c>
      <c r="S5">
        <v>109</v>
      </c>
      <c r="T5">
        <v>65</v>
      </c>
      <c r="U5">
        <v>40</v>
      </c>
      <c r="V5" s="14">
        <v>145</v>
      </c>
      <c r="W5" s="23">
        <f t="shared" ref="W5:W10" si="3">AVERAGE(S5:V5)</f>
        <v>89.75</v>
      </c>
      <c r="X5" s="24">
        <v>1.9</v>
      </c>
      <c r="Y5" s="24">
        <v>10.58</v>
      </c>
      <c r="Z5" s="26">
        <v>10.58</v>
      </c>
      <c r="AA5" s="49">
        <f t="shared" ref="AA5:AA12" si="4">(Z5/90)*100</f>
        <v>11.755555555555555</v>
      </c>
    </row>
    <row r="6" spans="1:27" x14ac:dyDescent="0.2">
      <c r="A6" t="s">
        <v>6</v>
      </c>
      <c r="B6" s="8" t="s">
        <v>14</v>
      </c>
      <c r="C6" s="9" t="s">
        <v>89</v>
      </c>
      <c r="D6">
        <v>180</v>
      </c>
      <c r="E6">
        <v>31</v>
      </c>
      <c r="F6">
        <v>11</v>
      </c>
      <c r="G6" s="14">
        <v>61</v>
      </c>
      <c r="H6" s="23">
        <f t="shared" si="0"/>
        <v>70.75</v>
      </c>
      <c r="I6">
        <v>85</v>
      </c>
      <c r="J6">
        <v>60</v>
      </c>
      <c r="K6">
        <v>33</v>
      </c>
      <c r="L6" s="14">
        <v>32</v>
      </c>
      <c r="M6" s="23">
        <f t="shared" si="1"/>
        <v>52.5</v>
      </c>
      <c r="N6">
        <v>22</v>
      </c>
      <c r="O6">
        <v>27</v>
      </c>
      <c r="P6">
        <v>60</v>
      </c>
      <c r="Q6" s="14">
        <v>6</v>
      </c>
      <c r="R6" s="23">
        <f t="shared" si="2"/>
        <v>28.75</v>
      </c>
      <c r="S6">
        <v>15</v>
      </c>
      <c r="T6">
        <v>16</v>
      </c>
      <c r="U6">
        <v>53</v>
      </c>
      <c r="V6" s="14">
        <v>9</v>
      </c>
      <c r="W6" s="23">
        <f t="shared" si="3"/>
        <v>23.25</v>
      </c>
      <c r="X6" s="24">
        <v>10.94</v>
      </c>
      <c r="Y6" s="24">
        <v>19.489999999999998</v>
      </c>
      <c r="Z6" s="26">
        <v>30.63</v>
      </c>
      <c r="AA6" s="49">
        <f t="shared" si="4"/>
        <v>34.033333333333331</v>
      </c>
    </row>
    <row r="7" spans="1:27" x14ac:dyDescent="0.2">
      <c r="A7" t="s">
        <v>6</v>
      </c>
      <c r="B7" s="8" t="s">
        <v>15</v>
      </c>
      <c r="C7" s="44" t="s">
        <v>90</v>
      </c>
      <c r="D7">
        <v>64</v>
      </c>
      <c r="E7">
        <v>16</v>
      </c>
      <c r="F7">
        <v>33</v>
      </c>
      <c r="G7" s="14">
        <v>8</v>
      </c>
      <c r="H7" s="23">
        <f t="shared" si="0"/>
        <v>30.25</v>
      </c>
      <c r="I7">
        <v>19</v>
      </c>
      <c r="J7">
        <v>27</v>
      </c>
      <c r="K7">
        <v>48</v>
      </c>
      <c r="L7" s="14">
        <v>11</v>
      </c>
      <c r="M7" s="23">
        <f t="shared" si="1"/>
        <v>26.25</v>
      </c>
      <c r="N7">
        <v>121</v>
      </c>
      <c r="O7">
        <v>106</v>
      </c>
      <c r="P7">
        <v>59</v>
      </c>
      <c r="Q7" s="14">
        <v>140</v>
      </c>
      <c r="R7" s="23">
        <f t="shared" si="2"/>
        <v>106.5</v>
      </c>
      <c r="S7">
        <v>48</v>
      </c>
      <c r="T7">
        <v>161</v>
      </c>
      <c r="U7">
        <v>97</v>
      </c>
      <c r="V7" s="14">
        <v>4</v>
      </c>
      <c r="W7" s="23">
        <f t="shared" si="3"/>
        <v>77.5</v>
      </c>
      <c r="X7" s="24">
        <v>1.8</v>
      </c>
      <c r="Y7" s="24">
        <v>10.51</v>
      </c>
      <c r="Z7" s="26">
        <v>25.26</v>
      </c>
      <c r="AA7" s="49">
        <f t="shared" si="4"/>
        <v>28.066666666666666</v>
      </c>
    </row>
    <row r="8" spans="1:27" x14ac:dyDescent="0.2">
      <c r="A8" t="s">
        <v>6</v>
      </c>
      <c r="B8" s="30" t="s">
        <v>26</v>
      </c>
      <c r="C8" s="9" t="s">
        <v>89</v>
      </c>
      <c r="D8">
        <v>180</v>
      </c>
      <c r="E8">
        <v>180</v>
      </c>
      <c r="F8">
        <v>180</v>
      </c>
      <c r="G8" s="35">
        <v>180</v>
      </c>
      <c r="H8" s="23">
        <f t="shared" si="0"/>
        <v>180</v>
      </c>
      <c r="I8" s="30">
        <v>180</v>
      </c>
      <c r="J8" s="30">
        <v>180</v>
      </c>
      <c r="K8" s="30">
        <v>180</v>
      </c>
      <c r="L8" s="35">
        <v>180</v>
      </c>
      <c r="M8" s="23">
        <f t="shared" si="1"/>
        <v>180</v>
      </c>
      <c r="N8" s="30">
        <v>94</v>
      </c>
      <c r="O8" s="30">
        <v>83</v>
      </c>
      <c r="P8" s="30">
        <v>180</v>
      </c>
      <c r="Q8" s="14">
        <v>180</v>
      </c>
      <c r="R8" s="23">
        <f t="shared" si="2"/>
        <v>134.25</v>
      </c>
      <c r="S8" s="30">
        <v>86</v>
      </c>
      <c r="T8" s="30">
        <v>124</v>
      </c>
      <c r="U8" s="30">
        <v>99</v>
      </c>
      <c r="V8" s="14">
        <v>77</v>
      </c>
      <c r="W8" s="23">
        <f t="shared" si="3"/>
        <v>96.5</v>
      </c>
      <c r="X8" s="24">
        <v>17.079999999999998</v>
      </c>
      <c r="Y8" s="24">
        <v>20.79</v>
      </c>
      <c r="Z8" s="24">
        <v>38</v>
      </c>
      <c r="AA8" s="49">
        <f t="shared" si="4"/>
        <v>42.222222222222221</v>
      </c>
    </row>
    <row r="9" spans="1:27" x14ac:dyDescent="0.2">
      <c r="A9" t="s">
        <v>6</v>
      </c>
      <c r="B9" s="30" t="s">
        <v>36</v>
      </c>
      <c r="C9" s="9" t="s">
        <v>88</v>
      </c>
      <c r="D9">
        <v>180</v>
      </c>
      <c r="E9">
        <v>180</v>
      </c>
      <c r="F9">
        <v>180</v>
      </c>
      <c r="G9" s="14">
        <v>180</v>
      </c>
      <c r="H9" s="23">
        <f t="shared" si="0"/>
        <v>180</v>
      </c>
      <c r="I9" s="30">
        <v>180</v>
      </c>
      <c r="J9" s="30">
        <v>52</v>
      </c>
      <c r="K9" s="30">
        <v>53</v>
      </c>
      <c r="L9" s="14">
        <v>8</v>
      </c>
      <c r="M9" s="23">
        <f t="shared" si="1"/>
        <v>73.25</v>
      </c>
      <c r="N9" s="30">
        <v>34</v>
      </c>
      <c r="O9" s="30">
        <v>55</v>
      </c>
      <c r="P9" s="30">
        <v>33</v>
      </c>
      <c r="Q9" s="14">
        <v>18</v>
      </c>
      <c r="R9" s="23">
        <f t="shared" si="2"/>
        <v>35</v>
      </c>
      <c r="S9" s="30">
        <v>11</v>
      </c>
      <c r="T9" s="30">
        <v>28</v>
      </c>
      <c r="U9" s="30">
        <v>6</v>
      </c>
      <c r="V9" s="14">
        <v>20</v>
      </c>
      <c r="W9" s="23">
        <f t="shared" si="3"/>
        <v>16.25</v>
      </c>
      <c r="X9" s="24">
        <v>9.18</v>
      </c>
      <c r="Y9" s="24">
        <v>21.62</v>
      </c>
      <c r="Z9" s="26">
        <v>32.6</v>
      </c>
      <c r="AA9" s="49">
        <f t="shared" si="4"/>
        <v>36.222222222222221</v>
      </c>
    </row>
    <row r="10" spans="1:27" x14ac:dyDescent="0.2">
      <c r="A10" t="s">
        <v>6</v>
      </c>
      <c r="B10" s="30" t="s">
        <v>37</v>
      </c>
      <c r="C10" s="9" t="s">
        <v>89</v>
      </c>
      <c r="D10">
        <v>180</v>
      </c>
      <c r="E10">
        <v>180</v>
      </c>
      <c r="F10">
        <v>180</v>
      </c>
      <c r="G10" s="14">
        <v>38</v>
      </c>
      <c r="H10" s="23">
        <f t="shared" si="0"/>
        <v>144.5</v>
      </c>
      <c r="I10" s="30">
        <v>89</v>
      </c>
      <c r="J10" s="30">
        <v>58</v>
      </c>
      <c r="K10" s="30">
        <v>13</v>
      </c>
      <c r="L10" s="14">
        <v>46</v>
      </c>
      <c r="M10" s="23">
        <f t="shared" si="1"/>
        <v>51.5</v>
      </c>
      <c r="N10" s="30">
        <v>137</v>
      </c>
      <c r="O10" s="30">
        <v>38</v>
      </c>
      <c r="P10" s="30">
        <v>52</v>
      </c>
      <c r="Q10" s="14">
        <v>9</v>
      </c>
      <c r="R10" s="23">
        <f t="shared" si="2"/>
        <v>59</v>
      </c>
      <c r="S10" s="30">
        <v>43</v>
      </c>
      <c r="T10" s="30">
        <v>70</v>
      </c>
      <c r="U10" s="30">
        <v>8</v>
      </c>
      <c r="V10" s="35">
        <v>53</v>
      </c>
      <c r="W10" s="23">
        <f t="shared" si="3"/>
        <v>43.5</v>
      </c>
      <c r="X10" s="24">
        <v>23.96</v>
      </c>
      <c r="Y10" s="24">
        <v>37.340000000000003</v>
      </c>
      <c r="Z10" s="26">
        <v>62.86</v>
      </c>
      <c r="AA10" s="49">
        <f t="shared" si="4"/>
        <v>69.844444444444449</v>
      </c>
    </row>
    <row r="11" spans="1:27" x14ac:dyDescent="0.2">
      <c r="A11" t="s">
        <v>6</v>
      </c>
      <c r="B11" s="30" t="s">
        <v>52</v>
      </c>
      <c r="C11" s="9" t="s">
        <v>88</v>
      </c>
      <c r="D11">
        <v>180</v>
      </c>
      <c r="E11">
        <v>90</v>
      </c>
      <c r="F11">
        <v>16</v>
      </c>
      <c r="G11" s="14">
        <v>13</v>
      </c>
      <c r="H11" s="23">
        <v>74.75</v>
      </c>
      <c r="I11">
        <v>133</v>
      </c>
      <c r="J11">
        <v>108</v>
      </c>
      <c r="K11">
        <v>19</v>
      </c>
      <c r="L11" s="14">
        <v>122</v>
      </c>
      <c r="M11" s="23">
        <v>95.5</v>
      </c>
      <c r="N11">
        <v>22</v>
      </c>
      <c r="O11">
        <v>41</v>
      </c>
      <c r="P11">
        <v>13</v>
      </c>
      <c r="Q11" s="14">
        <v>180</v>
      </c>
      <c r="R11" s="23">
        <v>64</v>
      </c>
      <c r="S11">
        <v>12</v>
      </c>
      <c r="T11">
        <v>36</v>
      </c>
      <c r="U11">
        <v>88</v>
      </c>
      <c r="V11" s="14">
        <v>111</v>
      </c>
      <c r="W11" s="23">
        <v>61.75</v>
      </c>
      <c r="X11" s="24">
        <v>16.649999999999999</v>
      </c>
      <c r="Y11" s="24">
        <v>25.358599999999999</v>
      </c>
      <c r="Z11" s="26">
        <v>37.303899999999999</v>
      </c>
      <c r="AA11" s="49">
        <f t="shared" si="4"/>
        <v>41.448777777777778</v>
      </c>
    </row>
    <row r="12" spans="1:27" x14ac:dyDescent="0.2">
      <c r="A12" t="s">
        <v>6</v>
      </c>
      <c r="B12" s="35" t="s">
        <v>53</v>
      </c>
      <c r="C12" s="44" t="s">
        <v>90</v>
      </c>
      <c r="D12">
        <v>180</v>
      </c>
      <c r="E12">
        <v>180</v>
      </c>
      <c r="F12">
        <v>180</v>
      </c>
      <c r="G12" s="14">
        <v>180</v>
      </c>
      <c r="H12" s="23">
        <v>180</v>
      </c>
      <c r="I12">
        <v>34</v>
      </c>
      <c r="J12">
        <v>9</v>
      </c>
      <c r="K12">
        <v>180</v>
      </c>
      <c r="L12" s="14">
        <v>180</v>
      </c>
      <c r="M12" s="34">
        <v>100.75</v>
      </c>
      <c r="N12">
        <v>9</v>
      </c>
      <c r="O12">
        <v>84</v>
      </c>
      <c r="P12">
        <v>180</v>
      </c>
      <c r="Q12" s="14">
        <v>58</v>
      </c>
      <c r="R12" s="34">
        <v>82.75</v>
      </c>
      <c r="S12">
        <v>24</v>
      </c>
      <c r="T12">
        <v>86</v>
      </c>
      <c r="U12">
        <v>25</v>
      </c>
      <c r="V12" s="14">
        <v>22</v>
      </c>
      <c r="W12" s="23">
        <v>39.25</v>
      </c>
      <c r="X12" s="24">
        <v>2.2021999999999999</v>
      </c>
      <c r="Y12" s="24">
        <v>27.661000000000001</v>
      </c>
      <c r="Z12" s="26">
        <v>30.8642</v>
      </c>
      <c r="AA12" s="49">
        <f t="shared" si="4"/>
        <v>34.293555555555557</v>
      </c>
    </row>
    <row r="13" spans="1:27" s="30" customFormat="1" x14ac:dyDescent="0.2">
      <c r="AA13" s="50"/>
    </row>
    <row r="14" spans="1:27" x14ac:dyDescent="0.2">
      <c r="A14" t="s">
        <v>7</v>
      </c>
      <c r="B14" s="8" t="s">
        <v>16</v>
      </c>
      <c r="C14" s="44" t="s">
        <v>91</v>
      </c>
      <c r="D14">
        <v>180</v>
      </c>
      <c r="E14">
        <v>86</v>
      </c>
      <c r="F14">
        <v>71</v>
      </c>
      <c r="G14" s="14">
        <v>56</v>
      </c>
      <c r="H14" s="23">
        <f t="shared" ref="H14:H20" si="5">AVERAGE(D14:G14)</f>
        <v>98.25</v>
      </c>
      <c r="I14">
        <v>135</v>
      </c>
      <c r="J14">
        <v>45</v>
      </c>
      <c r="K14">
        <v>62</v>
      </c>
      <c r="L14" s="14">
        <v>154</v>
      </c>
      <c r="M14" s="23">
        <f t="shared" ref="M14:M20" si="6">AVERAGE(I14:L14)</f>
        <v>99</v>
      </c>
      <c r="N14">
        <v>63</v>
      </c>
      <c r="O14">
        <v>30</v>
      </c>
      <c r="P14">
        <v>180</v>
      </c>
      <c r="Q14" s="14">
        <v>118</v>
      </c>
      <c r="R14" s="23">
        <f t="shared" ref="R14:R15" si="7">AVERAGE(N14:Q14)</f>
        <v>97.75</v>
      </c>
      <c r="S14">
        <v>19</v>
      </c>
      <c r="T14">
        <v>8</v>
      </c>
      <c r="U14">
        <v>180</v>
      </c>
      <c r="V14" s="14">
        <v>64</v>
      </c>
      <c r="W14" s="23">
        <f t="shared" ref="W14:W15" si="8">AVERAGE(S14:V14)</f>
        <v>67.75</v>
      </c>
      <c r="X14" s="24">
        <v>4.34</v>
      </c>
      <c r="Y14" s="24">
        <v>12.51</v>
      </c>
      <c r="Z14" s="26">
        <v>25.89</v>
      </c>
      <c r="AA14" s="49">
        <f t="shared" ref="AA14:AA22" si="9">(Z14/90)*100</f>
        <v>28.766666666666669</v>
      </c>
    </row>
    <row r="15" spans="1:27" x14ac:dyDescent="0.2">
      <c r="A15" t="s">
        <v>7</v>
      </c>
      <c r="B15" s="8" t="s">
        <v>17</v>
      </c>
      <c r="C15" s="44" t="s">
        <v>90</v>
      </c>
      <c r="D15">
        <v>180</v>
      </c>
      <c r="E15">
        <v>70</v>
      </c>
      <c r="F15">
        <v>23</v>
      </c>
      <c r="G15" s="14">
        <v>48</v>
      </c>
      <c r="H15" s="23">
        <f t="shared" si="5"/>
        <v>80.25</v>
      </c>
      <c r="I15">
        <v>84</v>
      </c>
      <c r="J15">
        <v>74</v>
      </c>
      <c r="K15">
        <v>35</v>
      </c>
      <c r="L15" s="14">
        <v>25</v>
      </c>
      <c r="M15" s="23">
        <f t="shared" si="6"/>
        <v>54.5</v>
      </c>
      <c r="N15">
        <v>20</v>
      </c>
      <c r="O15">
        <v>34</v>
      </c>
      <c r="P15">
        <v>64</v>
      </c>
      <c r="Q15" s="14">
        <v>162</v>
      </c>
      <c r="R15" s="23">
        <f t="shared" si="7"/>
        <v>70</v>
      </c>
      <c r="S15">
        <v>26</v>
      </c>
      <c r="T15">
        <v>30</v>
      </c>
      <c r="U15">
        <v>20</v>
      </c>
      <c r="V15" s="14">
        <v>68</v>
      </c>
      <c r="W15" s="23">
        <f t="shared" si="8"/>
        <v>36</v>
      </c>
      <c r="X15" s="24">
        <v>9.2100000000000009</v>
      </c>
      <c r="Y15" s="24">
        <v>20.69</v>
      </c>
      <c r="Z15" s="26">
        <v>23.69</v>
      </c>
      <c r="AA15" s="49">
        <f t="shared" si="9"/>
        <v>26.322222222222223</v>
      </c>
    </row>
    <row r="16" spans="1:27" x14ac:dyDescent="0.2">
      <c r="A16" t="s">
        <v>7</v>
      </c>
      <c r="B16" s="30" t="s">
        <v>54</v>
      </c>
      <c r="C16" s="44" t="s">
        <v>90</v>
      </c>
      <c r="D16">
        <v>180</v>
      </c>
      <c r="E16">
        <v>78</v>
      </c>
      <c r="F16">
        <v>149</v>
      </c>
      <c r="G16" s="14">
        <v>30</v>
      </c>
      <c r="H16" s="23">
        <f t="shared" si="5"/>
        <v>109.25</v>
      </c>
      <c r="I16">
        <v>169</v>
      </c>
      <c r="J16">
        <v>20</v>
      </c>
      <c r="K16">
        <v>17</v>
      </c>
      <c r="L16" s="14">
        <v>18</v>
      </c>
      <c r="M16" s="23">
        <f t="shared" si="6"/>
        <v>56</v>
      </c>
      <c r="N16">
        <v>29</v>
      </c>
      <c r="O16">
        <v>16</v>
      </c>
      <c r="P16">
        <v>18</v>
      </c>
      <c r="Q16" s="14">
        <v>8</v>
      </c>
      <c r="R16" s="23">
        <v>17.75</v>
      </c>
      <c r="S16">
        <v>35</v>
      </c>
      <c r="T16">
        <v>20</v>
      </c>
      <c r="U16">
        <v>63</v>
      </c>
      <c r="V16" s="14">
        <v>18</v>
      </c>
      <c r="W16" s="23">
        <v>34</v>
      </c>
      <c r="X16" s="24">
        <v>17.217199999999998</v>
      </c>
      <c r="Y16" s="24">
        <v>25.825800000000001</v>
      </c>
      <c r="Z16" s="26">
        <v>55.322000000000003</v>
      </c>
      <c r="AA16" s="49">
        <f t="shared" si="9"/>
        <v>61.468888888888898</v>
      </c>
    </row>
    <row r="17" spans="1:27" x14ac:dyDescent="0.2">
      <c r="A17" t="s">
        <v>7</v>
      </c>
      <c r="B17" s="30" t="s">
        <v>55</v>
      </c>
      <c r="C17" s="44" t="s">
        <v>91</v>
      </c>
      <c r="D17">
        <v>180</v>
      </c>
      <c r="E17">
        <v>6</v>
      </c>
      <c r="F17">
        <v>24</v>
      </c>
      <c r="G17" s="14">
        <v>77</v>
      </c>
      <c r="H17" s="23">
        <f t="shared" si="5"/>
        <v>71.75</v>
      </c>
      <c r="I17">
        <v>45</v>
      </c>
      <c r="J17">
        <v>16</v>
      </c>
      <c r="K17">
        <v>153</v>
      </c>
      <c r="L17" s="14">
        <v>125</v>
      </c>
      <c r="M17" s="23">
        <f t="shared" si="6"/>
        <v>84.75</v>
      </c>
      <c r="N17">
        <v>81</v>
      </c>
      <c r="O17">
        <v>95</v>
      </c>
      <c r="P17">
        <v>92</v>
      </c>
      <c r="Q17" s="14">
        <v>34</v>
      </c>
      <c r="R17" s="23">
        <v>75.5</v>
      </c>
      <c r="S17">
        <v>42</v>
      </c>
      <c r="T17">
        <v>36</v>
      </c>
      <c r="U17">
        <v>26</v>
      </c>
      <c r="V17" s="14">
        <v>180</v>
      </c>
      <c r="W17" s="23">
        <v>71</v>
      </c>
      <c r="X17" s="24">
        <v>9.3425999999999991</v>
      </c>
      <c r="Y17" s="24">
        <v>14.0807</v>
      </c>
      <c r="Z17" s="26">
        <v>43.676900000000003</v>
      </c>
      <c r="AA17" s="49">
        <f t="shared" si="9"/>
        <v>48.529888888888891</v>
      </c>
    </row>
    <row r="18" spans="1:27" x14ac:dyDescent="0.2">
      <c r="A18" t="s">
        <v>7</v>
      </c>
      <c r="B18" s="30" t="s">
        <v>56</v>
      </c>
      <c r="C18" s="9" t="s">
        <v>88</v>
      </c>
      <c r="D18">
        <v>180</v>
      </c>
      <c r="E18">
        <v>180</v>
      </c>
      <c r="F18">
        <v>180</v>
      </c>
      <c r="G18" s="14">
        <v>180</v>
      </c>
      <c r="H18" s="23">
        <f t="shared" si="5"/>
        <v>180</v>
      </c>
      <c r="I18">
        <v>68</v>
      </c>
      <c r="J18">
        <v>154</v>
      </c>
      <c r="K18">
        <v>44</v>
      </c>
      <c r="L18" s="14">
        <v>53</v>
      </c>
      <c r="M18" s="23">
        <f t="shared" si="6"/>
        <v>79.75</v>
      </c>
      <c r="N18">
        <v>180</v>
      </c>
      <c r="O18">
        <v>180</v>
      </c>
      <c r="P18">
        <v>180</v>
      </c>
      <c r="Q18" s="14">
        <v>180</v>
      </c>
      <c r="R18" s="23">
        <v>180</v>
      </c>
      <c r="S18">
        <v>180</v>
      </c>
      <c r="T18">
        <v>180</v>
      </c>
      <c r="U18">
        <v>180</v>
      </c>
      <c r="V18" s="14">
        <v>177</v>
      </c>
      <c r="W18" s="23">
        <v>179.25</v>
      </c>
      <c r="X18" s="24">
        <v>28.895600000000002</v>
      </c>
      <c r="Y18" s="24">
        <v>28.895600000000002</v>
      </c>
      <c r="Z18" s="26">
        <v>28.895600000000002</v>
      </c>
      <c r="AA18" s="49">
        <f t="shared" si="9"/>
        <v>32.106222222222222</v>
      </c>
    </row>
    <row r="19" spans="1:27" x14ac:dyDescent="0.2">
      <c r="A19" t="s">
        <v>7</v>
      </c>
      <c r="B19" s="30" t="s">
        <v>57</v>
      </c>
      <c r="C19" s="9" t="s">
        <v>89</v>
      </c>
      <c r="D19">
        <v>180</v>
      </c>
      <c r="E19">
        <v>180</v>
      </c>
      <c r="F19">
        <v>180</v>
      </c>
      <c r="G19" s="14">
        <v>180</v>
      </c>
      <c r="H19" s="23">
        <f t="shared" si="5"/>
        <v>180</v>
      </c>
      <c r="I19">
        <v>180</v>
      </c>
      <c r="J19">
        <v>180</v>
      </c>
      <c r="K19">
        <v>82</v>
      </c>
      <c r="L19" s="14">
        <v>180</v>
      </c>
      <c r="M19" s="23">
        <f t="shared" si="6"/>
        <v>155.5</v>
      </c>
      <c r="N19">
        <v>82</v>
      </c>
      <c r="O19">
        <v>83</v>
      </c>
      <c r="P19">
        <v>180</v>
      </c>
      <c r="Q19" s="14">
        <v>180</v>
      </c>
      <c r="R19" s="23">
        <v>131.25</v>
      </c>
      <c r="S19">
        <v>180</v>
      </c>
      <c r="T19">
        <v>85</v>
      </c>
      <c r="U19">
        <v>79</v>
      </c>
      <c r="V19" s="14">
        <v>180</v>
      </c>
      <c r="W19" s="23">
        <v>131</v>
      </c>
      <c r="X19" s="24">
        <v>29.996600000000001</v>
      </c>
      <c r="Y19" s="24">
        <v>41.107700000000001</v>
      </c>
      <c r="Z19" s="26">
        <v>62.328800000000001</v>
      </c>
      <c r="AA19" s="49">
        <f t="shared" si="9"/>
        <v>69.254222222222225</v>
      </c>
    </row>
    <row r="20" spans="1:27" x14ac:dyDescent="0.2">
      <c r="A20" t="s">
        <v>7</v>
      </c>
      <c r="B20" s="30" t="s">
        <v>61</v>
      </c>
      <c r="C20" s="9" t="s">
        <v>88</v>
      </c>
      <c r="D20">
        <v>180</v>
      </c>
      <c r="E20">
        <v>180</v>
      </c>
      <c r="F20">
        <v>64</v>
      </c>
      <c r="G20" s="14">
        <v>141</v>
      </c>
      <c r="H20" s="23">
        <f t="shared" si="5"/>
        <v>141.25</v>
      </c>
      <c r="I20">
        <v>180</v>
      </c>
      <c r="J20">
        <v>136</v>
      </c>
      <c r="K20">
        <v>23</v>
      </c>
      <c r="L20" s="14">
        <v>60</v>
      </c>
      <c r="M20" s="23">
        <f t="shared" si="6"/>
        <v>99.75</v>
      </c>
      <c r="N20">
        <v>44</v>
      </c>
      <c r="O20">
        <v>124</v>
      </c>
      <c r="P20">
        <v>169</v>
      </c>
      <c r="Q20" s="14">
        <v>46</v>
      </c>
      <c r="R20" s="23">
        <v>95.75</v>
      </c>
      <c r="S20">
        <v>23</v>
      </c>
      <c r="T20">
        <v>99</v>
      </c>
      <c r="U20">
        <v>154</v>
      </c>
      <c r="V20" s="14">
        <v>180</v>
      </c>
      <c r="W20" s="23">
        <v>114</v>
      </c>
      <c r="X20" s="24">
        <v>25.058399999999999</v>
      </c>
      <c r="Y20" s="24">
        <v>25.058399999999999</v>
      </c>
      <c r="Z20" s="26">
        <v>32.999699999999997</v>
      </c>
      <c r="AA20" s="49">
        <f t="shared" si="9"/>
        <v>36.666333333333327</v>
      </c>
    </row>
    <row r="21" spans="1:27" x14ac:dyDescent="0.2">
      <c r="A21" t="s">
        <v>7</v>
      </c>
      <c r="B21" s="30" t="s">
        <v>62</v>
      </c>
      <c r="C21" s="9" t="s">
        <v>89</v>
      </c>
      <c r="D21">
        <v>180</v>
      </c>
      <c r="E21">
        <v>180</v>
      </c>
      <c r="F21">
        <v>180</v>
      </c>
      <c r="G21" s="14">
        <v>180</v>
      </c>
      <c r="H21" s="23">
        <v>180</v>
      </c>
      <c r="I21">
        <v>180</v>
      </c>
      <c r="J21">
        <v>180</v>
      </c>
      <c r="K21">
        <v>180</v>
      </c>
      <c r="L21" s="14">
        <v>180</v>
      </c>
      <c r="M21" s="23">
        <v>180</v>
      </c>
      <c r="N21">
        <v>180</v>
      </c>
      <c r="O21">
        <v>180</v>
      </c>
      <c r="P21">
        <v>180</v>
      </c>
      <c r="Q21" s="14">
        <v>180</v>
      </c>
      <c r="R21" s="23">
        <v>180</v>
      </c>
      <c r="S21">
        <v>95</v>
      </c>
      <c r="T21">
        <v>180</v>
      </c>
      <c r="U21">
        <v>62</v>
      </c>
      <c r="V21" s="14">
        <v>131</v>
      </c>
      <c r="W21" s="23">
        <v>117</v>
      </c>
      <c r="X21" s="24">
        <v>12.71</v>
      </c>
      <c r="Y21" s="24">
        <v>19.72</v>
      </c>
      <c r="Z21" s="26">
        <v>29.23</v>
      </c>
      <c r="AA21" s="49">
        <f t="shared" si="9"/>
        <v>32.477777777777774</v>
      </c>
    </row>
    <row r="22" spans="1:27" x14ac:dyDescent="0.2">
      <c r="A22" t="s">
        <v>7</v>
      </c>
      <c r="B22" s="30" t="s">
        <v>63</v>
      </c>
      <c r="C22" s="9" t="s">
        <v>88</v>
      </c>
      <c r="D22">
        <v>180</v>
      </c>
      <c r="E22">
        <v>180</v>
      </c>
      <c r="F22">
        <v>180</v>
      </c>
      <c r="G22" s="14">
        <v>123</v>
      </c>
      <c r="H22" s="23">
        <v>165.75</v>
      </c>
      <c r="I22">
        <v>180</v>
      </c>
      <c r="J22">
        <v>63</v>
      </c>
      <c r="K22">
        <v>85</v>
      </c>
      <c r="L22" s="14">
        <v>35</v>
      </c>
      <c r="M22" s="23">
        <v>90.75</v>
      </c>
      <c r="N22">
        <v>33</v>
      </c>
      <c r="O22">
        <v>17</v>
      </c>
      <c r="P22">
        <v>18</v>
      </c>
      <c r="Q22" s="14">
        <v>65</v>
      </c>
      <c r="R22" s="23">
        <v>33.25</v>
      </c>
      <c r="S22">
        <v>38</v>
      </c>
      <c r="T22">
        <v>74</v>
      </c>
      <c r="U22">
        <v>80</v>
      </c>
      <c r="V22" s="14">
        <v>23</v>
      </c>
      <c r="W22" s="23">
        <v>53.75</v>
      </c>
      <c r="X22" s="24">
        <v>12.05</v>
      </c>
      <c r="Y22" s="24">
        <v>41.57</v>
      </c>
      <c r="Z22" s="26">
        <v>65.17</v>
      </c>
      <c r="AA22" s="49">
        <f t="shared" si="9"/>
        <v>72.411111111111111</v>
      </c>
    </row>
    <row r="23" spans="1:27" s="30" customFormat="1" x14ac:dyDescent="0.2">
      <c r="AA23" s="50"/>
    </row>
    <row r="24" spans="1:27" x14ac:dyDescent="0.2">
      <c r="A24" t="s">
        <v>8</v>
      </c>
      <c r="B24" t="s">
        <v>27</v>
      </c>
      <c r="C24" s="9" t="s">
        <v>88</v>
      </c>
      <c r="D24">
        <v>180</v>
      </c>
      <c r="E24">
        <v>180</v>
      </c>
      <c r="F24">
        <v>180</v>
      </c>
      <c r="G24" s="35">
        <v>180</v>
      </c>
      <c r="H24" s="23">
        <f t="shared" ref="H24:H31" si="10">AVERAGE(D24:G24)</f>
        <v>180</v>
      </c>
      <c r="I24" s="30">
        <v>160</v>
      </c>
      <c r="J24" s="30">
        <v>180</v>
      </c>
      <c r="K24" s="30">
        <v>5</v>
      </c>
      <c r="L24" s="35">
        <v>180</v>
      </c>
      <c r="M24" s="34">
        <f t="shared" ref="M24:M31" si="11">AVERAGE(I24:L24)</f>
        <v>131.25</v>
      </c>
      <c r="N24" s="30">
        <v>180</v>
      </c>
      <c r="O24" s="30">
        <v>180</v>
      </c>
      <c r="P24" s="30">
        <v>180</v>
      </c>
      <c r="Q24" s="14">
        <v>180</v>
      </c>
      <c r="R24" s="34">
        <f t="shared" ref="R24:R31" si="12">AVERAGE(N24:Q24)</f>
        <v>180</v>
      </c>
      <c r="S24" s="30">
        <v>180</v>
      </c>
      <c r="T24" s="30">
        <v>70</v>
      </c>
      <c r="U24" s="30">
        <v>125</v>
      </c>
      <c r="V24" s="14">
        <v>57</v>
      </c>
      <c r="W24" s="34">
        <f t="shared" ref="W24:W31" si="13">AVERAGE(S24:V24)</f>
        <v>108</v>
      </c>
      <c r="X24" s="24">
        <v>14.81</v>
      </c>
      <c r="Y24" s="24">
        <v>24.46</v>
      </c>
      <c r="Z24" s="26">
        <v>24.09</v>
      </c>
      <c r="AA24" s="49">
        <f t="shared" ref="AA24:AA34" si="14">(Z24/90)*100</f>
        <v>26.766666666666666</v>
      </c>
    </row>
    <row r="25" spans="1:27" x14ac:dyDescent="0.2">
      <c r="A25" t="s">
        <v>8</v>
      </c>
      <c r="B25" t="s">
        <v>28</v>
      </c>
      <c r="C25" s="9" t="s">
        <v>89</v>
      </c>
      <c r="D25">
        <v>180</v>
      </c>
      <c r="E25">
        <v>180</v>
      </c>
      <c r="F25">
        <v>180</v>
      </c>
      <c r="G25" s="35">
        <v>150</v>
      </c>
      <c r="H25" s="23">
        <f t="shared" si="10"/>
        <v>172.5</v>
      </c>
      <c r="I25" s="30">
        <v>103</v>
      </c>
      <c r="J25" s="30">
        <v>16</v>
      </c>
      <c r="K25" s="30">
        <v>91</v>
      </c>
      <c r="L25" s="35">
        <v>19</v>
      </c>
      <c r="M25" s="34">
        <f t="shared" si="11"/>
        <v>57.25</v>
      </c>
      <c r="N25" s="30">
        <v>57</v>
      </c>
      <c r="O25" s="30">
        <v>33</v>
      </c>
      <c r="P25" s="30">
        <v>118</v>
      </c>
      <c r="Q25" s="14">
        <v>122</v>
      </c>
      <c r="R25" s="34">
        <f t="shared" si="12"/>
        <v>82.5</v>
      </c>
      <c r="S25" s="30">
        <v>95</v>
      </c>
      <c r="T25" s="30">
        <v>64</v>
      </c>
      <c r="U25" s="30">
        <v>48</v>
      </c>
      <c r="V25" s="14">
        <v>39</v>
      </c>
      <c r="W25" s="34">
        <f t="shared" si="13"/>
        <v>61.5</v>
      </c>
      <c r="X25" s="24">
        <v>3.77</v>
      </c>
      <c r="Y25" s="24">
        <v>11.71</v>
      </c>
      <c r="Z25" s="26">
        <v>27.93</v>
      </c>
      <c r="AA25" s="49">
        <f t="shared" si="14"/>
        <v>31.033333333333335</v>
      </c>
    </row>
    <row r="26" spans="1:27" x14ac:dyDescent="0.2">
      <c r="A26" t="s">
        <v>8</v>
      </c>
      <c r="B26" t="s">
        <v>29</v>
      </c>
      <c r="C26" s="44" t="s">
        <v>90</v>
      </c>
      <c r="D26">
        <v>180</v>
      </c>
      <c r="E26">
        <v>180</v>
      </c>
      <c r="F26">
        <v>57</v>
      </c>
      <c r="G26" s="35">
        <v>133</v>
      </c>
      <c r="H26" s="23">
        <f t="shared" si="10"/>
        <v>137.5</v>
      </c>
      <c r="I26" s="30">
        <v>141</v>
      </c>
      <c r="J26" s="30">
        <v>160</v>
      </c>
      <c r="K26" s="30">
        <v>180</v>
      </c>
      <c r="L26" s="35">
        <v>49</v>
      </c>
      <c r="M26" s="34">
        <f t="shared" si="11"/>
        <v>132.5</v>
      </c>
      <c r="N26" s="30">
        <v>15</v>
      </c>
      <c r="O26" s="30">
        <v>53</v>
      </c>
      <c r="P26" s="30">
        <v>75</v>
      </c>
      <c r="Q26" s="14">
        <v>17</v>
      </c>
      <c r="R26" s="34">
        <f t="shared" si="12"/>
        <v>40</v>
      </c>
      <c r="S26" s="30">
        <v>66</v>
      </c>
      <c r="T26" s="30">
        <v>50</v>
      </c>
      <c r="U26" s="30">
        <v>55</v>
      </c>
      <c r="V26" s="14">
        <v>66</v>
      </c>
      <c r="W26" s="34">
        <f t="shared" si="13"/>
        <v>59.25</v>
      </c>
      <c r="X26" s="24">
        <v>12.98</v>
      </c>
      <c r="Y26" s="24">
        <v>30.66</v>
      </c>
      <c r="Z26" s="26">
        <v>48.75</v>
      </c>
      <c r="AA26" s="49">
        <f t="shared" si="14"/>
        <v>54.166666666666664</v>
      </c>
    </row>
    <row r="27" spans="1:27" x14ac:dyDescent="0.2">
      <c r="A27" t="s">
        <v>8</v>
      </c>
      <c r="B27" t="s">
        <v>30</v>
      </c>
      <c r="C27" s="9" t="s">
        <v>88</v>
      </c>
      <c r="D27">
        <v>180</v>
      </c>
      <c r="E27">
        <v>180</v>
      </c>
      <c r="F27">
        <v>174</v>
      </c>
      <c r="G27" s="35">
        <v>64</v>
      </c>
      <c r="H27" s="23">
        <f t="shared" si="10"/>
        <v>149.5</v>
      </c>
      <c r="I27" s="30">
        <v>15</v>
      </c>
      <c r="J27" s="30">
        <v>77</v>
      </c>
      <c r="K27" s="30">
        <v>36</v>
      </c>
      <c r="L27" s="35">
        <v>59</v>
      </c>
      <c r="M27" s="34">
        <f t="shared" si="11"/>
        <v>46.75</v>
      </c>
      <c r="N27" s="30">
        <v>75</v>
      </c>
      <c r="O27" s="30">
        <v>6</v>
      </c>
      <c r="P27" s="30">
        <v>84</v>
      </c>
      <c r="Q27" s="14">
        <v>33</v>
      </c>
      <c r="R27" s="34">
        <f t="shared" si="12"/>
        <v>49.5</v>
      </c>
      <c r="S27" s="30">
        <v>80</v>
      </c>
      <c r="T27" s="30">
        <v>43</v>
      </c>
      <c r="U27" s="30">
        <v>73</v>
      </c>
      <c r="V27" s="14">
        <v>36</v>
      </c>
      <c r="W27" s="34">
        <f t="shared" si="13"/>
        <v>58</v>
      </c>
      <c r="X27" s="24">
        <v>0.97</v>
      </c>
      <c r="Y27" s="24">
        <v>16.350000000000001</v>
      </c>
      <c r="Z27" s="26">
        <v>15.68</v>
      </c>
      <c r="AA27" s="49">
        <f t="shared" si="14"/>
        <v>17.422222222222221</v>
      </c>
    </row>
    <row r="28" spans="1:27" x14ac:dyDescent="0.2">
      <c r="A28" t="s">
        <v>8</v>
      </c>
      <c r="B28" t="s">
        <v>31</v>
      </c>
      <c r="C28" s="44" t="s">
        <v>91</v>
      </c>
      <c r="D28">
        <v>180</v>
      </c>
      <c r="E28">
        <v>37</v>
      </c>
      <c r="F28">
        <v>56</v>
      </c>
      <c r="G28" s="35">
        <v>180</v>
      </c>
      <c r="H28" s="23">
        <f t="shared" si="10"/>
        <v>113.25</v>
      </c>
      <c r="I28" s="30">
        <v>139</v>
      </c>
      <c r="J28" s="30">
        <v>13</v>
      </c>
      <c r="K28" s="30">
        <v>59</v>
      </c>
      <c r="L28" s="35">
        <v>71</v>
      </c>
      <c r="M28" s="34">
        <f t="shared" si="11"/>
        <v>70.5</v>
      </c>
      <c r="N28" s="30">
        <v>32</v>
      </c>
      <c r="O28" s="30">
        <v>62</v>
      </c>
      <c r="P28" s="30">
        <v>38</v>
      </c>
      <c r="Q28" s="14">
        <v>15</v>
      </c>
      <c r="R28" s="34">
        <f t="shared" si="12"/>
        <v>36.75</v>
      </c>
      <c r="S28" s="30">
        <v>12</v>
      </c>
      <c r="T28" s="30">
        <v>24</v>
      </c>
      <c r="U28" s="30">
        <v>26</v>
      </c>
      <c r="V28" s="14">
        <v>44</v>
      </c>
      <c r="W28" s="34">
        <f t="shared" si="13"/>
        <v>26.5</v>
      </c>
      <c r="X28" s="24">
        <v>8.84</v>
      </c>
      <c r="Y28" s="24">
        <v>13.55</v>
      </c>
      <c r="Z28" s="26">
        <v>20.55</v>
      </c>
      <c r="AA28" s="49">
        <f t="shared" si="14"/>
        <v>22.833333333333332</v>
      </c>
    </row>
    <row r="29" spans="1:27" x14ac:dyDescent="0.2">
      <c r="A29" t="s">
        <v>8</v>
      </c>
      <c r="B29" s="8" t="s">
        <v>40</v>
      </c>
      <c r="C29" s="9" t="s">
        <v>89</v>
      </c>
      <c r="D29">
        <v>180</v>
      </c>
      <c r="E29">
        <v>180</v>
      </c>
      <c r="F29">
        <v>11</v>
      </c>
      <c r="G29" s="14">
        <v>180</v>
      </c>
      <c r="H29" s="23">
        <f t="shared" si="10"/>
        <v>137.75</v>
      </c>
      <c r="I29" s="30">
        <v>180</v>
      </c>
      <c r="J29" s="30">
        <v>38</v>
      </c>
      <c r="K29" s="30">
        <v>25</v>
      </c>
      <c r="L29" s="14">
        <v>41</v>
      </c>
      <c r="M29" s="34">
        <f t="shared" si="11"/>
        <v>71</v>
      </c>
      <c r="N29" s="30">
        <v>8</v>
      </c>
      <c r="O29" s="30">
        <v>24</v>
      </c>
      <c r="P29" s="30">
        <v>23</v>
      </c>
      <c r="Q29" s="14">
        <v>56</v>
      </c>
      <c r="R29" s="34">
        <f t="shared" si="12"/>
        <v>27.75</v>
      </c>
      <c r="S29" s="30">
        <v>9</v>
      </c>
      <c r="T29" s="30">
        <v>34</v>
      </c>
      <c r="U29" s="30">
        <v>20</v>
      </c>
      <c r="V29" s="14">
        <v>98</v>
      </c>
      <c r="W29" s="34">
        <f t="shared" si="13"/>
        <v>40.25</v>
      </c>
      <c r="X29" s="24">
        <v>10.78</v>
      </c>
      <c r="Y29" s="24">
        <v>22.52</v>
      </c>
      <c r="Z29" s="26">
        <v>25.13</v>
      </c>
      <c r="AA29" s="49">
        <f t="shared" si="14"/>
        <v>27.922222222222221</v>
      </c>
    </row>
    <row r="30" spans="1:27" x14ac:dyDescent="0.2">
      <c r="A30" t="s">
        <v>8</v>
      </c>
      <c r="B30" s="30" t="s">
        <v>41</v>
      </c>
      <c r="C30" s="44" t="s">
        <v>90</v>
      </c>
      <c r="D30">
        <v>180</v>
      </c>
      <c r="E30">
        <v>80</v>
      </c>
      <c r="F30">
        <v>109</v>
      </c>
      <c r="G30" s="14">
        <v>65</v>
      </c>
      <c r="H30" s="23">
        <f t="shared" si="10"/>
        <v>108.5</v>
      </c>
      <c r="I30" s="30">
        <v>60</v>
      </c>
      <c r="J30" s="30">
        <v>101</v>
      </c>
      <c r="K30" s="30">
        <v>21</v>
      </c>
      <c r="L30" s="14">
        <v>38</v>
      </c>
      <c r="M30" s="34">
        <f t="shared" si="11"/>
        <v>55</v>
      </c>
      <c r="N30" s="30">
        <v>4</v>
      </c>
      <c r="O30" s="30">
        <v>14</v>
      </c>
      <c r="P30" s="30">
        <v>28</v>
      </c>
      <c r="Q30" s="14">
        <v>38</v>
      </c>
      <c r="R30" s="34">
        <f t="shared" si="12"/>
        <v>21</v>
      </c>
      <c r="S30" s="30">
        <v>24</v>
      </c>
      <c r="T30" s="30">
        <v>34</v>
      </c>
      <c r="U30" s="30">
        <v>35</v>
      </c>
      <c r="V30" s="14">
        <v>11</v>
      </c>
      <c r="W30" s="34">
        <f t="shared" si="13"/>
        <v>26</v>
      </c>
      <c r="X30" s="24">
        <v>23.79</v>
      </c>
      <c r="Y30" s="24">
        <v>33.9</v>
      </c>
      <c r="Z30" s="26">
        <v>59.96</v>
      </c>
      <c r="AA30" s="49">
        <f t="shared" si="14"/>
        <v>66.622222222222234</v>
      </c>
    </row>
    <row r="31" spans="1:27" x14ac:dyDescent="0.2">
      <c r="A31" t="s">
        <v>8</v>
      </c>
      <c r="B31" s="30" t="s">
        <v>42</v>
      </c>
      <c r="C31" s="9" t="s">
        <v>88</v>
      </c>
      <c r="D31">
        <v>180</v>
      </c>
      <c r="E31">
        <v>180</v>
      </c>
      <c r="F31">
        <v>180</v>
      </c>
      <c r="G31" s="14">
        <v>180</v>
      </c>
      <c r="H31" s="23">
        <f t="shared" si="10"/>
        <v>180</v>
      </c>
      <c r="I31" s="30">
        <v>15</v>
      </c>
      <c r="J31" s="30">
        <v>180</v>
      </c>
      <c r="K31" s="30">
        <v>180</v>
      </c>
      <c r="L31" s="14">
        <v>180</v>
      </c>
      <c r="M31" s="34">
        <f t="shared" si="11"/>
        <v>138.75</v>
      </c>
      <c r="N31" s="30">
        <v>27</v>
      </c>
      <c r="O31" s="30">
        <v>122</v>
      </c>
      <c r="P31" s="30">
        <v>4</v>
      </c>
      <c r="Q31" s="14">
        <v>17</v>
      </c>
      <c r="R31" s="34">
        <f t="shared" si="12"/>
        <v>42.5</v>
      </c>
      <c r="S31" s="30">
        <v>9</v>
      </c>
      <c r="T31" s="30">
        <v>18</v>
      </c>
      <c r="U31" s="30">
        <v>58</v>
      </c>
      <c r="V31" s="35">
        <v>45</v>
      </c>
      <c r="W31" s="34">
        <f t="shared" si="13"/>
        <v>32.5</v>
      </c>
      <c r="X31" s="24">
        <v>7.57</v>
      </c>
      <c r="Y31" s="24">
        <v>27.13</v>
      </c>
      <c r="Z31" s="26">
        <v>45.75</v>
      </c>
      <c r="AA31" s="49">
        <f t="shared" si="14"/>
        <v>50.833333333333329</v>
      </c>
    </row>
    <row r="32" spans="1:27" x14ac:dyDescent="0.2">
      <c r="A32" t="s">
        <v>8</v>
      </c>
      <c r="B32" s="30" t="s">
        <v>58</v>
      </c>
      <c r="C32" s="9" t="s">
        <v>89</v>
      </c>
      <c r="D32">
        <v>180</v>
      </c>
      <c r="E32">
        <v>45</v>
      </c>
      <c r="F32">
        <v>124</v>
      </c>
      <c r="G32" s="14">
        <v>79</v>
      </c>
      <c r="H32" s="23">
        <v>107</v>
      </c>
      <c r="I32">
        <v>32</v>
      </c>
      <c r="J32">
        <v>27</v>
      </c>
      <c r="K32">
        <v>71</v>
      </c>
      <c r="L32" s="14">
        <v>24</v>
      </c>
      <c r="M32" s="23">
        <v>38.5</v>
      </c>
      <c r="N32">
        <v>180</v>
      </c>
      <c r="O32">
        <v>13</v>
      </c>
      <c r="P32">
        <v>53</v>
      </c>
      <c r="Q32" s="14">
        <v>16</v>
      </c>
      <c r="R32" s="23">
        <v>65.5</v>
      </c>
      <c r="S32">
        <v>13</v>
      </c>
      <c r="T32">
        <v>50</v>
      </c>
      <c r="U32">
        <v>74</v>
      </c>
      <c r="V32" s="14">
        <v>68</v>
      </c>
      <c r="W32" s="23">
        <v>51.25</v>
      </c>
      <c r="X32" s="24">
        <v>19.586200000000002</v>
      </c>
      <c r="Y32" s="24">
        <v>47.714199999999998</v>
      </c>
      <c r="Z32" s="26">
        <v>69.736199999999997</v>
      </c>
      <c r="AA32" s="49">
        <f t="shared" si="14"/>
        <v>77.484666666666669</v>
      </c>
    </row>
    <row r="33" spans="1:27" x14ac:dyDescent="0.2">
      <c r="A33" t="s">
        <v>8</v>
      </c>
      <c r="B33" s="30" t="s">
        <v>67</v>
      </c>
      <c r="C33" s="44" t="s">
        <v>90</v>
      </c>
      <c r="D33">
        <v>180</v>
      </c>
      <c r="E33">
        <v>180</v>
      </c>
      <c r="F33">
        <v>180</v>
      </c>
      <c r="G33" s="14">
        <v>128</v>
      </c>
      <c r="H33" s="23">
        <v>167</v>
      </c>
      <c r="I33">
        <v>49</v>
      </c>
      <c r="J33">
        <v>24</v>
      </c>
      <c r="K33">
        <v>12</v>
      </c>
      <c r="L33" s="14">
        <v>12</v>
      </c>
      <c r="M33" s="23">
        <v>24.25</v>
      </c>
      <c r="N33">
        <v>51</v>
      </c>
      <c r="O33">
        <v>66</v>
      </c>
      <c r="P33">
        <v>48</v>
      </c>
      <c r="Q33" s="14">
        <v>70</v>
      </c>
      <c r="R33" s="23">
        <v>58.75</v>
      </c>
      <c r="S33">
        <v>8</v>
      </c>
      <c r="T33">
        <v>45</v>
      </c>
      <c r="U33">
        <v>145</v>
      </c>
      <c r="V33" s="14">
        <v>23</v>
      </c>
      <c r="W33" s="23">
        <v>55.25</v>
      </c>
      <c r="X33" s="24">
        <v>14.01</v>
      </c>
      <c r="Y33" s="24">
        <v>32.53</v>
      </c>
      <c r="Z33" s="26">
        <v>53.32</v>
      </c>
      <c r="AA33" s="49">
        <f t="shared" si="14"/>
        <v>59.244444444444447</v>
      </c>
    </row>
    <row r="34" spans="1:27" x14ac:dyDescent="0.2">
      <c r="A34" t="s">
        <v>8</v>
      </c>
      <c r="B34" s="14" t="s">
        <v>69</v>
      </c>
      <c r="C34" s="44" t="s">
        <v>91</v>
      </c>
      <c r="D34">
        <v>180</v>
      </c>
      <c r="E34">
        <v>180</v>
      </c>
      <c r="F34">
        <v>180</v>
      </c>
      <c r="G34" s="14">
        <v>126</v>
      </c>
      <c r="H34" s="34">
        <v>166.5</v>
      </c>
      <c r="I34">
        <v>106</v>
      </c>
      <c r="J34">
        <v>37</v>
      </c>
      <c r="K34">
        <v>82</v>
      </c>
      <c r="L34" s="14">
        <v>33</v>
      </c>
      <c r="M34" s="34">
        <v>64.5</v>
      </c>
      <c r="N34">
        <v>16</v>
      </c>
      <c r="O34">
        <v>49</v>
      </c>
      <c r="P34">
        <v>24</v>
      </c>
      <c r="Q34" s="14">
        <v>20</v>
      </c>
      <c r="R34" s="34">
        <v>27.25</v>
      </c>
      <c r="S34">
        <v>68</v>
      </c>
      <c r="T34">
        <v>44</v>
      </c>
      <c r="U34">
        <v>9</v>
      </c>
      <c r="V34" s="14">
        <v>44</v>
      </c>
      <c r="W34" s="34">
        <v>41.25</v>
      </c>
      <c r="X34" s="24">
        <v>14.91</v>
      </c>
      <c r="Y34" s="24">
        <v>39.97</v>
      </c>
      <c r="Z34" s="26">
        <v>52.09</v>
      </c>
      <c r="AA34" s="49">
        <f t="shared" si="14"/>
        <v>57.87777777777778</v>
      </c>
    </row>
    <row r="35" spans="1:27" s="30" customFormat="1" x14ac:dyDescent="0.2">
      <c r="AA35" s="50"/>
    </row>
    <row r="36" spans="1:27" x14ac:dyDescent="0.2">
      <c r="A36" t="s">
        <v>9</v>
      </c>
      <c r="B36" s="8" t="s">
        <v>24</v>
      </c>
      <c r="C36" s="9" t="s">
        <v>89</v>
      </c>
      <c r="D36">
        <v>180</v>
      </c>
      <c r="E36">
        <v>92</v>
      </c>
      <c r="F36">
        <v>102</v>
      </c>
      <c r="G36" s="14">
        <v>101</v>
      </c>
      <c r="H36" s="34">
        <f t="shared" ref="H36:H40" si="15">AVERAGE(D36:G36)</f>
        <v>118.75</v>
      </c>
      <c r="I36" s="30">
        <v>15</v>
      </c>
      <c r="J36" s="30">
        <v>107</v>
      </c>
      <c r="K36" s="30">
        <v>180</v>
      </c>
      <c r="L36" s="14">
        <v>81</v>
      </c>
      <c r="M36" s="23">
        <f t="shared" ref="M36:M40" si="16">AVERAGE(I36:L36)</f>
        <v>95.75</v>
      </c>
      <c r="N36" s="33">
        <v>49</v>
      </c>
      <c r="O36" s="30">
        <v>180</v>
      </c>
      <c r="P36" s="30">
        <v>180</v>
      </c>
      <c r="Q36" s="14">
        <v>180</v>
      </c>
      <c r="R36" s="32">
        <f t="shared" ref="R36:R40" si="17">AVERAGE(N36:Q36)</f>
        <v>147.25</v>
      </c>
      <c r="S36" s="33">
        <v>63</v>
      </c>
      <c r="T36" s="30">
        <v>59</v>
      </c>
      <c r="U36" s="30">
        <v>180</v>
      </c>
      <c r="V36" s="14">
        <v>21</v>
      </c>
      <c r="W36" s="34">
        <f t="shared" ref="W36:W40" si="18">AVERAGE(S36:V36)</f>
        <v>80.75</v>
      </c>
      <c r="X36" s="24">
        <v>18.079999999999998</v>
      </c>
      <c r="Y36" s="24">
        <v>27.66</v>
      </c>
      <c r="Z36" s="26">
        <v>34.58</v>
      </c>
      <c r="AA36" s="49">
        <f t="shared" ref="AA36:AA43" si="19">(Z36/90)*100</f>
        <v>38.422222222222217</v>
      </c>
    </row>
    <row r="37" spans="1:27" x14ac:dyDescent="0.2">
      <c r="A37" t="s">
        <v>9</v>
      </c>
      <c r="B37" t="s">
        <v>33</v>
      </c>
      <c r="C37" s="9" t="s">
        <v>88</v>
      </c>
      <c r="D37">
        <v>180</v>
      </c>
      <c r="E37">
        <v>56</v>
      </c>
      <c r="F37">
        <v>49</v>
      </c>
      <c r="G37" s="35">
        <v>73</v>
      </c>
      <c r="H37" s="34">
        <f t="shared" si="15"/>
        <v>89.5</v>
      </c>
      <c r="I37" s="30">
        <v>171</v>
      </c>
      <c r="J37" s="30">
        <v>52</v>
      </c>
      <c r="K37" s="30">
        <v>137</v>
      </c>
      <c r="L37" s="35">
        <v>46</v>
      </c>
      <c r="M37" s="23">
        <f t="shared" si="16"/>
        <v>101.5</v>
      </c>
      <c r="N37" s="30">
        <v>17</v>
      </c>
      <c r="O37" s="30">
        <v>180</v>
      </c>
      <c r="P37" s="30">
        <v>180</v>
      </c>
      <c r="Q37" s="35">
        <v>180</v>
      </c>
      <c r="R37" s="34">
        <f t="shared" si="17"/>
        <v>139.25</v>
      </c>
      <c r="S37" s="30">
        <v>23</v>
      </c>
      <c r="T37" s="30">
        <v>178</v>
      </c>
      <c r="U37" s="30">
        <v>145</v>
      </c>
      <c r="V37" s="14">
        <v>81</v>
      </c>
      <c r="W37" s="34">
        <f t="shared" si="18"/>
        <v>106.75</v>
      </c>
      <c r="X37" s="24">
        <v>5.14</v>
      </c>
      <c r="Y37" s="24">
        <v>8.07</v>
      </c>
      <c r="Z37" s="26">
        <v>19.39</v>
      </c>
      <c r="AA37" s="49">
        <f t="shared" si="19"/>
        <v>21.544444444444444</v>
      </c>
    </row>
    <row r="38" spans="1:27" x14ac:dyDescent="0.2">
      <c r="A38" t="s">
        <v>9</v>
      </c>
      <c r="B38" t="s">
        <v>34</v>
      </c>
      <c r="C38" s="44" t="s">
        <v>90</v>
      </c>
      <c r="D38">
        <v>180</v>
      </c>
      <c r="E38">
        <v>180</v>
      </c>
      <c r="F38">
        <v>180</v>
      </c>
      <c r="G38" s="35">
        <v>180</v>
      </c>
      <c r="H38" s="34">
        <f t="shared" si="15"/>
        <v>180</v>
      </c>
      <c r="I38" s="30">
        <v>180</v>
      </c>
      <c r="J38" s="30">
        <v>180</v>
      </c>
      <c r="K38" s="30">
        <v>169</v>
      </c>
      <c r="L38" s="35">
        <v>134</v>
      </c>
      <c r="M38" s="23">
        <f t="shared" si="16"/>
        <v>165.75</v>
      </c>
      <c r="N38" s="30">
        <v>180</v>
      </c>
      <c r="O38" s="30">
        <v>163</v>
      </c>
      <c r="P38" s="30">
        <v>180</v>
      </c>
      <c r="Q38" s="14">
        <v>180</v>
      </c>
      <c r="R38" s="34">
        <f t="shared" si="17"/>
        <v>175.75</v>
      </c>
      <c r="S38" s="30">
        <v>45</v>
      </c>
      <c r="T38" s="30">
        <v>180</v>
      </c>
      <c r="U38" s="30">
        <v>180</v>
      </c>
      <c r="V38" s="14">
        <v>73</v>
      </c>
      <c r="W38" s="34">
        <f t="shared" si="18"/>
        <v>119.5</v>
      </c>
      <c r="X38" s="24">
        <v>0</v>
      </c>
      <c r="Y38" s="24">
        <v>0</v>
      </c>
      <c r="Z38" s="26">
        <v>13.78</v>
      </c>
      <c r="AA38" s="49">
        <f t="shared" si="19"/>
        <v>15.311111111111112</v>
      </c>
    </row>
    <row r="39" spans="1:27" x14ac:dyDescent="0.2">
      <c r="A39" t="s">
        <v>9</v>
      </c>
      <c r="B39" s="8" t="s">
        <v>38</v>
      </c>
      <c r="C39" s="44" t="s">
        <v>91</v>
      </c>
      <c r="D39">
        <v>180</v>
      </c>
      <c r="E39">
        <v>180</v>
      </c>
      <c r="F39">
        <v>180</v>
      </c>
      <c r="G39" s="14">
        <v>57</v>
      </c>
      <c r="H39" s="34">
        <f t="shared" si="15"/>
        <v>149.25</v>
      </c>
      <c r="I39" s="30">
        <v>180</v>
      </c>
      <c r="J39" s="30">
        <v>20</v>
      </c>
      <c r="K39" s="30">
        <v>32</v>
      </c>
      <c r="L39" s="14">
        <v>17</v>
      </c>
      <c r="M39" s="23">
        <f t="shared" si="16"/>
        <v>62.25</v>
      </c>
      <c r="N39" s="30">
        <v>106</v>
      </c>
      <c r="O39" s="30">
        <v>25</v>
      </c>
      <c r="P39" s="30">
        <v>90</v>
      </c>
      <c r="Q39" s="14">
        <v>18</v>
      </c>
      <c r="R39" s="34">
        <f t="shared" si="17"/>
        <v>59.75</v>
      </c>
      <c r="S39" s="30">
        <v>29</v>
      </c>
      <c r="T39" s="30">
        <v>60</v>
      </c>
      <c r="U39" s="30">
        <v>42</v>
      </c>
      <c r="V39" s="14">
        <v>23</v>
      </c>
      <c r="W39" s="34">
        <f t="shared" si="18"/>
        <v>38.5</v>
      </c>
      <c r="X39" s="24">
        <v>13.31</v>
      </c>
      <c r="Y39" s="24">
        <v>23.26</v>
      </c>
      <c r="Z39" s="26">
        <v>39.409999999999997</v>
      </c>
      <c r="AA39" s="49">
        <f t="shared" si="19"/>
        <v>43.788888888888884</v>
      </c>
    </row>
    <row r="40" spans="1:27" x14ac:dyDescent="0.2">
      <c r="A40" t="s">
        <v>9</v>
      </c>
      <c r="B40" s="30" t="s">
        <v>39</v>
      </c>
      <c r="C40" s="44" t="s">
        <v>90</v>
      </c>
      <c r="D40">
        <v>180</v>
      </c>
      <c r="E40">
        <v>180</v>
      </c>
      <c r="F40">
        <v>180</v>
      </c>
      <c r="G40" s="14">
        <v>180</v>
      </c>
      <c r="H40" s="34">
        <f t="shared" si="15"/>
        <v>180</v>
      </c>
      <c r="I40" s="30">
        <v>180</v>
      </c>
      <c r="J40" s="30">
        <v>180</v>
      </c>
      <c r="K40" s="30">
        <v>180</v>
      </c>
      <c r="L40" s="14">
        <v>180</v>
      </c>
      <c r="M40" s="23">
        <f t="shared" si="16"/>
        <v>180</v>
      </c>
      <c r="N40" s="30">
        <v>180</v>
      </c>
      <c r="O40" s="30">
        <v>180</v>
      </c>
      <c r="P40" s="30">
        <v>60</v>
      </c>
      <c r="Q40" s="14">
        <v>68</v>
      </c>
      <c r="R40" s="34">
        <f t="shared" si="17"/>
        <v>122</v>
      </c>
      <c r="S40" s="30">
        <v>88</v>
      </c>
      <c r="T40" s="30">
        <v>45</v>
      </c>
      <c r="U40" s="30">
        <v>104</v>
      </c>
      <c r="V40" s="35">
        <v>26</v>
      </c>
      <c r="W40" s="34">
        <f t="shared" si="18"/>
        <v>65.75</v>
      </c>
      <c r="X40" s="24">
        <v>5.57</v>
      </c>
      <c r="Y40" s="24">
        <v>17.48</v>
      </c>
      <c r="Z40" s="26">
        <v>31.2</v>
      </c>
      <c r="AA40" s="49">
        <f t="shared" si="19"/>
        <v>34.666666666666671</v>
      </c>
    </row>
    <row r="41" spans="1:27" x14ac:dyDescent="0.2">
      <c r="A41" t="s">
        <v>9</v>
      </c>
      <c r="B41" s="14" t="s">
        <v>65</v>
      </c>
      <c r="C41" s="9" t="s">
        <v>89</v>
      </c>
      <c r="D41">
        <v>180</v>
      </c>
      <c r="E41">
        <v>128</v>
      </c>
      <c r="F41">
        <v>180</v>
      </c>
      <c r="G41" s="14">
        <v>91</v>
      </c>
      <c r="H41" s="23">
        <v>144.75</v>
      </c>
      <c r="I41">
        <v>180</v>
      </c>
      <c r="J41">
        <v>59</v>
      </c>
      <c r="K41">
        <v>88</v>
      </c>
      <c r="L41" s="14">
        <v>180</v>
      </c>
      <c r="M41" s="23">
        <v>126.75</v>
      </c>
      <c r="N41">
        <v>15</v>
      </c>
      <c r="O41">
        <v>119</v>
      </c>
      <c r="P41">
        <v>92</v>
      </c>
      <c r="Q41" s="14">
        <v>72</v>
      </c>
      <c r="R41" s="23">
        <v>74.5</v>
      </c>
      <c r="S41">
        <v>62</v>
      </c>
      <c r="T41">
        <v>71</v>
      </c>
      <c r="U41">
        <v>95</v>
      </c>
      <c r="V41" s="14">
        <v>161</v>
      </c>
      <c r="W41" s="23">
        <v>97.25</v>
      </c>
      <c r="X41" s="24">
        <v>7.71</v>
      </c>
      <c r="Y41" s="24">
        <v>27.86</v>
      </c>
      <c r="Z41" s="26">
        <v>46.98</v>
      </c>
      <c r="AA41" s="49">
        <f t="shared" si="19"/>
        <v>52.2</v>
      </c>
    </row>
    <row r="42" spans="1:27" x14ac:dyDescent="0.2">
      <c r="A42" t="s">
        <v>9</v>
      </c>
      <c r="B42" s="14" t="s">
        <v>64</v>
      </c>
      <c r="C42" s="44" t="s">
        <v>90</v>
      </c>
      <c r="D42">
        <v>180</v>
      </c>
      <c r="E42">
        <v>180</v>
      </c>
      <c r="G42" s="14">
        <v>180</v>
      </c>
      <c r="H42" s="23">
        <v>180</v>
      </c>
      <c r="I42">
        <v>146</v>
      </c>
      <c r="J42">
        <v>33</v>
      </c>
      <c r="K42">
        <v>55</v>
      </c>
      <c r="L42" s="14">
        <v>90</v>
      </c>
      <c r="M42" s="23">
        <v>81</v>
      </c>
      <c r="N42">
        <v>25</v>
      </c>
      <c r="O42">
        <v>73</v>
      </c>
      <c r="P42">
        <v>123</v>
      </c>
      <c r="Q42" s="14">
        <v>24</v>
      </c>
      <c r="R42" s="23">
        <v>61.25</v>
      </c>
      <c r="S42">
        <v>31</v>
      </c>
      <c r="T42">
        <v>81</v>
      </c>
      <c r="U42">
        <v>139</v>
      </c>
      <c r="V42" s="14">
        <v>72</v>
      </c>
      <c r="W42" s="23">
        <v>80.75</v>
      </c>
      <c r="X42" s="24">
        <v>12.31</v>
      </c>
      <c r="Y42" s="24">
        <v>29.2</v>
      </c>
      <c r="Z42" s="26">
        <v>29.2</v>
      </c>
      <c r="AA42" s="49">
        <f t="shared" si="19"/>
        <v>32.444444444444443</v>
      </c>
    </row>
    <row r="43" spans="1:27" x14ac:dyDescent="0.2">
      <c r="A43" t="s">
        <v>9</v>
      </c>
      <c r="B43" s="14" t="s">
        <v>68</v>
      </c>
      <c r="C43" s="44" t="s">
        <v>91</v>
      </c>
      <c r="D43">
        <v>180</v>
      </c>
      <c r="E43">
        <v>180</v>
      </c>
      <c r="F43">
        <v>180</v>
      </c>
      <c r="G43" s="14">
        <v>78</v>
      </c>
      <c r="H43" s="23">
        <v>154.5</v>
      </c>
      <c r="I43">
        <v>37</v>
      </c>
      <c r="J43">
        <v>39</v>
      </c>
      <c r="K43">
        <v>69</v>
      </c>
      <c r="L43" s="14">
        <v>68</v>
      </c>
      <c r="M43" s="23">
        <v>53.25</v>
      </c>
      <c r="N43">
        <v>14</v>
      </c>
      <c r="O43">
        <v>98</v>
      </c>
      <c r="P43">
        <v>141</v>
      </c>
      <c r="Q43" s="14">
        <v>165</v>
      </c>
      <c r="R43" s="23">
        <v>104.5</v>
      </c>
      <c r="S43">
        <v>33</v>
      </c>
      <c r="T43">
        <v>48</v>
      </c>
      <c r="U43">
        <v>51</v>
      </c>
      <c r="V43" s="14">
        <v>13</v>
      </c>
      <c r="W43" s="23">
        <v>36.25</v>
      </c>
      <c r="X43" s="24">
        <v>11.64</v>
      </c>
      <c r="Y43" s="24">
        <v>29.43</v>
      </c>
      <c r="Z43" s="26">
        <v>37.4</v>
      </c>
      <c r="AA43" s="49">
        <f t="shared" si="19"/>
        <v>41.555555555555557</v>
      </c>
    </row>
    <row r="44" spans="1:27" s="30" customFormat="1" x14ac:dyDescent="0.2"/>
    <row r="45" spans="1:27" s="29" customFormat="1" x14ac:dyDescent="0.2">
      <c r="B45" s="35"/>
      <c r="C45" s="51"/>
      <c r="G45" s="35"/>
      <c r="H45" s="35"/>
      <c r="L45" s="35"/>
      <c r="M45" s="35"/>
      <c r="Q45" s="35"/>
      <c r="R45" s="35"/>
      <c r="V45" s="35"/>
      <c r="W45" s="35"/>
      <c r="X45" s="30"/>
      <c r="Y45" s="30"/>
    </row>
    <row r="46" spans="1:27" s="29" customFormat="1" x14ac:dyDescent="0.2">
      <c r="B46" s="35"/>
      <c r="C46" s="51"/>
      <c r="G46" s="35"/>
      <c r="H46" s="35"/>
      <c r="L46" s="35"/>
      <c r="M46" s="35"/>
      <c r="Q46" s="35"/>
      <c r="R46" s="35"/>
      <c r="V46" s="35"/>
      <c r="W46" s="35"/>
      <c r="X46" s="30"/>
      <c r="Y46" s="30"/>
    </row>
    <row r="47" spans="1:27" s="29" customFormat="1" x14ac:dyDescent="0.2">
      <c r="B47" s="35"/>
      <c r="C47" s="51"/>
      <c r="G47" s="35"/>
      <c r="H47" s="35"/>
      <c r="L47" s="35"/>
      <c r="M47" s="35"/>
      <c r="Q47" s="35"/>
      <c r="R47" s="35"/>
      <c r="V47" s="35"/>
      <c r="W47" s="35"/>
      <c r="X47" s="30"/>
      <c r="Y47" s="30"/>
    </row>
    <row r="48" spans="1:27" s="29" customFormat="1" x14ac:dyDescent="0.2">
      <c r="B48" s="35"/>
      <c r="C48" s="51"/>
      <c r="G48" s="35"/>
      <c r="H48" s="35"/>
      <c r="L48" s="35"/>
      <c r="M48" s="35"/>
      <c r="Q48" s="35"/>
      <c r="R48" s="35"/>
      <c r="V48" s="35"/>
      <c r="W48" s="35"/>
      <c r="X48" s="30"/>
      <c r="Y48" s="30"/>
    </row>
    <row r="49" spans="2:25" s="29" customFormat="1" x14ac:dyDescent="0.2">
      <c r="B49" s="35"/>
      <c r="C49" s="51"/>
      <c r="G49" s="35"/>
      <c r="H49" s="35"/>
      <c r="L49" s="35"/>
      <c r="M49" s="35"/>
      <c r="Q49" s="35"/>
      <c r="R49" s="35"/>
      <c r="V49" s="35"/>
      <c r="W49" s="35"/>
      <c r="X49" s="30"/>
      <c r="Y49" s="30"/>
    </row>
    <row r="50" spans="2:25" s="29" customFormat="1" x14ac:dyDescent="0.2">
      <c r="B50" s="35"/>
      <c r="C50" s="51"/>
      <c r="G50" s="35"/>
      <c r="H50" s="35"/>
      <c r="L50" s="35"/>
      <c r="M50" s="35"/>
      <c r="Q50" s="35"/>
      <c r="R50" s="35"/>
      <c r="V50" s="35"/>
      <c r="W50" s="35"/>
      <c r="X50" s="30"/>
      <c r="Y50" s="30"/>
    </row>
    <row r="51" spans="2:25" s="29" customFormat="1" x14ac:dyDescent="0.2">
      <c r="B51" s="35"/>
      <c r="C51" s="51"/>
      <c r="G51" s="35"/>
      <c r="H51" s="35"/>
      <c r="L51" s="35"/>
      <c r="M51" s="35"/>
      <c r="Q51" s="35"/>
      <c r="R51" s="35"/>
      <c r="V51" s="35"/>
      <c r="W51" s="35"/>
      <c r="X51" s="30"/>
      <c r="Y51" s="30"/>
    </row>
    <row r="52" spans="2:25" s="29" customFormat="1" x14ac:dyDescent="0.2">
      <c r="B52" s="35"/>
      <c r="C52" s="51"/>
      <c r="G52" s="35"/>
      <c r="H52" s="35"/>
      <c r="L52" s="35"/>
      <c r="M52" s="35"/>
      <c r="Q52" s="35"/>
      <c r="R52" s="35"/>
      <c r="V52" s="35"/>
      <c r="W52" s="35"/>
      <c r="X52" s="30"/>
      <c r="Y52" s="30"/>
    </row>
    <row r="53" spans="2:25" s="29" customFormat="1" x14ac:dyDescent="0.2">
      <c r="B53" s="35"/>
      <c r="C53" s="51"/>
      <c r="G53" s="35"/>
      <c r="H53" s="35"/>
      <c r="L53" s="35"/>
      <c r="M53" s="35"/>
      <c r="Q53" s="35"/>
      <c r="R53" s="35"/>
      <c r="V53" s="35"/>
      <c r="W53" s="35"/>
      <c r="X53" s="30"/>
      <c r="Y53" s="30"/>
    </row>
    <row r="54" spans="2:25" s="29" customFormat="1" x14ac:dyDescent="0.2">
      <c r="B54" s="35"/>
      <c r="C54" s="51"/>
      <c r="G54" s="35"/>
      <c r="H54" s="35"/>
      <c r="L54" s="35"/>
      <c r="M54" s="35"/>
      <c r="Q54" s="35"/>
      <c r="R54" s="35"/>
      <c r="V54" s="35"/>
      <c r="W54" s="35"/>
      <c r="X54" s="30"/>
      <c r="Y54" s="30"/>
    </row>
    <row r="55" spans="2:25" s="29" customFormat="1" x14ac:dyDescent="0.2">
      <c r="B55" s="35"/>
      <c r="C55" s="51"/>
      <c r="G55" s="35"/>
      <c r="H55" s="35"/>
      <c r="L55" s="35"/>
      <c r="M55" s="35"/>
      <c r="Q55" s="35"/>
      <c r="R55" s="35"/>
      <c r="V55" s="35"/>
      <c r="W55" s="35"/>
      <c r="X55" s="30"/>
      <c r="Y55" s="30"/>
    </row>
    <row r="56" spans="2:25" s="29" customFormat="1" x14ac:dyDescent="0.2">
      <c r="B56" s="35"/>
      <c r="C56" s="51"/>
      <c r="G56" s="35"/>
      <c r="H56" s="35"/>
      <c r="L56" s="35"/>
      <c r="M56" s="35"/>
      <c r="Q56" s="35"/>
      <c r="R56" s="35"/>
      <c r="V56" s="35"/>
      <c r="W56" s="35"/>
      <c r="X56" s="30"/>
      <c r="Y56" s="30"/>
    </row>
    <row r="57" spans="2:25" s="29" customFormat="1" x14ac:dyDescent="0.2">
      <c r="B57" s="35"/>
      <c r="C57" s="51"/>
      <c r="G57" s="35"/>
      <c r="H57" s="35"/>
      <c r="L57" s="35"/>
      <c r="M57" s="35"/>
      <c r="Q57" s="35"/>
      <c r="R57" s="35"/>
      <c r="V57" s="35"/>
      <c r="W57" s="35"/>
      <c r="X57" s="30"/>
      <c r="Y57" s="30"/>
    </row>
    <row r="58" spans="2:25" s="29" customFormat="1" x14ac:dyDescent="0.2">
      <c r="B58" s="35"/>
      <c r="C58" s="51"/>
      <c r="G58" s="35"/>
      <c r="H58" s="35"/>
      <c r="L58" s="35"/>
      <c r="M58" s="35"/>
      <c r="Q58" s="35"/>
      <c r="R58" s="35"/>
      <c r="V58" s="35"/>
      <c r="W58" s="35"/>
      <c r="X58" s="30"/>
      <c r="Y58" s="30"/>
    </row>
    <row r="59" spans="2:25" s="29" customFormat="1" x14ac:dyDescent="0.2">
      <c r="B59" s="35"/>
      <c r="C59" s="51"/>
      <c r="G59" s="35"/>
      <c r="H59" s="35"/>
      <c r="L59" s="35"/>
      <c r="M59" s="35"/>
      <c r="Q59" s="35"/>
      <c r="R59" s="35"/>
      <c r="V59" s="35"/>
      <c r="W59" s="35"/>
      <c r="X59" s="30"/>
      <c r="Y59" s="30"/>
    </row>
    <row r="60" spans="2:25" s="29" customFormat="1" x14ac:dyDescent="0.2">
      <c r="B60" s="35"/>
      <c r="C60" s="51"/>
      <c r="G60" s="35"/>
      <c r="H60" s="35"/>
      <c r="L60" s="35"/>
      <c r="M60" s="35"/>
      <c r="Q60" s="35"/>
      <c r="R60" s="35"/>
      <c r="V60" s="35"/>
      <c r="W60" s="35"/>
      <c r="X60" s="30"/>
      <c r="Y60" s="30"/>
    </row>
    <row r="61" spans="2:25" s="29" customFormat="1" x14ac:dyDescent="0.2">
      <c r="B61" s="35"/>
      <c r="C61" s="51"/>
      <c r="G61" s="35"/>
      <c r="H61" s="35"/>
      <c r="L61" s="35"/>
      <c r="M61" s="35"/>
      <c r="Q61" s="35"/>
      <c r="R61" s="35"/>
      <c r="V61" s="35"/>
      <c r="W61" s="35"/>
      <c r="X61" s="30"/>
      <c r="Y61" s="30"/>
    </row>
    <row r="62" spans="2:25" s="29" customFormat="1" x14ac:dyDescent="0.2">
      <c r="B62" s="35"/>
      <c r="C62" s="51"/>
      <c r="G62" s="35"/>
      <c r="H62" s="35"/>
      <c r="L62" s="35"/>
      <c r="M62" s="35"/>
      <c r="Q62" s="35"/>
      <c r="R62" s="35"/>
      <c r="V62" s="35"/>
      <c r="W62" s="35"/>
      <c r="X62" s="30"/>
      <c r="Y62" s="30"/>
    </row>
    <row r="63" spans="2:25" s="29" customFormat="1" x14ac:dyDescent="0.2">
      <c r="B63" s="35"/>
      <c r="C63" s="51"/>
      <c r="G63" s="35"/>
      <c r="H63" s="35"/>
      <c r="L63" s="35"/>
      <c r="M63" s="35"/>
      <c r="Q63" s="35"/>
      <c r="R63" s="35"/>
      <c r="V63" s="35"/>
      <c r="W63" s="35"/>
      <c r="X63" s="30"/>
      <c r="Y63" s="30"/>
    </row>
    <row r="64" spans="2:25" s="29" customFormat="1" x14ac:dyDescent="0.2">
      <c r="B64" s="35"/>
      <c r="C64" s="51"/>
      <c r="G64" s="35"/>
      <c r="H64" s="35"/>
      <c r="L64" s="35"/>
      <c r="M64" s="35"/>
      <c r="Q64" s="35"/>
      <c r="R64" s="35"/>
      <c r="V64" s="35"/>
      <c r="W64" s="35"/>
      <c r="X64" s="30"/>
      <c r="Y64" s="30"/>
    </row>
    <row r="65" spans="2:25" s="29" customFormat="1" x14ac:dyDescent="0.2">
      <c r="B65" s="35"/>
      <c r="C65" s="51"/>
      <c r="G65" s="35"/>
      <c r="H65" s="35"/>
      <c r="L65" s="35"/>
      <c r="M65" s="35"/>
      <c r="Q65" s="35"/>
      <c r="R65" s="35"/>
      <c r="V65" s="35"/>
      <c r="W65" s="35"/>
      <c r="X65" s="30"/>
      <c r="Y65" s="30"/>
    </row>
    <row r="66" spans="2:25" s="29" customFormat="1" x14ac:dyDescent="0.2">
      <c r="B66" s="35"/>
      <c r="C66" s="51"/>
      <c r="G66" s="35"/>
      <c r="H66" s="35"/>
      <c r="L66" s="35"/>
      <c r="M66" s="35"/>
      <c r="Q66" s="35"/>
      <c r="R66" s="35"/>
      <c r="V66" s="35"/>
      <c r="W66" s="35"/>
      <c r="X66" s="30"/>
      <c r="Y66" s="30"/>
    </row>
    <row r="67" spans="2:25" s="29" customFormat="1" x14ac:dyDescent="0.2">
      <c r="B67" s="35"/>
      <c r="C67" s="51"/>
      <c r="G67" s="35"/>
      <c r="H67" s="35"/>
      <c r="L67" s="35"/>
      <c r="M67" s="35"/>
      <c r="Q67" s="35"/>
      <c r="R67" s="35"/>
      <c r="V67" s="35"/>
      <c r="W67" s="35"/>
      <c r="X67" s="30"/>
      <c r="Y67" s="30"/>
    </row>
    <row r="68" spans="2:25" s="29" customFormat="1" x14ac:dyDescent="0.2">
      <c r="B68" s="35"/>
      <c r="C68" s="51"/>
      <c r="G68" s="35"/>
      <c r="H68" s="35"/>
      <c r="L68" s="35"/>
      <c r="M68" s="35"/>
      <c r="Q68" s="35"/>
      <c r="R68" s="35"/>
      <c r="V68" s="35"/>
      <c r="W68" s="35"/>
      <c r="X68" s="30"/>
      <c r="Y68" s="30"/>
    </row>
    <row r="69" spans="2:25" s="29" customFormat="1" x14ac:dyDescent="0.2">
      <c r="B69" s="35"/>
      <c r="C69" s="51"/>
      <c r="G69" s="35"/>
      <c r="H69" s="35"/>
      <c r="L69" s="35"/>
      <c r="M69" s="35"/>
      <c r="Q69" s="35"/>
      <c r="R69" s="35"/>
      <c r="V69" s="35"/>
      <c r="W69" s="35"/>
      <c r="X69" s="30"/>
      <c r="Y69" s="30"/>
    </row>
    <row r="70" spans="2:25" s="29" customFormat="1" x14ac:dyDescent="0.2">
      <c r="B70" s="35"/>
      <c r="C70" s="51"/>
      <c r="G70" s="35"/>
      <c r="H70" s="35"/>
      <c r="L70" s="35"/>
      <c r="M70" s="35"/>
      <c r="Q70" s="35"/>
      <c r="R70" s="35"/>
      <c r="V70" s="35"/>
      <c r="W70" s="35"/>
      <c r="X70" s="30"/>
      <c r="Y70" s="30"/>
    </row>
    <row r="71" spans="2:25" s="29" customFormat="1" x14ac:dyDescent="0.2">
      <c r="B71" s="35"/>
      <c r="C71" s="51"/>
      <c r="G71" s="35"/>
      <c r="H71" s="35"/>
      <c r="L71" s="35"/>
      <c r="M71" s="35"/>
      <c r="Q71" s="35"/>
      <c r="R71" s="35"/>
      <c r="V71" s="35"/>
      <c r="W71" s="35"/>
      <c r="X71" s="30"/>
      <c r="Y71" s="30"/>
    </row>
    <row r="72" spans="2:25" s="29" customFormat="1" x14ac:dyDescent="0.2">
      <c r="B72" s="35"/>
      <c r="C72" s="51"/>
      <c r="G72" s="35"/>
      <c r="H72" s="35"/>
      <c r="L72" s="35"/>
      <c r="M72" s="35"/>
      <c r="Q72" s="35"/>
      <c r="R72" s="35"/>
      <c r="V72" s="35"/>
      <c r="W72" s="35"/>
      <c r="X72" s="30"/>
      <c r="Y72" s="30"/>
    </row>
    <row r="73" spans="2:25" s="29" customFormat="1" x14ac:dyDescent="0.2">
      <c r="B73" s="35"/>
      <c r="C73" s="51"/>
      <c r="G73" s="35"/>
      <c r="H73" s="35"/>
      <c r="L73" s="35"/>
      <c r="M73" s="35"/>
      <c r="Q73" s="35"/>
      <c r="R73" s="35"/>
      <c r="V73" s="35"/>
      <c r="W73" s="35"/>
      <c r="X73" s="30"/>
      <c r="Y73" s="30"/>
    </row>
    <row r="74" spans="2:25" s="29" customFormat="1" x14ac:dyDescent="0.2">
      <c r="B74" s="35"/>
      <c r="C74" s="51"/>
      <c r="G74" s="35"/>
      <c r="H74" s="35"/>
      <c r="L74" s="35"/>
      <c r="M74" s="35"/>
      <c r="Q74" s="35"/>
      <c r="R74" s="35"/>
      <c r="V74" s="35"/>
      <c r="W74" s="35"/>
      <c r="X74" s="30"/>
      <c r="Y74" s="30"/>
    </row>
    <row r="75" spans="2:25" s="29" customFormat="1" x14ac:dyDescent="0.2">
      <c r="B75" s="35"/>
      <c r="C75" s="51"/>
      <c r="G75" s="35"/>
      <c r="H75" s="35"/>
      <c r="L75" s="35"/>
      <c r="M75" s="35"/>
      <c r="Q75" s="35"/>
      <c r="R75" s="35"/>
      <c r="V75" s="35"/>
      <c r="W75" s="35"/>
      <c r="X75" s="30"/>
      <c r="Y75" s="30"/>
    </row>
    <row r="76" spans="2:25" s="29" customFormat="1" x14ac:dyDescent="0.2">
      <c r="B76" s="35"/>
      <c r="C76" s="51"/>
      <c r="G76" s="35"/>
      <c r="H76" s="35"/>
      <c r="L76" s="35"/>
      <c r="M76" s="35"/>
      <c r="Q76" s="35"/>
      <c r="R76" s="35"/>
      <c r="V76" s="35"/>
      <c r="W76" s="35"/>
      <c r="X76" s="30"/>
      <c r="Y76" s="30"/>
    </row>
    <row r="77" spans="2:25" s="29" customFormat="1" x14ac:dyDescent="0.2">
      <c r="B77" s="35"/>
      <c r="C77" s="51"/>
      <c r="G77" s="35"/>
      <c r="H77" s="35"/>
      <c r="L77" s="35"/>
      <c r="M77" s="35"/>
      <c r="Q77" s="35"/>
      <c r="R77" s="35"/>
      <c r="V77" s="35"/>
      <c r="W77" s="35"/>
      <c r="X77" s="30"/>
      <c r="Y77" s="30"/>
    </row>
    <row r="78" spans="2:25" s="29" customFormat="1" x14ac:dyDescent="0.2">
      <c r="B78" s="35"/>
      <c r="C78" s="51"/>
      <c r="G78" s="35"/>
      <c r="H78" s="35"/>
      <c r="L78" s="35"/>
      <c r="M78" s="35"/>
      <c r="Q78" s="35"/>
      <c r="R78" s="35"/>
      <c r="V78" s="35"/>
      <c r="W78" s="35"/>
      <c r="X78" s="30"/>
      <c r="Y78" s="30"/>
    </row>
    <row r="79" spans="2:25" s="29" customFormat="1" x14ac:dyDescent="0.2">
      <c r="B79" s="35"/>
      <c r="C79" s="51"/>
      <c r="G79" s="35"/>
      <c r="H79" s="35"/>
      <c r="L79" s="35"/>
      <c r="M79" s="35"/>
      <c r="Q79" s="35"/>
      <c r="R79" s="35"/>
      <c r="V79" s="35"/>
      <c r="W79" s="35"/>
      <c r="X79" s="30"/>
      <c r="Y79" s="30"/>
    </row>
    <row r="80" spans="2:25" s="29" customFormat="1" x14ac:dyDescent="0.2">
      <c r="B80" s="35"/>
      <c r="C80" s="51"/>
      <c r="G80" s="35"/>
      <c r="H80" s="35"/>
      <c r="L80" s="35"/>
      <c r="M80" s="35"/>
      <c r="Q80" s="35"/>
      <c r="R80" s="35"/>
      <c r="V80" s="35"/>
      <c r="W80" s="35"/>
      <c r="X80" s="30"/>
      <c r="Y80" s="30"/>
    </row>
    <row r="81" spans="2:25" s="29" customFormat="1" x14ac:dyDescent="0.2">
      <c r="B81" s="35"/>
      <c r="C81" s="51"/>
      <c r="G81" s="35"/>
      <c r="H81" s="35"/>
      <c r="L81" s="35"/>
      <c r="M81" s="35"/>
      <c r="Q81" s="35"/>
      <c r="R81" s="35"/>
      <c r="V81" s="35"/>
      <c r="W81" s="35"/>
      <c r="X81" s="30"/>
      <c r="Y81" s="30"/>
    </row>
    <row r="82" spans="2:25" s="29" customFormat="1" x14ac:dyDescent="0.2">
      <c r="B82" s="35"/>
      <c r="C82" s="51"/>
      <c r="G82" s="35"/>
      <c r="H82" s="35"/>
      <c r="L82" s="35"/>
      <c r="M82" s="35"/>
      <c r="Q82" s="35"/>
      <c r="R82" s="35"/>
      <c r="V82" s="35"/>
      <c r="W82" s="35"/>
      <c r="X82" s="30"/>
      <c r="Y82" s="30"/>
    </row>
    <row r="83" spans="2:25" s="29" customFormat="1" x14ac:dyDescent="0.2">
      <c r="B83" s="35"/>
      <c r="C83" s="51"/>
      <c r="G83" s="35"/>
      <c r="H83" s="35"/>
      <c r="L83" s="35"/>
      <c r="M83" s="35"/>
      <c r="Q83" s="35"/>
      <c r="R83" s="35"/>
      <c r="V83" s="35"/>
      <c r="W83" s="35"/>
      <c r="X83" s="30"/>
      <c r="Y83" s="30"/>
    </row>
    <row r="84" spans="2:25" s="29" customFormat="1" x14ac:dyDescent="0.2">
      <c r="B84" s="35"/>
      <c r="C84" s="51"/>
      <c r="G84" s="35"/>
      <c r="H84" s="35"/>
      <c r="L84" s="35"/>
      <c r="M84" s="35"/>
      <c r="Q84" s="35"/>
      <c r="R84" s="35"/>
      <c r="V84" s="35"/>
      <c r="W84" s="35"/>
      <c r="X84" s="30"/>
      <c r="Y84" s="30"/>
    </row>
    <row r="85" spans="2:25" s="29" customFormat="1" x14ac:dyDescent="0.2">
      <c r="B85" s="35"/>
      <c r="C85" s="51"/>
      <c r="G85" s="35"/>
      <c r="H85" s="35"/>
      <c r="L85" s="35"/>
      <c r="M85" s="35"/>
      <c r="Q85" s="35"/>
      <c r="R85" s="35"/>
      <c r="V85" s="35"/>
      <c r="W85" s="35"/>
      <c r="X85" s="30"/>
      <c r="Y85" s="30"/>
    </row>
    <row r="86" spans="2:25" s="29" customFormat="1" x14ac:dyDescent="0.2">
      <c r="B86" s="35"/>
      <c r="C86" s="51"/>
      <c r="G86" s="35"/>
      <c r="H86" s="35"/>
      <c r="L86" s="35"/>
      <c r="M86" s="35"/>
      <c r="Q86" s="35"/>
      <c r="R86" s="35"/>
      <c r="V86" s="35"/>
      <c r="W86" s="35"/>
      <c r="X86" s="30"/>
      <c r="Y86" s="30"/>
    </row>
    <row r="87" spans="2:25" s="29" customFormat="1" x14ac:dyDescent="0.2">
      <c r="B87" s="35"/>
      <c r="C87" s="51"/>
      <c r="G87" s="35"/>
      <c r="H87" s="35"/>
      <c r="L87" s="35"/>
      <c r="M87" s="35"/>
      <c r="Q87" s="35"/>
      <c r="R87" s="35"/>
      <c r="V87" s="35"/>
      <c r="W87" s="35"/>
      <c r="X87" s="30"/>
      <c r="Y87" s="30"/>
    </row>
    <row r="88" spans="2:25" s="29" customFormat="1" x14ac:dyDescent="0.2">
      <c r="B88" s="35"/>
      <c r="C88" s="51"/>
      <c r="G88" s="35"/>
      <c r="H88" s="35"/>
      <c r="L88" s="35"/>
      <c r="M88" s="35"/>
      <c r="Q88" s="35"/>
      <c r="R88" s="35"/>
      <c r="V88" s="35"/>
      <c r="W88" s="35"/>
      <c r="X88" s="30"/>
      <c r="Y88" s="30"/>
    </row>
    <row r="89" spans="2:25" s="29" customFormat="1" x14ac:dyDescent="0.2">
      <c r="B89" s="35"/>
      <c r="C89" s="51"/>
      <c r="G89" s="35"/>
      <c r="H89" s="35"/>
      <c r="L89" s="35"/>
      <c r="M89" s="35"/>
      <c r="Q89" s="35"/>
      <c r="R89" s="35"/>
      <c r="V89" s="35"/>
      <c r="W89" s="35"/>
      <c r="X89" s="30"/>
      <c r="Y89" s="30"/>
    </row>
    <row r="90" spans="2:25" s="29" customFormat="1" x14ac:dyDescent="0.2">
      <c r="B90" s="35"/>
      <c r="C90" s="51"/>
      <c r="G90" s="35"/>
      <c r="H90" s="35"/>
      <c r="L90" s="35"/>
      <c r="M90" s="35"/>
      <c r="Q90" s="35"/>
      <c r="R90" s="35"/>
      <c r="V90" s="35"/>
      <c r="W90" s="35"/>
      <c r="X90" s="30"/>
      <c r="Y90" s="30"/>
    </row>
    <row r="91" spans="2:25" s="29" customFormat="1" x14ac:dyDescent="0.2">
      <c r="B91" s="35"/>
      <c r="C91" s="51"/>
      <c r="G91" s="35"/>
      <c r="H91" s="35"/>
      <c r="L91" s="35"/>
      <c r="M91" s="35"/>
      <c r="Q91" s="35"/>
      <c r="R91" s="35"/>
      <c r="V91" s="35"/>
      <c r="W91" s="35"/>
      <c r="X91" s="30"/>
      <c r="Y91" s="30"/>
    </row>
    <row r="92" spans="2:25" s="29" customFormat="1" x14ac:dyDescent="0.2">
      <c r="B92" s="35"/>
      <c r="C92" s="51"/>
      <c r="G92" s="35"/>
      <c r="H92" s="35"/>
      <c r="L92" s="35"/>
      <c r="M92" s="35"/>
      <c r="Q92" s="35"/>
      <c r="R92" s="35"/>
      <c r="V92" s="35"/>
      <c r="W92" s="35"/>
      <c r="X92" s="30"/>
      <c r="Y92" s="30"/>
    </row>
    <row r="93" spans="2:25" s="29" customFormat="1" x14ac:dyDescent="0.2">
      <c r="B93" s="35"/>
      <c r="C93" s="51"/>
      <c r="G93" s="35"/>
      <c r="H93" s="35"/>
      <c r="L93" s="35"/>
      <c r="M93" s="35"/>
      <c r="Q93" s="35"/>
      <c r="R93" s="35"/>
      <c r="V93" s="35"/>
      <c r="W93" s="35"/>
      <c r="X93" s="30"/>
      <c r="Y93" s="30"/>
    </row>
    <row r="94" spans="2:25" s="29" customFormat="1" x14ac:dyDescent="0.2">
      <c r="B94" s="35"/>
      <c r="C94" s="51"/>
      <c r="G94" s="35"/>
      <c r="H94" s="35"/>
      <c r="L94" s="35"/>
      <c r="M94" s="35"/>
      <c r="Q94" s="35"/>
      <c r="R94" s="35"/>
      <c r="V94" s="35"/>
      <c r="W94" s="35"/>
      <c r="X94" s="30"/>
      <c r="Y94" s="30"/>
    </row>
    <row r="95" spans="2:25" s="29" customFormat="1" x14ac:dyDescent="0.2">
      <c r="B95" s="35"/>
      <c r="C95" s="51"/>
      <c r="G95" s="35"/>
      <c r="H95" s="35"/>
      <c r="L95" s="35"/>
      <c r="M95" s="35"/>
      <c r="Q95" s="35"/>
      <c r="R95" s="35"/>
      <c r="V95" s="35"/>
      <c r="W95" s="35"/>
      <c r="X95" s="30"/>
      <c r="Y95" s="30"/>
    </row>
    <row r="96" spans="2:25" s="29" customFormat="1" x14ac:dyDescent="0.2">
      <c r="B96" s="35"/>
      <c r="C96" s="51"/>
      <c r="G96" s="35"/>
      <c r="H96" s="35"/>
      <c r="L96" s="35"/>
      <c r="M96" s="35"/>
      <c r="Q96" s="35"/>
      <c r="R96" s="35"/>
      <c r="V96" s="35"/>
      <c r="W96" s="35"/>
      <c r="X96" s="30"/>
      <c r="Y96" s="30"/>
    </row>
    <row r="97" spans="2:25" s="29" customFormat="1" x14ac:dyDescent="0.2">
      <c r="B97" s="35"/>
      <c r="C97" s="51"/>
      <c r="G97" s="35"/>
      <c r="H97" s="35"/>
      <c r="L97" s="35"/>
      <c r="M97" s="35"/>
      <c r="Q97" s="35"/>
      <c r="R97" s="35"/>
      <c r="V97" s="35"/>
      <c r="W97" s="35"/>
      <c r="X97" s="30"/>
      <c r="Y97" s="30"/>
    </row>
    <row r="98" spans="2:25" s="29" customFormat="1" x14ac:dyDescent="0.2">
      <c r="B98" s="35"/>
      <c r="C98" s="51"/>
      <c r="G98" s="35"/>
      <c r="H98" s="35"/>
      <c r="L98" s="35"/>
      <c r="M98" s="35"/>
      <c r="Q98" s="35"/>
      <c r="R98" s="35"/>
      <c r="V98" s="35"/>
      <c r="W98" s="35"/>
      <c r="X98" s="30"/>
      <c r="Y98" s="30"/>
    </row>
    <row r="99" spans="2:25" s="29" customFormat="1" x14ac:dyDescent="0.2">
      <c r="B99" s="35"/>
      <c r="C99" s="51"/>
      <c r="G99" s="35"/>
      <c r="H99" s="35"/>
      <c r="L99" s="35"/>
      <c r="M99" s="35"/>
      <c r="Q99" s="35"/>
      <c r="R99" s="35"/>
      <c r="V99" s="35"/>
      <c r="W99" s="35"/>
      <c r="X99" s="30"/>
      <c r="Y99" s="30"/>
    </row>
    <row r="100" spans="2:25" s="29" customFormat="1" x14ac:dyDescent="0.2">
      <c r="B100" s="35"/>
      <c r="C100" s="51"/>
      <c r="G100" s="35"/>
      <c r="H100" s="35"/>
      <c r="L100" s="35"/>
      <c r="M100" s="35"/>
      <c r="Q100" s="35"/>
      <c r="R100" s="35"/>
      <c r="V100" s="35"/>
      <c r="W100" s="35"/>
      <c r="X100" s="30"/>
      <c r="Y100" s="30"/>
    </row>
    <row r="101" spans="2:25" s="29" customFormat="1" x14ac:dyDescent="0.2">
      <c r="B101" s="35"/>
      <c r="C101" s="51"/>
      <c r="G101" s="35"/>
      <c r="H101" s="35"/>
      <c r="L101" s="35"/>
      <c r="M101" s="35"/>
      <c r="Q101" s="35"/>
      <c r="R101" s="35"/>
      <c r="V101" s="35"/>
      <c r="W101" s="35"/>
      <c r="X101" s="30"/>
      <c r="Y101" s="30"/>
    </row>
    <row r="102" spans="2:25" s="29" customFormat="1" x14ac:dyDescent="0.2">
      <c r="B102" s="35"/>
      <c r="C102" s="51"/>
      <c r="G102" s="35"/>
      <c r="H102" s="35"/>
      <c r="L102" s="35"/>
      <c r="M102" s="35"/>
      <c r="Q102" s="35"/>
      <c r="R102" s="35"/>
      <c r="V102" s="35"/>
      <c r="W102" s="35"/>
      <c r="X102" s="30"/>
      <c r="Y102" s="30"/>
    </row>
    <row r="103" spans="2:25" s="29" customFormat="1" x14ac:dyDescent="0.2">
      <c r="B103" s="35"/>
      <c r="C103" s="51"/>
      <c r="G103" s="35"/>
      <c r="H103" s="35"/>
      <c r="L103" s="35"/>
      <c r="M103" s="35"/>
      <c r="Q103" s="35"/>
      <c r="R103" s="35"/>
      <c r="V103" s="35"/>
      <c r="W103" s="35"/>
      <c r="X103" s="30"/>
      <c r="Y103" s="30"/>
    </row>
    <row r="104" spans="2:25" s="29" customFormat="1" x14ac:dyDescent="0.2">
      <c r="B104" s="35"/>
      <c r="C104" s="51"/>
      <c r="G104" s="35"/>
      <c r="H104" s="35"/>
      <c r="L104" s="35"/>
      <c r="M104" s="35"/>
      <c r="Q104" s="35"/>
      <c r="R104" s="35"/>
      <c r="V104" s="35"/>
      <c r="W104" s="35"/>
      <c r="X104" s="30"/>
      <c r="Y104" s="30"/>
    </row>
    <row r="105" spans="2:25" s="29" customFormat="1" x14ac:dyDescent="0.2">
      <c r="B105" s="35"/>
      <c r="C105" s="51"/>
      <c r="G105" s="35"/>
      <c r="H105" s="35"/>
      <c r="L105" s="35"/>
      <c r="M105" s="35"/>
      <c r="Q105" s="35"/>
      <c r="R105" s="35"/>
      <c r="V105" s="35"/>
      <c r="W105" s="35"/>
      <c r="X105" s="30"/>
      <c r="Y105" s="30"/>
    </row>
    <row r="106" spans="2:25" s="29" customFormat="1" x14ac:dyDescent="0.2">
      <c r="B106" s="35"/>
      <c r="C106" s="51"/>
      <c r="G106" s="35"/>
      <c r="H106" s="35"/>
      <c r="L106" s="35"/>
      <c r="M106" s="35"/>
      <c r="Q106" s="35"/>
      <c r="R106" s="35"/>
      <c r="V106" s="35"/>
      <c r="W106" s="35"/>
      <c r="X106" s="30"/>
      <c r="Y106" s="30"/>
    </row>
    <row r="107" spans="2:25" s="29" customFormat="1" x14ac:dyDescent="0.2">
      <c r="B107" s="35"/>
      <c r="C107" s="51"/>
      <c r="G107" s="35"/>
      <c r="H107" s="35"/>
      <c r="L107" s="35"/>
      <c r="M107" s="35"/>
      <c r="Q107" s="35"/>
      <c r="R107" s="35"/>
      <c r="V107" s="35"/>
      <c r="W107" s="35"/>
      <c r="X107" s="30"/>
      <c r="Y107" s="30"/>
    </row>
    <row r="108" spans="2:25" s="29" customFormat="1" x14ac:dyDescent="0.2">
      <c r="B108" s="35"/>
      <c r="C108" s="51"/>
      <c r="G108" s="35"/>
      <c r="H108" s="35"/>
      <c r="L108" s="35"/>
      <c r="M108" s="35"/>
      <c r="Q108" s="35"/>
      <c r="R108" s="35"/>
      <c r="V108" s="35"/>
      <c r="W108" s="35"/>
      <c r="X108" s="30"/>
      <c r="Y108" s="30"/>
    </row>
    <row r="109" spans="2:25" s="29" customFormat="1" x14ac:dyDescent="0.2">
      <c r="B109" s="35"/>
      <c r="C109" s="51"/>
      <c r="G109" s="35"/>
      <c r="H109" s="35"/>
      <c r="L109" s="35"/>
      <c r="M109" s="35"/>
      <c r="Q109" s="35"/>
      <c r="R109" s="35"/>
      <c r="V109" s="35"/>
      <c r="W109" s="35"/>
      <c r="X109" s="30"/>
      <c r="Y109" s="30"/>
    </row>
    <row r="110" spans="2:25" s="29" customFormat="1" x14ac:dyDescent="0.2">
      <c r="B110" s="35"/>
      <c r="C110" s="51"/>
      <c r="G110" s="35"/>
      <c r="H110" s="35"/>
      <c r="L110" s="35"/>
      <c r="M110" s="35"/>
      <c r="Q110" s="35"/>
      <c r="R110" s="35"/>
      <c r="V110" s="35"/>
      <c r="W110" s="35"/>
      <c r="X110" s="30"/>
      <c r="Y110" s="30"/>
    </row>
    <row r="111" spans="2:25" s="29" customFormat="1" x14ac:dyDescent="0.2">
      <c r="B111" s="35"/>
      <c r="C111" s="51"/>
      <c r="G111" s="35"/>
      <c r="H111" s="35"/>
      <c r="L111" s="35"/>
      <c r="M111" s="35"/>
      <c r="Q111" s="35"/>
      <c r="R111" s="35"/>
      <c r="V111" s="35"/>
      <c r="W111" s="35"/>
      <c r="X111" s="30"/>
      <c r="Y111" s="30"/>
    </row>
    <row r="112" spans="2:25" s="29" customFormat="1" x14ac:dyDescent="0.2">
      <c r="B112" s="35"/>
      <c r="C112" s="51"/>
      <c r="G112" s="35"/>
      <c r="H112" s="35"/>
      <c r="L112" s="35"/>
      <c r="M112" s="35"/>
      <c r="Q112" s="35"/>
      <c r="R112" s="35"/>
      <c r="V112" s="35"/>
      <c r="W112" s="35"/>
      <c r="X112" s="30"/>
      <c r="Y112" s="30"/>
    </row>
    <row r="113" spans="2:25" s="29" customFormat="1" x14ac:dyDescent="0.2">
      <c r="B113" s="35"/>
      <c r="C113" s="51"/>
      <c r="G113" s="35"/>
      <c r="H113" s="35"/>
      <c r="L113" s="35"/>
      <c r="M113" s="35"/>
      <c r="Q113" s="35"/>
      <c r="R113" s="35"/>
      <c r="V113" s="35"/>
      <c r="W113" s="35"/>
      <c r="X113" s="30"/>
      <c r="Y113" s="30"/>
    </row>
    <row r="114" spans="2:25" s="29" customFormat="1" x14ac:dyDescent="0.2">
      <c r="B114" s="35"/>
      <c r="C114" s="51"/>
      <c r="G114" s="35"/>
      <c r="H114" s="35"/>
      <c r="L114" s="35"/>
      <c r="M114" s="35"/>
      <c r="Q114" s="35"/>
      <c r="R114" s="35"/>
      <c r="V114" s="35"/>
      <c r="W114" s="35"/>
      <c r="X114" s="30"/>
      <c r="Y114" s="30"/>
    </row>
    <row r="115" spans="2:25" s="29" customFormat="1" x14ac:dyDescent="0.2">
      <c r="B115" s="35"/>
      <c r="C115" s="51"/>
      <c r="G115" s="35"/>
      <c r="H115" s="35"/>
      <c r="L115" s="35"/>
      <c r="M115" s="35"/>
      <c r="Q115" s="35"/>
      <c r="R115" s="35"/>
      <c r="V115" s="35"/>
      <c r="W115" s="35"/>
      <c r="X115" s="30"/>
      <c r="Y115" s="30"/>
    </row>
    <row r="116" spans="2:25" s="29" customFormat="1" x14ac:dyDescent="0.2">
      <c r="B116" s="35"/>
      <c r="C116" s="51"/>
      <c r="G116" s="35"/>
      <c r="H116" s="35"/>
      <c r="L116" s="35"/>
      <c r="M116" s="35"/>
      <c r="Q116" s="35"/>
      <c r="R116" s="35"/>
      <c r="V116" s="35"/>
      <c r="W116" s="35"/>
      <c r="X116" s="30"/>
      <c r="Y116" s="30"/>
    </row>
    <row r="117" spans="2:25" s="29" customFormat="1" x14ac:dyDescent="0.2">
      <c r="B117" s="35"/>
      <c r="C117" s="51"/>
      <c r="G117" s="35"/>
      <c r="H117" s="35"/>
      <c r="L117" s="35"/>
      <c r="M117" s="35"/>
      <c r="Q117" s="35"/>
      <c r="R117" s="35"/>
      <c r="V117" s="35"/>
      <c r="W117" s="35"/>
      <c r="X117" s="30"/>
      <c r="Y117" s="30"/>
    </row>
    <row r="118" spans="2:25" s="29" customFormat="1" x14ac:dyDescent="0.2">
      <c r="B118" s="35"/>
      <c r="C118" s="51"/>
      <c r="G118" s="35"/>
      <c r="H118" s="35"/>
      <c r="L118" s="35"/>
      <c r="M118" s="35"/>
      <c r="Q118" s="35"/>
      <c r="R118" s="35"/>
      <c r="V118" s="35"/>
      <c r="W118" s="35"/>
      <c r="X118" s="30"/>
      <c r="Y118" s="30"/>
    </row>
    <row r="119" spans="2:25" s="29" customFormat="1" x14ac:dyDescent="0.2">
      <c r="B119" s="35"/>
      <c r="C119" s="51"/>
      <c r="G119" s="35"/>
      <c r="H119" s="35"/>
      <c r="L119" s="35"/>
      <c r="M119" s="35"/>
      <c r="Q119" s="35"/>
      <c r="R119" s="35"/>
      <c r="V119" s="35"/>
      <c r="W119" s="35"/>
      <c r="X119" s="30"/>
      <c r="Y119" s="30"/>
    </row>
    <row r="120" spans="2:25" s="29" customFormat="1" x14ac:dyDescent="0.2">
      <c r="B120" s="35"/>
      <c r="C120" s="51"/>
      <c r="G120" s="35"/>
      <c r="H120" s="35"/>
      <c r="L120" s="35"/>
      <c r="M120" s="35"/>
      <c r="Q120" s="35"/>
      <c r="R120" s="35"/>
      <c r="V120" s="35"/>
      <c r="W120" s="35"/>
      <c r="X120" s="30"/>
      <c r="Y120" s="30"/>
    </row>
    <row r="121" spans="2:25" s="29" customFormat="1" x14ac:dyDescent="0.2">
      <c r="B121" s="35"/>
      <c r="C121" s="51"/>
      <c r="G121" s="35"/>
      <c r="H121" s="35"/>
      <c r="L121" s="35"/>
      <c r="M121" s="35"/>
      <c r="Q121" s="35"/>
      <c r="R121" s="35"/>
      <c r="V121" s="35"/>
      <c r="W121" s="35"/>
      <c r="X121" s="30"/>
      <c r="Y121" s="30"/>
    </row>
    <row r="122" spans="2:25" s="29" customFormat="1" x14ac:dyDescent="0.2">
      <c r="B122" s="35"/>
      <c r="C122" s="51"/>
      <c r="G122" s="35"/>
      <c r="H122" s="35"/>
      <c r="L122" s="35"/>
      <c r="M122" s="35"/>
      <c r="Q122" s="35"/>
      <c r="R122" s="35"/>
      <c r="V122" s="35"/>
      <c r="W122" s="35"/>
      <c r="X122" s="30"/>
      <c r="Y122" s="30"/>
    </row>
    <row r="123" spans="2:25" s="29" customFormat="1" x14ac:dyDescent="0.2">
      <c r="B123" s="35"/>
      <c r="C123" s="51"/>
      <c r="G123" s="35"/>
      <c r="H123" s="35"/>
      <c r="L123" s="35"/>
      <c r="M123" s="35"/>
      <c r="Q123" s="35"/>
      <c r="R123" s="35"/>
      <c r="V123" s="35"/>
      <c r="W123" s="35"/>
      <c r="X123" s="30"/>
      <c r="Y123" s="30"/>
    </row>
    <row r="124" spans="2:25" s="29" customFormat="1" x14ac:dyDescent="0.2">
      <c r="B124" s="35"/>
      <c r="C124" s="51"/>
      <c r="G124" s="35"/>
      <c r="H124" s="35"/>
      <c r="L124" s="35"/>
      <c r="M124" s="35"/>
      <c r="Q124" s="35"/>
      <c r="R124" s="35"/>
      <c r="V124" s="35"/>
      <c r="W124" s="35"/>
      <c r="X124" s="30"/>
      <c r="Y124" s="30"/>
    </row>
    <row r="125" spans="2:25" s="29" customFormat="1" x14ac:dyDescent="0.2">
      <c r="B125" s="35"/>
      <c r="C125" s="51"/>
      <c r="G125" s="35"/>
      <c r="H125" s="35"/>
      <c r="L125" s="35"/>
      <c r="M125" s="35"/>
      <c r="Q125" s="35"/>
      <c r="R125" s="35"/>
      <c r="V125" s="35"/>
      <c r="W125" s="35"/>
      <c r="X125" s="30"/>
      <c r="Y125" s="30"/>
    </row>
    <row r="126" spans="2:25" s="29" customFormat="1" x14ac:dyDescent="0.2">
      <c r="B126" s="35"/>
      <c r="C126" s="51"/>
      <c r="G126" s="35"/>
      <c r="H126" s="35"/>
      <c r="L126" s="35"/>
      <c r="M126" s="35"/>
      <c r="Q126" s="35"/>
      <c r="R126" s="35"/>
      <c r="V126" s="35"/>
      <c r="W126" s="35"/>
      <c r="X126" s="30"/>
      <c r="Y126" s="30"/>
    </row>
    <row r="127" spans="2:25" s="29" customFormat="1" x14ac:dyDescent="0.2">
      <c r="B127" s="35"/>
      <c r="C127" s="51"/>
      <c r="G127" s="35"/>
      <c r="H127" s="35"/>
      <c r="L127" s="35"/>
      <c r="M127" s="35"/>
      <c r="Q127" s="35"/>
      <c r="R127" s="35"/>
      <c r="V127" s="35"/>
      <c r="W127" s="35"/>
      <c r="X127" s="30"/>
      <c r="Y127" s="30"/>
    </row>
    <row r="128" spans="2:25" s="29" customFormat="1" x14ac:dyDescent="0.2">
      <c r="B128" s="35"/>
      <c r="C128" s="51"/>
      <c r="G128" s="35"/>
      <c r="H128" s="35"/>
      <c r="L128" s="35"/>
      <c r="M128" s="35"/>
      <c r="Q128" s="35"/>
      <c r="R128" s="35"/>
      <c r="V128" s="35"/>
      <c r="W128" s="35"/>
      <c r="X128" s="30"/>
      <c r="Y128" s="30"/>
    </row>
    <row r="129" spans="2:25" s="29" customFormat="1" x14ac:dyDescent="0.2">
      <c r="B129" s="35"/>
      <c r="C129" s="51"/>
      <c r="G129" s="35"/>
      <c r="H129" s="35"/>
      <c r="L129" s="35"/>
      <c r="M129" s="35"/>
      <c r="Q129" s="35"/>
      <c r="R129" s="35"/>
      <c r="V129" s="35"/>
      <c r="W129" s="35"/>
      <c r="X129" s="30"/>
      <c r="Y129" s="30"/>
    </row>
    <row r="130" spans="2:25" s="29" customFormat="1" x14ac:dyDescent="0.2">
      <c r="B130" s="35"/>
      <c r="C130" s="51"/>
      <c r="G130" s="35"/>
      <c r="H130" s="35"/>
      <c r="L130" s="35"/>
      <c r="M130" s="35"/>
      <c r="Q130" s="35"/>
      <c r="R130" s="35"/>
      <c r="V130" s="35"/>
      <c r="W130" s="35"/>
      <c r="X130" s="30"/>
      <c r="Y130" s="30"/>
    </row>
    <row r="131" spans="2:25" s="29" customFormat="1" x14ac:dyDescent="0.2">
      <c r="B131" s="35"/>
      <c r="C131" s="51"/>
      <c r="G131" s="35"/>
      <c r="H131" s="35"/>
      <c r="L131" s="35"/>
      <c r="M131" s="35"/>
      <c r="Q131" s="35"/>
      <c r="R131" s="35"/>
      <c r="V131" s="35"/>
      <c r="W131" s="35"/>
      <c r="X131" s="30"/>
      <c r="Y131" s="30"/>
    </row>
    <row r="132" spans="2:25" s="29" customFormat="1" x14ac:dyDescent="0.2">
      <c r="B132" s="35"/>
      <c r="C132" s="51"/>
      <c r="G132" s="35"/>
      <c r="H132" s="35"/>
      <c r="L132" s="35"/>
      <c r="M132" s="35"/>
      <c r="Q132" s="35"/>
      <c r="R132" s="35"/>
      <c r="V132" s="35"/>
      <c r="W132" s="35"/>
      <c r="X132" s="30"/>
      <c r="Y132" s="30"/>
    </row>
    <row r="133" spans="2:25" s="29" customFormat="1" x14ac:dyDescent="0.2">
      <c r="B133" s="35"/>
      <c r="C133" s="51"/>
      <c r="G133" s="35"/>
      <c r="H133" s="35"/>
      <c r="L133" s="35"/>
      <c r="M133" s="35"/>
      <c r="Q133" s="35"/>
      <c r="R133" s="35"/>
      <c r="V133" s="35"/>
      <c r="W133" s="35"/>
      <c r="X133" s="30"/>
      <c r="Y133" s="30"/>
    </row>
    <row r="134" spans="2:25" s="29" customFormat="1" x14ac:dyDescent="0.2">
      <c r="B134" s="35"/>
      <c r="C134" s="51"/>
      <c r="G134" s="35"/>
      <c r="H134" s="35"/>
      <c r="L134" s="35"/>
      <c r="M134" s="35"/>
      <c r="Q134" s="35"/>
      <c r="R134" s="35"/>
      <c r="V134" s="35"/>
      <c r="W134" s="35"/>
      <c r="X134" s="30"/>
      <c r="Y134" s="30"/>
    </row>
    <row r="135" spans="2:25" s="29" customFormat="1" x14ac:dyDescent="0.2">
      <c r="B135" s="35"/>
      <c r="C135" s="51"/>
      <c r="G135" s="35"/>
      <c r="H135" s="35"/>
      <c r="L135" s="35"/>
      <c r="M135" s="35"/>
      <c r="Q135" s="35"/>
      <c r="R135" s="35"/>
      <c r="V135" s="35"/>
      <c r="W135" s="35"/>
      <c r="X135" s="30"/>
      <c r="Y135" s="30"/>
    </row>
    <row r="136" spans="2:25" s="29" customFormat="1" x14ac:dyDescent="0.2">
      <c r="B136" s="35"/>
      <c r="C136" s="51"/>
      <c r="G136" s="35"/>
      <c r="H136" s="35"/>
      <c r="L136" s="35"/>
      <c r="M136" s="35"/>
      <c r="Q136" s="35"/>
      <c r="R136" s="35"/>
      <c r="V136" s="35"/>
      <c r="W136" s="35"/>
      <c r="X136" s="30"/>
      <c r="Y136" s="30"/>
    </row>
    <row r="137" spans="2:25" s="29" customFormat="1" x14ac:dyDescent="0.2">
      <c r="B137" s="35"/>
      <c r="C137" s="51"/>
      <c r="G137" s="35"/>
      <c r="H137" s="35"/>
      <c r="L137" s="35"/>
      <c r="M137" s="35"/>
      <c r="Q137" s="35"/>
      <c r="R137" s="35"/>
      <c r="V137" s="35"/>
      <c r="W137" s="35"/>
      <c r="X137" s="30"/>
      <c r="Y137" s="30"/>
    </row>
    <row r="138" spans="2:25" s="29" customFormat="1" x14ac:dyDescent="0.2">
      <c r="B138" s="35"/>
      <c r="C138" s="51"/>
      <c r="G138" s="35"/>
      <c r="H138" s="35"/>
      <c r="L138" s="35"/>
      <c r="M138" s="35"/>
      <c r="Q138" s="35"/>
      <c r="R138" s="35"/>
      <c r="V138" s="35"/>
      <c r="W138" s="35"/>
      <c r="X138" s="30"/>
      <c r="Y138" s="30"/>
    </row>
    <row r="139" spans="2:25" s="29" customFormat="1" x14ac:dyDescent="0.2">
      <c r="B139" s="35"/>
      <c r="C139" s="51"/>
      <c r="G139" s="35"/>
      <c r="H139" s="35"/>
      <c r="L139" s="35"/>
      <c r="M139" s="35"/>
      <c r="Q139" s="35"/>
      <c r="R139" s="35"/>
      <c r="V139" s="35"/>
      <c r="W139" s="35"/>
      <c r="X139" s="30"/>
      <c r="Y139" s="30"/>
    </row>
    <row r="140" spans="2:25" s="29" customFormat="1" x14ac:dyDescent="0.2">
      <c r="B140" s="35"/>
      <c r="C140" s="51"/>
      <c r="G140" s="35"/>
      <c r="H140" s="35"/>
      <c r="L140" s="35"/>
      <c r="M140" s="35"/>
      <c r="Q140" s="35"/>
      <c r="R140" s="35"/>
      <c r="V140" s="35"/>
      <c r="W140" s="35"/>
      <c r="X140" s="30"/>
      <c r="Y140" s="30"/>
    </row>
    <row r="141" spans="2:25" s="29" customFormat="1" x14ac:dyDescent="0.2">
      <c r="B141" s="35"/>
      <c r="C141" s="51"/>
      <c r="G141" s="35"/>
      <c r="H141" s="35"/>
      <c r="L141" s="35"/>
      <c r="M141" s="35"/>
      <c r="Q141" s="35"/>
      <c r="R141" s="35"/>
      <c r="V141" s="35"/>
      <c r="W141" s="35"/>
      <c r="X141" s="30"/>
      <c r="Y141" s="30"/>
    </row>
    <row r="142" spans="2:25" s="29" customFormat="1" x14ac:dyDescent="0.2">
      <c r="B142" s="35"/>
      <c r="C142" s="51"/>
      <c r="G142" s="35"/>
      <c r="H142" s="35"/>
      <c r="L142" s="35"/>
      <c r="M142" s="35"/>
      <c r="Q142" s="35"/>
      <c r="R142" s="35"/>
      <c r="V142" s="35"/>
      <c r="W142" s="35"/>
      <c r="X142" s="30"/>
      <c r="Y142" s="30"/>
    </row>
    <row r="143" spans="2:25" s="29" customFormat="1" x14ac:dyDescent="0.2">
      <c r="B143" s="35"/>
      <c r="C143" s="51"/>
      <c r="G143" s="35"/>
      <c r="H143" s="35"/>
      <c r="L143" s="35"/>
      <c r="M143" s="35"/>
      <c r="Q143" s="35"/>
      <c r="R143" s="35"/>
      <c r="V143" s="35"/>
      <c r="W143" s="35"/>
      <c r="X143" s="30"/>
      <c r="Y143" s="30"/>
    </row>
    <row r="144" spans="2:25" s="29" customFormat="1" x14ac:dyDescent="0.2">
      <c r="B144" s="35"/>
      <c r="C144" s="51"/>
      <c r="G144" s="35"/>
      <c r="H144" s="35"/>
      <c r="L144" s="35"/>
      <c r="M144" s="35"/>
      <c r="Q144" s="35"/>
      <c r="R144" s="35"/>
      <c r="V144" s="35"/>
      <c r="W144" s="35"/>
      <c r="X144" s="30"/>
      <c r="Y144" s="30"/>
    </row>
    <row r="145" spans="2:25" s="29" customFormat="1" x14ac:dyDescent="0.2">
      <c r="B145" s="35"/>
      <c r="C145" s="51"/>
      <c r="G145" s="35"/>
      <c r="H145" s="35"/>
      <c r="L145" s="35"/>
      <c r="M145" s="35"/>
      <c r="Q145" s="35"/>
      <c r="R145" s="35"/>
      <c r="V145" s="35"/>
      <c r="W145" s="35"/>
      <c r="X145" s="30"/>
      <c r="Y145" s="30"/>
    </row>
    <row r="146" spans="2:25" s="29" customFormat="1" x14ac:dyDescent="0.2">
      <c r="B146" s="35"/>
      <c r="C146" s="51"/>
      <c r="G146" s="35"/>
      <c r="H146" s="35"/>
      <c r="L146" s="35"/>
      <c r="M146" s="35"/>
      <c r="Q146" s="35"/>
      <c r="R146" s="35"/>
      <c r="V146" s="35"/>
      <c r="W146" s="35"/>
      <c r="X146" s="30"/>
      <c r="Y146" s="30"/>
    </row>
    <row r="147" spans="2:25" s="29" customFormat="1" x14ac:dyDescent="0.2">
      <c r="B147" s="35"/>
      <c r="C147" s="51"/>
      <c r="G147" s="35"/>
      <c r="H147" s="35"/>
      <c r="L147" s="35"/>
      <c r="M147" s="35"/>
      <c r="Q147" s="35"/>
      <c r="R147" s="35"/>
      <c r="V147" s="35"/>
      <c r="W147" s="35"/>
      <c r="X147" s="30"/>
      <c r="Y147" s="30"/>
    </row>
    <row r="148" spans="2:25" s="29" customFormat="1" x14ac:dyDescent="0.2">
      <c r="B148" s="35"/>
      <c r="C148" s="51"/>
      <c r="G148" s="35"/>
      <c r="H148" s="35"/>
      <c r="L148" s="35"/>
      <c r="M148" s="35"/>
      <c r="Q148" s="35"/>
      <c r="R148" s="35"/>
      <c r="V148" s="35"/>
      <c r="W148" s="35"/>
      <c r="X148" s="30"/>
      <c r="Y148" s="30"/>
    </row>
    <row r="149" spans="2:25" s="29" customFormat="1" x14ac:dyDescent="0.2">
      <c r="B149" s="35"/>
      <c r="C149" s="51"/>
      <c r="G149" s="35"/>
      <c r="H149" s="35"/>
      <c r="L149" s="35"/>
      <c r="M149" s="35"/>
      <c r="Q149" s="35"/>
      <c r="R149" s="35"/>
      <c r="V149" s="35"/>
      <c r="W149" s="35"/>
      <c r="X149" s="30"/>
      <c r="Y149" s="30"/>
    </row>
    <row r="150" spans="2:25" s="29" customFormat="1" x14ac:dyDescent="0.2">
      <c r="B150" s="35"/>
      <c r="C150" s="51"/>
      <c r="G150" s="35"/>
      <c r="H150" s="35"/>
      <c r="L150" s="35"/>
      <c r="M150" s="35"/>
      <c r="Q150" s="35"/>
      <c r="R150" s="35"/>
      <c r="V150" s="35"/>
      <c r="W150" s="35"/>
      <c r="X150" s="30"/>
      <c r="Y150" s="30"/>
    </row>
    <row r="151" spans="2:25" s="29" customFormat="1" x14ac:dyDescent="0.2">
      <c r="B151" s="35"/>
      <c r="C151" s="51"/>
      <c r="G151" s="35"/>
      <c r="H151" s="35"/>
      <c r="L151" s="35"/>
      <c r="M151" s="35"/>
      <c r="Q151" s="35"/>
      <c r="R151" s="35"/>
      <c r="V151" s="35"/>
      <c r="W151" s="35"/>
      <c r="X151" s="30"/>
      <c r="Y151" s="30"/>
    </row>
    <row r="152" spans="2:25" s="29" customFormat="1" x14ac:dyDescent="0.2">
      <c r="B152" s="35"/>
      <c r="C152" s="51"/>
      <c r="G152" s="35"/>
      <c r="H152" s="35"/>
      <c r="L152" s="35"/>
      <c r="M152" s="35"/>
      <c r="Q152" s="35"/>
      <c r="R152" s="35"/>
      <c r="V152" s="35"/>
      <c r="W152" s="35"/>
      <c r="X152" s="30"/>
      <c r="Y152" s="30"/>
    </row>
    <row r="153" spans="2:25" s="29" customFormat="1" x14ac:dyDescent="0.2">
      <c r="B153" s="35"/>
      <c r="C153" s="51"/>
      <c r="G153" s="35"/>
      <c r="H153" s="35"/>
      <c r="L153" s="35"/>
      <c r="M153" s="35"/>
      <c r="Q153" s="35"/>
      <c r="R153" s="35"/>
      <c r="V153" s="35"/>
      <c r="W153" s="35"/>
      <c r="X153" s="30"/>
      <c r="Y153" s="30"/>
    </row>
    <row r="154" spans="2:25" s="29" customFormat="1" x14ac:dyDescent="0.2">
      <c r="B154" s="35"/>
      <c r="C154" s="51"/>
      <c r="G154" s="35"/>
      <c r="H154" s="35"/>
      <c r="L154" s="35"/>
      <c r="M154" s="35"/>
      <c r="Q154" s="35"/>
      <c r="R154" s="35"/>
      <c r="V154" s="35"/>
      <c r="W154" s="35"/>
      <c r="X154" s="30"/>
      <c r="Y154" s="30"/>
    </row>
    <row r="155" spans="2:25" s="29" customFormat="1" x14ac:dyDescent="0.2">
      <c r="B155" s="35"/>
      <c r="C155" s="51"/>
      <c r="G155" s="35"/>
      <c r="H155" s="35"/>
      <c r="L155" s="35"/>
      <c r="M155" s="35"/>
      <c r="Q155" s="35"/>
      <c r="R155" s="35"/>
      <c r="V155" s="35"/>
      <c r="W155" s="35"/>
      <c r="X155" s="30"/>
      <c r="Y155" s="30"/>
    </row>
    <row r="156" spans="2:25" s="29" customFormat="1" x14ac:dyDescent="0.2">
      <c r="B156" s="35"/>
      <c r="C156" s="51"/>
      <c r="G156" s="35"/>
      <c r="H156" s="35"/>
      <c r="L156" s="35"/>
      <c r="M156" s="35"/>
      <c r="Q156" s="35"/>
      <c r="R156" s="35"/>
      <c r="V156" s="35"/>
      <c r="W156" s="35"/>
      <c r="X156" s="30"/>
      <c r="Y156" s="30"/>
    </row>
    <row r="157" spans="2:25" s="29" customFormat="1" x14ac:dyDescent="0.2">
      <c r="B157" s="35"/>
      <c r="C157" s="51"/>
      <c r="G157" s="35"/>
      <c r="H157" s="35"/>
      <c r="L157" s="35"/>
      <c r="M157" s="35"/>
      <c r="Q157" s="35"/>
      <c r="R157" s="35"/>
      <c r="V157" s="35"/>
      <c r="W157" s="35"/>
      <c r="X157" s="30"/>
      <c r="Y157" s="30"/>
    </row>
    <row r="158" spans="2:25" s="29" customFormat="1" x14ac:dyDescent="0.2">
      <c r="B158" s="35"/>
      <c r="C158" s="51"/>
      <c r="G158" s="35"/>
      <c r="H158" s="35"/>
      <c r="L158" s="35"/>
      <c r="M158" s="35"/>
      <c r="Q158" s="35"/>
      <c r="R158" s="35"/>
      <c r="V158" s="35"/>
      <c r="W158" s="35"/>
      <c r="X158" s="30"/>
      <c r="Y158" s="30"/>
    </row>
    <row r="159" spans="2:25" s="29" customFormat="1" x14ac:dyDescent="0.2">
      <c r="B159" s="35"/>
      <c r="C159" s="51"/>
      <c r="G159" s="35"/>
      <c r="H159" s="35"/>
      <c r="L159" s="35"/>
      <c r="M159" s="35"/>
      <c r="Q159" s="35"/>
      <c r="R159" s="35"/>
      <c r="V159" s="35"/>
      <c r="W159" s="35"/>
      <c r="X159" s="30"/>
      <c r="Y159" s="30"/>
    </row>
    <row r="160" spans="2:25" s="29" customFormat="1" x14ac:dyDescent="0.2">
      <c r="B160" s="35"/>
      <c r="C160" s="51"/>
      <c r="G160" s="35"/>
      <c r="H160" s="35"/>
      <c r="L160" s="35"/>
      <c r="M160" s="35"/>
      <c r="Q160" s="35"/>
      <c r="R160" s="35"/>
      <c r="V160" s="35"/>
      <c r="W160" s="35"/>
      <c r="X160" s="30"/>
      <c r="Y160" s="30"/>
    </row>
    <row r="161" spans="2:25" s="29" customFormat="1" x14ac:dyDescent="0.2">
      <c r="B161" s="35"/>
      <c r="C161" s="51"/>
      <c r="G161" s="35"/>
      <c r="H161" s="35"/>
      <c r="L161" s="35"/>
      <c r="M161" s="35"/>
      <c r="Q161" s="35"/>
      <c r="R161" s="35"/>
      <c r="V161" s="35"/>
      <c r="W161" s="35"/>
      <c r="X161" s="30"/>
      <c r="Y161" s="30"/>
    </row>
    <row r="162" spans="2:25" s="29" customFormat="1" x14ac:dyDescent="0.2">
      <c r="B162" s="35"/>
      <c r="C162" s="51"/>
      <c r="G162" s="35"/>
      <c r="H162" s="35"/>
      <c r="L162" s="35"/>
      <c r="M162" s="35"/>
      <c r="Q162" s="35"/>
      <c r="R162" s="35"/>
      <c r="V162" s="35"/>
      <c r="W162" s="35"/>
      <c r="X162" s="30"/>
      <c r="Y162" s="30"/>
    </row>
    <row r="163" spans="2:25" s="29" customFormat="1" x14ac:dyDescent="0.2">
      <c r="B163" s="35"/>
      <c r="C163" s="51"/>
      <c r="G163" s="35"/>
      <c r="H163" s="35"/>
      <c r="L163" s="35"/>
      <c r="M163" s="35"/>
      <c r="Q163" s="35"/>
      <c r="R163" s="35"/>
      <c r="V163" s="35"/>
      <c r="W163" s="35"/>
      <c r="X163" s="30"/>
      <c r="Y163" s="30"/>
    </row>
    <row r="164" spans="2:25" s="29" customFormat="1" x14ac:dyDescent="0.2">
      <c r="B164" s="35"/>
      <c r="C164" s="51"/>
      <c r="G164" s="35"/>
      <c r="H164" s="35"/>
      <c r="L164" s="35"/>
      <c r="M164" s="35"/>
      <c r="Q164" s="35"/>
      <c r="R164" s="35"/>
      <c r="V164" s="35"/>
      <c r="W164" s="35"/>
      <c r="X164" s="30"/>
      <c r="Y164" s="30"/>
    </row>
    <row r="165" spans="2:25" s="29" customFormat="1" x14ac:dyDescent="0.2">
      <c r="B165" s="35"/>
      <c r="C165" s="51"/>
      <c r="G165" s="35"/>
      <c r="H165" s="35"/>
      <c r="L165" s="35"/>
      <c r="M165" s="35"/>
      <c r="Q165" s="35"/>
      <c r="R165" s="35"/>
      <c r="V165" s="35"/>
      <c r="W165" s="35"/>
      <c r="X165" s="30"/>
      <c r="Y165" s="30"/>
    </row>
    <row r="166" spans="2:25" s="29" customFormat="1" x14ac:dyDescent="0.2">
      <c r="B166" s="35"/>
      <c r="C166" s="51"/>
      <c r="G166" s="35"/>
      <c r="H166" s="35"/>
      <c r="L166" s="35"/>
      <c r="M166" s="35"/>
      <c r="Q166" s="35"/>
      <c r="R166" s="35"/>
      <c r="V166" s="35"/>
      <c r="W166" s="35"/>
      <c r="X166" s="30"/>
      <c r="Y166" s="30"/>
    </row>
    <row r="167" spans="2:25" s="29" customFormat="1" x14ac:dyDescent="0.2">
      <c r="B167" s="35"/>
      <c r="C167" s="51"/>
      <c r="G167" s="35"/>
      <c r="H167" s="35"/>
      <c r="L167" s="35"/>
      <c r="M167" s="35"/>
      <c r="Q167" s="35"/>
      <c r="R167" s="35"/>
      <c r="V167" s="35"/>
      <c r="W167" s="35"/>
      <c r="X167" s="30"/>
      <c r="Y167" s="30"/>
    </row>
    <row r="168" spans="2:25" s="29" customFormat="1" x14ac:dyDescent="0.2">
      <c r="B168" s="35"/>
      <c r="C168" s="51"/>
      <c r="G168" s="35"/>
      <c r="H168" s="35"/>
      <c r="L168" s="35"/>
      <c r="M168" s="35"/>
      <c r="Q168" s="35"/>
      <c r="R168" s="35"/>
      <c r="V168" s="35"/>
      <c r="W168" s="35"/>
      <c r="X168" s="30"/>
      <c r="Y168" s="30"/>
    </row>
    <row r="169" spans="2:25" s="29" customFormat="1" x14ac:dyDescent="0.2">
      <c r="B169" s="35"/>
      <c r="C169" s="51"/>
      <c r="G169" s="35"/>
      <c r="H169" s="35"/>
      <c r="L169" s="35"/>
      <c r="M169" s="35"/>
      <c r="Q169" s="35"/>
      <c r="R169" s="35"/>
      <c r="V169" s="35"/>
      <c r="W169" s="35"/>
      <c r="X169" s="30"/>
      <c r="Y169" s="30"/>
    </row>
    <row r="170" spans="2:25" s="29" customFormat="1" x14ac:dyDescent="0.2">
      <c r="B170" s="35"/>
      <c r="C170" s="51"/>
      <c r="G170" s="35"/>
      <c r="H170" s="35"/>
      <c r="L170" s="35"/>
      <c r="M170" s="35"/>
      <c r="Q170" s="35"/>
      <c r="R170" s="35"/>
      <c r="V170" s="35"/>
      <c r="W170" s="35"/>
      <c r="X170" s="30"/>
      <c r="Y170" s="30"/>
    </row>
    <row r="171" spans="2:25" s="29" customFormat="1" x14ac:dyDescent="0.2">
      <c r="B171" s="35"/>
      <c r="C171" s="51"/>
      <c r="G171" s="35"/>
      <c r="H171" s="35"/>
      <c r="L171" s="35"/>
      <c r="M171" s="35"/>
      <c r="Q171" s="35"/>
      <c r="R171" s="35"/>
      <c r="V171" s="35"/>
      <c r="W171" s="35"/>
      <c r="X171" s="30"/>
      <c r="Y171" s="30"/>
    </row>
    <row r="172" spans="2:25" s="29" customFormat="1" x14ac:dyDescent="0.2">
      <c r="B172" s="35"/>
      <c r="C172" s="51"/>
      <c r="G172" s="35"/>
      <c r="H172" s="35"/>
      <c r="L172" s="35"/>
      <c r="M172" s="35"/>
      <c r="Q172" s="35"/>
      <c r="R172" s="35"/>
      <c r="V172" s="35"/>
      <c r="W172" s="35"/>
      <c r="X172" s="30"/>
      <c r="Y172" s="30"/>
    </row>
    <row r="173" spans="2:25" s="29" customFormat="1" x14ac:dyDescent="0.2">
      <c r="B173" s="35"/>
      <c r="C173" s="51"/>
      <c r="G173" s="35"/>
      <c r="H173" s="35"/>
      <c r="L173" s="35"/>
      <c r="M173" s="35"/>
      <c r="Q173" s="35"/>
      <c r="R173" s="35"/>
      <c r="V173" s="35"/>
      <c r="W173" s="35"/>
      <c r="X173" s="30"/>
      <c r="Y173" s="30"/>
    </row>
    <row r="174" spans="2:25" s="29" customFormat="1" x14ac:dyDescent="0.2">
      <c r="B174" s="35"/>
      <c r="C174" s="51"/>
      <c r="G174" s="35"/>
      <c r="H174" s="35"/>
      <c r="L174" s="35"/>
      <c r="M174" s="35"/>
      <c r="Q174" s="35"/>
      <c r="R174" s="35"/>
      <c r="V174" s="35"/>
      <c r="W174" s="35"/>
      <c r="X174" s="30"/>
      <c r="Y174" s="30"/>
    </row>
    <row r="175" spans="2:25" s="29" customFormat="1" x14ac:dyDescent="0.2">
      <c r="B175" s="35"/>
      <c r="C175" s="51"/>
      <c r="G175" s="35"/>
      <c r="H175" s="35"/>
      <c r="L175" s="35"/>
      <c r="M175" s="35"/>
      <c r="Q175" s="35"/>
      <c r="R175" s="35"/>
      <c r="V175" s="35"/>
      <c r="W175" s="35"/>
      <c r="X175" s="30"/>
      <c r="Y175" s="30"/>
    </row>
    <row r="176" spans="2:25" s="29" customFormat="1" x14ac:dyDescent="0.2">
      <c r="B176" s="35"/>
      <c r="C176" s="51"/>
      <c r="G176" s="35"/>
      <c r="H176" s="35"/>
      <c r="L176" s="35"/>
      <c r="M176" s="35"/>
      <c r="Q176" s="35"/>
      <c r="R176" s="35"/>
      <c r="V176" s="35"/>
      <c r="W176" s="35"/>
      <c r="X176" s="30"/>
      <c r="Y176" s="30"/>
    </row>
    <row r="177" spans="2:25" s="29" customFormat="1" x14ac:dyDescent="0.2">
      <c r="B177" s="35"/>
      <c r="C177" s="51"/>
      <c r="G177" s="35"/>
      <c r="H177" s="35"/>
      <c r="L177" s="35"/>
      <c r="M177" s="35"/>
      <c r="Q177" s="35"/>
      <c r="R177" s="35"/>
      <c r="V177" s="35"/>
      <c r="W177" s="35"/>
      <c r="X177" s="30"/>
      <c r="Y177" s="30"/>
    </row>
    <row r="178" spans="2:25" s="29" customFormat="1" x14ac:dyDescent="0.2">
      <c r="B178" s="35"/>
      <c r="C178" s="51"/>
      <c r="G178" s="35"/>
      <c r="H178" s="35"/>
      <c r="L178" s="35"/>
      <c r="M178" s="35"/>
      <c r="Q178" s="35"/>
      <c r="R178" s="35"/>
      <c r="V178" s="35"/>
      <c r="W178" s="35"/>
      <c r="X178" s="30"/>
      <c r="Y178" s="30"/>
    </row>
    <row r="179" spans="2:25" s="29" customFormat="1" x14ac:dyDescent="0.2">
      <c r="B179" s="35"/>
      <c r="C179" s="51"/>
      <c r="G179" s="35"/>
      <c r="H179" s="35"/>
      <c r="L179" s="35"/>
      <c r="M179" s="35"/>
      <c r="Q179" s="35"/>
      <c r="R179" s="35"/>
      <c r="V179" s="35"/>
      <c r="W179" s="35"/>
      <c r="X179" s="30"/>
      <c r="Y179" s="30"/>
    </row>
    <row r="180" spans="2:25" s="29" customFormat="1" x14ac:dyDescent="0.2">
      <c r="B180" s="35"/>
      <c r="C180" s="51"/>
      <c r="G180" s="35"/>
      <c r="H180" s="35"/>
      <c r="L180" s="35"/>
      <c r="M180" s="35"/>
      <c r="Q180" s="35"/>
      <c r="R180" s="35"/>
      <c r="V180" s="35"/>
      <c r="W180" s="35"/>
      <c r="X180" s="30"/>
      <c r="Y180" s="30"/>
    </row>
    <row r="181" spans="2:25" s="29" customFormat="1" x14ac:dyDescent="0.2">
      <c r="B181" s="35"/>
      <c r="C181" s="51"/>
      <c r="G181" s="35"/>
      <c r="H181" s="35"/>
      <c r="L181" s="35"/>
      <c r="M181" s="35"/>
      <c r="Q181" s="35"/>
      <c r="R181" s="35"/>
      <c r="V181" s="35"/>
      <c r="W181" s="35"/>
      <c r="X181" s="30"/>
      <c r="Y181" s="30"/>
    </row>
    <row r="182" spans="2:25" s="29" customFormat="1" x14ac:dyDescent="0.2">
      <c r="B182" s="35"/>
      <c r="C182" s="51"/>
      <c r="G182" s="35"/>
      <c r="H182" s="35"/>
      <c r="L182" s="35"/>
      <c r="M182" s="35"/>
      <c r="Q182" s="35"/>
      <c r="R182" s="35"/>
      <c r="V182" s="35"/>
      <c r="W182" s="35"/>
      <c r="X182" s="30"/>
      <c r="Y182" s="30"/>
    </row>
    <row r="183" spans="2:25" s="29" customFormat="1" x14ac:dyDescent="0.2">
      <c r="B183" s="35"/>
      <c r="C183" s="51"/>
      <c r="G183" s="35"/>
      <c r="H183" s="35"/>
      <c r="L183" s="35"/>
      <c r="M183" s="35"/>
      <c r="Q183" s="35"/>
      <c r="R183" s="35"/>
      <c r="V183" s="35"/>
      <c r="W183" s="35"/>
      <c r="X183" s="30"/>
      <c r="Y183" s="30"/>
    </row>
    <row r="184" spans="2:25" s="29" customFormat="1" x14ac:dyDescent="0.2">
      <c r="B184" s="35"/>
      <c r="C184" s="51"/>
      <c r="G184" s="35"/>
      <c r="H184" s="35"/>
      <c r="L184" s="35"/>
      <c r="M184" s="35"/>
      <c r="Q184" s="35"/>
      <c r="R184" s="35"/>
      <c r="V184" s="35"/>
      <c r="W184" s="35"/>
      <c r="X184" s="30"/>
      <c r="Y184" s="30"/>
    </row>
    <row r="185" spans="2:25" s="29" customFormat="1" x14ac:dyDescent="0.2">
      <c r="B185" s="35"/>
      <c r="C185" s="51"/>
      <c r="G185" s="35"/>
      <c r="H185" s="35"/>
      <c r="L185" s="35"/>
      <c r="M185" s="35"/>
      <c r="Q185" s="35"/>
      <c r="R185" s="35"/>
      <c r="V185" s="35"/>
      <c r="W185" s="35"/>
      <c r="X185" s="30"/>
      <c r="Y185" s="30"/>
    </row>
    <row r="186" spans="2:25" s="29" customFormat="1" x14ac:dyDescent="0.2">
      <c r="B186" s="35"/>
      <c r="C186" s="51"/>
      <c r="G186" s="35"/>
      <c r="H186" s="35"/>
      <c r="L186" s="35"/>
      <c r="M186" s="35"/>
      <c r="Q186" s="35"/>
      <c r="R186" s="35"/>
      <c r="V186" s="35"/>
      <c r="W186" s="35"/>
      <c r="X186" s="30"/>
      <c r="Y186" s="30"/>
    </row>
    <row r="187" spans="2:25" s="29" customFormat="1" x14ac:dyDescent="0.2">
      <c r="B187" s="35"/>
      <c r="C187" s="51"/>
      <c r="G187" s="35"/>
      <c r="H187" s="35"/>
      <c r="L187" s="35"/>
      <c r="M187" s="35"/>
      <c r="Q187" s="35"/>
      <c r="R187" s="35"/>
      <c r="V187" s="35"/>
      <c r="W187" s="35"/>
      <c r="X187" s="30"/>
      <c r="Y187" s="30"/>
    </row>
    <row r="188" spans="2:25" s="29" customFormat="1" x14ac:dyDescent="0.2">
      <c r="B188" s="35"/>
      <c r="C188" s="51"/>
      <c r="G188" s="35"/>
      <c r="H188" s="35"/>
      <c r="L188" s="35"/>
      <c r="M188" s="35"/>
      <c r="Q188" s="35"/>
      <c r="R188" s="35"/>
      <c r="V188" s="35"/>
      <c r="W188" s="35"/>
      <c r="X188" s="30"/>
      <c r="Y188" s="30"/>
    </row>
    <row r="189" spans="2:25" s="29" customFormat="1" x14ac:dyDescent="0.2">
      <c r="B189" s="35"/>
      <c r="C189" s="51"/>
      <c r="G189" s="35"/>
      <c r="H189" s="35"/>
      <c r="L189" s="35"/>
      <c r="M189" s="35"/>
      <c r="Q189" s="35"/>
      <c r="R189" s="35"/>
      <c r="V189" s="35"/>
      <c r="W189" s="35"/>
      <c r="X189" s="30"/>
      <c r="Y189" s="30"/>
    </row>
    <row r="190" spans="2:25" s="29" customFormat="1" x14ac:dyDescent="0.2">
      <c r="B190" s="35"/>
      <c r="C190" s="51"/>
      <c r="G190" s="35"/>
      <c r="H190" s="35"/>
      <c r="L190" s="35"/>
      <c r="M190" s="35"/>
      <c r="Q190" s="35"/>
      <c r="R190" s="35"/>
      <c r="V190" s="35"/>
      <c r="W190" s="35"/>
      <c r="X190" s="30"/>
      <c r="Y190" s="30"/>
    </row>
    <row r="191" spans="2:25" s="29" customFormat="1" x14ac:dyDescent="0.2">
      <c r="B191" s="35"/>
      <c r="C191" s="51"/>
      <c r="G191" s="35"/>
      <c r="H191" s="35"/>
      <c r="L191" s="35"/>
      <c r="M191" s="35"/>
      <c r="Q191" s="35"/>
      <c r="R191" s="35"/>
      <c r="V191" s="35"/>
      <c r="W191" s="35"/>
      <c r="X191" s="30"/>
      <c r="Y191" s="30"/>
    </row>
    <row r="192" spans="2:25" s="29" customFormat="1" x14ac:dyDescent="0.2">
      <c r="B192" s="35"/>
      <c r="C192" s="51"/>
      <c r="G192" s="35"/>
      <c r="H192" s="35"/>
      <c r="L192" s="35"/>
      <c r="M192" s="35"/>
      <c r="Q192" s="35"/>
      <c r="R192" s="35"/>
      <c r="V192" s="35"/>
      <c r="W192" s="35"/>
      <c r="X192" s="30"/>
      <c r="Y192" s="30"/>
    </row>
    <row r="193" spans="2:25" s="29" customFormat="1" x14ac:dyDescent="0.2">
      <c r="B193" s="35"/>
      <c r="C193" s="51"/>
      <c r="G193" s="35"/>
      <c r="H193" s="35"/>
      <c r="L193" s="35"/>
      <c r="M193" s="35"/>
      <c r="Q193" s="35"/>
      <c r="R193" s="35"/>
      <c r="V193" s="35"/>
      <c r="W193" s="35"/>
      <c r="X193" s="30"/>
      <c r="Y193" s="30"/>
    </row>
    <row r="194" spans="2:25" s="29" customFormat="1" x14ac:dyDescent="0.2">
      <c r="B194" s="35"/>
      <c r="C194" s="51"/>
      <c r="G194" s="35"/>
      <c r="H194" s="35"/>
      <c r="L194" s="35"/>
      <c r="M194" s="35"/>
      <c r="Q194" s="35"/>
      <c r="R194" s="35"/>
      <c r="V194" s="35"/>
      <c r="W194" s="35"/>
      <c r="X194" s="30"/>
      <c r="Y194" s="30"/>
    </row>
    <row r="195" spans="2:25" s="29" customFormat="1" x14ac:dyDescent="0.2">
      <c r="B195" s="35"/>
      <c r="C195" s="51"/>
      <c r="G195" s="35"/>
      <c r="H195" s="35"/>
      <c r="L195" s="35"/>
      <c r="M195" s="35"/>
      <c r="Q195" s="35"/>
      <c r="R195" s="35"/>
      <c r="V195" s="35"/>
      <c r="W195" s="35"/>
      <c r="X195" s="30"/>
      <c r="Y195" s="30"/>
    </row>
    <row r="196" spans="2:25" s="29" customFormat="1" x14ac:dyDescent="0.2">
      <c r="B196" s="35"/>
      <c r="C196" s="51"/>
      <c r="G196" s="35"/>
      <c r="H196" s="35"/>
      <c r="L196" s="35"/>
      <c r="M196" s="35"/>
      <c r="Q196" s="35"/>
      <c r="R196" s="35"/>
      <c r="V196" s="35"/>
      <c r="W196" s="35"/>
      <c r="X196" s="30"/>
      <c r="Y196" s="30"/>
    </row>
    <row r="197" spans="2:25" s="29" customFormat="1" x14ac:dyDescent="0.2">
      <c r="B197" s="35"/>
      <c r="C197" s="51"/>
      <c r="G197" s="35"/>
      <c r="H197" s="35"/>
      <c r="L197" s="35"/>
      <c r="M197" s="35"/>
      <c r="Q197" s="35"/>
      <c r="R197" s="35"/>
      <c r="V197" s="35"/>
      <c r="W197" s="35"/>
      <c r="X197" s="30"/>
      <c r="Y197" s="30"/>
    </row>
    <row r="198" spans="2:25" s="29" customFormat="1" x14ac:dyDescent="0.2">
      <c r="B198" s="35"/>
      <c r="C198" s="51"/>
      <c r="G198" s="35"/>
      <c r="H198" s="35"/>
      <c r="L198" s="35"/>
      <c r="M198" s="35"/>
      <c r="Q198" s="35"/>
      <c r="R198" s="35"/>
      <c r="V198" s="35"/>
      <c r="W198" s="35"/>
      <c r="X198" s="30"/>
      <c r="Y198" s="30"/>
    </row>
    <row r="199" spans="2:25" s="29" customFormat="1" x14ac:dyDescent="0.2">
      <c r="B199" s="35"/>
      <c r="C199" s="51"/>
      <c r="G199" s="35"/>
      <c r="H199" s="35"/>
      <c r="L199" s="35"/>
      <c r="M199" s="35"/>
      <c r="Q199" s="35"/>
      <c r="R199" s="35"/>
      <c r="V199" s="35"/>
      <c r="W199" s="35"/>
      <c r="X199" s="30"/>
      <c r="Y199" s="30"/>
    </row>
    <row r="200" spans="2:25" s="29" customFormat="1" x14ac:dyDescent="0.2">
      <c r="B200" s="35"/>
      <c r="C200" s="51"/>
      <c r="G200" s="35"/>
      <c r="H200" s="35"/>
      <c r="L200" s="35"/>
      <c r="M200" s="35"/>
      <c r="Q200" s="35"/>
      <c r="R200" s="35"/>
      <c r="V200" s="35"/>
      <c r="W200" s="35"/>
      <c r="X200" s="30"/>
      <c r="Y200" s="30"/>
    </row>
    <row r="201" spans="2:25" s="29" customFormat="1" x14ac:dyDescent="0.2">
      <c r="B201" s="35"/>
      <c r="C201" s="51"/>
      <c r="G201" s="35"/>
      <c r="H201" s="35"/>
      <c r="L201" s="35"/>
      <c r="M201" s="35"/>
      <c r="Q201" s="35"/>
      <c r="R201" s="35"/>
      <c r="V201" s="35"/>
      <c r="W201" s="35"/>
      <c r="X201" s="30"/>
      <c r="Y201" s="30"/>
    </row>
    <row r="202" spans="2:25" s="29" customFormat="1" x14ac:dyDescent="0.2">
      <c r="B202" s="35"/>
      <c r="C202" s="51"/>
      <c r="G202" s="35"/>
      <c r="H202" s="35"/>
      <c r="L202" s="35"/>
      <c r="M202" s="35"/>
      <c r="Q202" s="35"/>
      <c r="R202" s="35"/>
      <c r="V202" s="35"/>
      <c r="W202" s="35"/>
      <c r="X202" s="30"/>
      <c r="Y202" s="30"/>
    </row>
    <row r="203" spans="2:25" s="29" customFormat="1" x14ac:dyDescent="0.2">
      <c r="B203" s="35"/>
      <c r="C203" s="51"/>
      <c r="G203" s="35"/>
      <c r="H203" s="35"/>
      <c r="L203" s="35"/>
      <c r="M203" s="35"/>
      <c r="Q203" s="35"/>
      <c r="R203" s="35"/>
      <c r="V203" s="35"/>
      <c r="W203" s="35"/>
      <c r="X203" s="30"/>
      <c r="Y203" s="30"/>
    </row>
    <row r="204" spans="2:25" s="29" customFormat="1" x14ac:dyDescent="0.2">
      <c r="B204" s="35"/>
      <c r="C204" s="51"/>
      <c r="G204" s="35"/>
      <c r="H204" s="35"/>
      <c r="L204" s="35"/>
      <c r="M204" s="35"/>
      <c r="Q204" s="35"/>
      <c r="R204" s="35"/>
      <c r="V204" s="35"/>
      <c r="W204" s="35"/>
      <c r="X204" s="30"/>
      <c r="Y204" s="30"/>
    </row>
    <row r="205" spans="2:25" s="29" customFormat="1" x14ac:dyDescent="0.2">
      <c r="B205" s="35"/>
      <c r="C205" s="51"/>
      <c r="G205" s="35"/>
      <c r="H205" s="35"/>
      <c r="L205" s="35"/>
      <c r="M205" s="35"/>
      <c r="Q205" s="35"/>
      <c r="R205" s="35"/>
      <c r="V205" s="35"/>
      <c r="W205" s="35"/>
      <c r="X205" s="30"/>
      <c r="Y205" s="30"/>
    </row>
    <row r="206" spans="2:25" s="29" customFormat="1" x14ac:dyDescent="0.2">
      <c r="B206" s="35"/>
      <c r="C206" s="51"/>
      <c r="G206" s="35"/>
      <c r="H206" s="35"/>
      <c r="L206" s="35"/>
      <c r="M206" s="35"/>
      <c r="Q206" s="35"/>
      <c r="R206" s="35"/>
      <c r="V206" s="35"/>
      <c r="W206" s="35"/>
      <c r="X206" s="30"/>
      <c r="Y206" s="30"/>
    </row>
    <row r="207" spans="2:25" s="29" customFormat="1" x14ac:dyDescent="0.2">
      <c r="B207" s="35"/>
      <c r="C207" s="51"/>
      <c r="G207" s="35"/>
      <c r="H207" s="35"/>
      <c r="L207" s="35"/>
      <c r="M207" s="35"/>
      <c r="Q207" s="35"/>
      <c r="R207" s="35"/>
      <c r="V207" s="35"/>
      <c r="W207" s="35"/>
      <c r="X207" s="30"/>
      <c r="Y207" s="30"/>
    </row>
    <row r="208" spans="2:25" s="29" customFormat="1" x14ac:dyDescent="0.2">
      <c r="B208" s="35"/>
      <c r="C208" s="51"/>
      <c r="G208" s="35"/>
      <c r="H208" s="35"/>
      <c r="L208" s="35"/>
      <c r="M208" s="35"/>
      <c r="Q208" s="35"/>
      <c r="R208" s="35"/>
      <c r="V208" s="35"/>
      <c r="W208" s="35"/>
      <c r="X208" s="30"/>
      <c r="Y208" s="30"/>
    </row>
    <row r="209" spans="2:25" s="29" customFormat="1" x14ac:dyDescent="0.2">
      <c r="B209" s="35"/>
      <c r="C209" s="51"/>
      <c r="G209" s="35"/>
      <c r="H209" s="35"/>
      <c r="L209" s="35"/>
      <c r="M209" s="35"/>
      <c r="Q209" s="35"/>
      <c r="R209" s="35"/>
      <c r="V209" s="35"/>
      <c r="W209" s="35"/>
      <c r="X209" s="30"/>
      <c r="Y209" s="30"/>
    </row>
    <row r="210" spans="2:25" s="29" customFormat="1" x14ac:dyDescent="0.2">
      <c r="B210" s="35"/>
      <c r="C210" s="51"/>
      <c r="G210" s="35"/>
      <c r="H210" s="35"/>
      <c r="L210" s="35"/>
      <c r="M210" s="35"/>
      <c r="Q210" s="35"/>
      <c r="R210" s="35"/>
      <c r="V210" s="35"/>
      <c r="W210" s="35"/>
      <c r="X210" s="30"/>
      <c r="Y210" s="30"/>
    </row>
    <row r="211" spans="2:25" s="29" customFormat="1" x14ac:dyDescent="0.2">
      <c r="B211" s="35"/>
      <c r="C211" s="51"/>
      <c r="G211" s="35"/>
      <c r="H211" s="35"/>
      <c r="L211" s="35"/>
      <c r="M211" s="35"/>
      <c r="Q211" s="35"/>
      <c r="R211" s="35"/>
      <c r="V211" s="35"/>
      <c r="W211" s="35"/>
      <c r="X211" s="30"/>
      <c r="Y211" s="30"/>
    </row>
    <row r="212" spans="2:25" s="29" customFormat="1" x14ac:dyDescent="0.2">
      <c r="B212" s="35"/>
      <c r="C212" s="51"/>
      <c r="G212" s="35"/>
      <c r="H212" s="35"/>
      <c r="L212" s="35"/>
      <c r="M212" s="35"/>
      <c r="Q212" s="35"/>
      <c r="R212" s="35"/>
      <c r="V212" s="35"/>
      <c r="W212" s="35"/>
      <c r="X212" s="30"/>
      <c r="Y212" s="30"/>
    </row>
    <row r="213" spans="2:25" s="29" customFormat="1" x14ac:dyDescent="0.2">
      <c r="B213" s="35"/>
      <c r="C213" s="51"/>
      <c r="G213" s="35"/>
      <c r="H213" s="35"/>
      <c r="L213" s="35"/>
      <c r="M213" s="35"/>
      <c r="Q213" s="35"/>
      <c r="R213" s="35"/>
      <c r="V213" s="35"/>
      <c r="W213" s="35"/>
      <c r="X213" s="30"/>
      <c r="Y213" s="30"/>
    </row>
    <row r="214" spans="2:25" s="29" customFormat="1" x14ac:dyDescent="0.2">
      <c r="B214" s="35"/>
      <c r="C214" s="51"/>
      <c r="G214" s="35"/>
      <c r="H214" s="35"/>
      <c r="L214" s="35"/>
      <c r="M214" s="35"/>
      <c r="Q214" s="35"/>
      <c r="R214" s="35"/>
      <c r="V214" s="35"/>
      <c r="W214" s="35"/>
      <c r="X214" s="30"/>
      <c r="Y214" s="30"/>
    </row>
    <row r="215" spans="2:25" s="29" customFormat="1" x14ac:dyDescent="0.2">
      <c r="B215" s="35"/>
      <c r="C215" s="51"/>
      <c r="G215" s="35"/>
      <c r="H215" s="35"/>
      <c r="L215" s="35"/>
      <c r="M215" s="35"/>
      <c r="Q215" s="35"/>
      <c r="R215" s="35"/>
      <c r="V215" s="35"/>
      <c r="W215" s="35"/>
      <c r="X215" s="30"/>
      <c r="Y215" s="30"/>
    </row>
    <row r="216" spans="2:25" s="29" customFormat="1" x14ac:dyDescent="0.2">
      <c r="B216" s="35"/>
      <c r="C216" s="51"/>
      <c r="G216" s="35"/>
      <c r="H216" s="35"/>
      <c r="L216" s="35"/>
      <c r="M216" s="35"/>
      <c r="Q216" s="35"/>
      <c r="R216" s="35"/>
      <c r="V216" s="35"/>
      <c r="W216" s="35"/>
      <c r="X216" s="30"/>
      <c r="Y216" s="30"/>
    </row>
    <row r="217" spans="2:25" s="29" customFormat="1" x14ac:dyDescent="0.2">
      <c r="B217" s="35"/>
      <c r="C217" s="51"/>
      <c r="G217" s="35"/>
      <c r="H217" s="35"/>
      <c r="L217" s="35"/>
      <c r="M217" s="35"/>
      <c r="Q217" s="35"/>
      <c r="R217" s="35"/>
      <c r="V217" s="35"/>
      <c r="W217" s="35"/>
      <c r="X217" s="30"/>
      <c r="Y217" s="30"/>
    </row>
    <row r="218" spans="2:25" s="29" customFormat="1" x14ac:dyDescent="0.2">
      <c r="B218" s="35"/>
      <c r="C218" s="51"/>
      <c r="G218" s="35"/>
      <c r="H218" s="35"/>
      <c r="L218" s="35"/>
      <c r="M218" s="35"/>
      <c r="Q218" s="35"/>
      <c r="R218" s="35"/>
      <c r="V218" s="35"/>
      <c r="W218" s="35"/>
      <c r="X218" s="30"/>
      <c r="Y218" s="30"/>
    </row>
    <row r="219" spans="2:25" s="29" customFormat="1" x14ac:dyDescent="0.2">
      <c r="B219" s="35"/>
      <c r="C219" s="51"/>
      <c r="G219" s="35"/>
      <c r="H219" s="35"/>
      <c r="L219" s="35"/>
      <c r="M219" s="35"/>
      <c r="Q219" s="35"/>
      <c r="R219" s="35"/>
      <c r="V219" s="35"/>
      <c r="W219" s="35"/>
      <c r="X219" s="30"/>
      <c r="Y219" s="30"/>
    </row>
    <row r="220" spans="2:25" s="29" customFormat="1" x14ac:dyDescent="0.2">
      <c r="B220" s="35"/>
      <c r="C220" s="51"/>
      <c r="G220" s="35"/>
      <c r="H220" s="35"/>
      <c r="L220" s="35"/>
      <c r="M220" s="35"/>
      <c r="Q220" s="35"/>
      <c r="R220" s="35"/>
      <c r="V220" s="35"/>
      <c r="W220" s="35"/>
      <c r="X220" s="30"/>
      <c r="Y220" s="30"/>
    </row>
    <row r="221" spans="2:25" s="29" customFormat="1" x14ac:dyDescent="0.2">
      <c r="B221" s="35"/>
      <c r="C221" s="51"/>
      <c r="G221" s="35"/>
      <c r="H221" s="35"/>
      <c r="L221" s="35"/>
      <c r="M221" s="35"/>
      <c r="Q221" s="35"/>
      <c r="R221" s="35"/>
      <c r="V221" s="35"/>
      <c r="W221" s="35"/>
      <c r="X221" s="30"/>
      <c r="Y221" s="30"/>
    </row>
    <row r="222" spans="2:25" s="29" customFormat="1" x14ac:dyDescent="0.2">
      <c r="B222" s="35"/>
      <c r="C222" s="51"/>
      <c r="G222" s="35"/>
      <c r="H222" s="35"/>
      <c r="L222" s="35"/>
      <c r="M222" s="35"/>
      <c r="Q222" s="35"/>
      <c r="R222" s="35"/>
      <c r="V222" s="35"/>
      <c r="W222" s="35"/>
      <c r="X222" s="30"/>
      <c r="Y222" s="30"/>
    </row>
    <row r="223" spans="2:25" s="29" customFormat="1" x14ac:dyDescent="0.2">
      <c r="B223" s="35"/>
      <c r="C223" s="51"/>
      <c r="G223" s="35"/>
      <c r="H223" s="35"/>
      <c r="L223" s="35"/>
      <c r="M223" s="35"/>
      <c r="Q223" s="35"/>
      <c r="R223" s="35"/>
      <c r="V223" s="35"/>
      <c r="W223" s="35"/>
      <c r="X223" s="30"/>
      <c r="Y223" s="30"/>
    </row>
    <row r="224" spans="2:25" s="29" customFormat="1" x14ac:dyDescent="0.2">
      <c r="B224" s="35"/>
      <c r="C224" s="51"/>
      <c r="G224" s="35"/>
      <c r="H224" s="35"/>
      <c r="L224" s="35"/>
      <c r="M224" s="35"/>
      <c r="Q224" s="35"/>
      <c r="R224" s="35"/>
      <c r="V224" s="35"/>
      <c r="W224" s="35"/>
      <c r="X224" s="30"/>
      <c r="Y224" s="30"/>
    </row>
    <row r="225" spans="2:25" s="29" customFormat="1" x14ac:dyDescent="0.2">
      <c r="B225" s="35"/>
      <c r="C225" s="51"/>
      <c r="G225" s="35"/>
      <c r="H225" s="35"/>
      <c r="L225" s="35"/>
      <c r="M225" s="35"/>
      <c r="Q225" s="35"/>
      <c r="R225" s="35"/>
      <c r="V225" s="35"/>
      <c r="W225" s="35"/>
      <c r="X225" s="30"/>
      <c r="Y225" s="30"/>
    </row>
    <row r="226" spans="2:25" s="29" customFormat="1" x14ac:dyDescent="0.2">
      <c r="B226" s="35"/>
      <c r="C226" s="51"/>
      <c r="G226" s="35"/>
      <c r="H226" s="35"/>
      <c r="L226" s="35"/>
      <c r="M226" s="35"/>
      <c r="Q226" s="35"/>
      <c r="R226" s="35"/>
      <c r="V226" s="35"/>
      <c r="W226" s="35"/>
      <c r="X226" s="30"/>
      <c r="Y226" s="30"/>
    </row>
    <row r="227" spans="2:25" s="29" customFormat="1" x14ac:dyDescent="0.2">
      <c r="B227" s="35"/>
      <c r="C227" s="51"/>
      <c r="G227" s="35"/>
      <c r="H227" s="35"/>
      <c r="L227" s="35"/>
      <c r="M227" s="35"/>
      <c r="Q227" s="35"/>
      <c r="R227" s="35"/>
      <c r="V227" s="35"/>
      <c r="W227" s="35"/>
      <c r="X227" s="30"/>
      <c r="Y227" s="30"/>
    </row>
    <row r="228" spans="2:25" s="29" customFormat="1" x14ac:dyDescent="0.2">
      <c r="B228" s="35"/>
      <c r="C228" s="51"/>
      <c r="G228" s="35"/>
      <c r="H228" s="35"/>
      <c r="L228" s="35"/>
      <c r="M228" s="35"/>
      <c r="Q228" s="35"/>
      <c r="R228" s="35"/>
      <c r="V228" s="35"/>
      <c r="W228" s="35"/>
      <c r="X228" s="30"/>
      <c r="Y228" s="30"/>
    </row>
    <row r="229" spans="2:25" s="29" customFormat="1" x14ac:dyDescent="0.2">
      <c r="B229" s="35"/>
      <c r="C229" s="51"/>
      <c r="G229" s="35"/>
      <c r="H229" s="35"/>
      <c r="L229" s="35"/>
      <c r="M229" s="35"/>
      <c r="Q229" s="35"/>
      <c r="R229" s="35"/>
      <c r="V229" s="35"/>
      <c r="W229" s="35"/>
      <c r="X229" s="30"/>
      <c r="Y229" s="30"/>
    </row>
    <row r="230" spans="2:25" s="29" customFormat="1" x14ac:dyDescent="0.2">
      <c r="B230" s="35"/>
      <c r="C230" s="51"/>
      <c r="G230" s="35"/>
      <c r="H230" s="35"/>
      <c r="L230" s="35"/>
      <c r="M230" s="35"/>
      <c r="Q230" s="35"/>
      <c r="R230" s="35"/>
      <c r="V230" s="35"/>
      <c r="W230" s="35"/>
      <c r="X230" s="30"/>
      <c r="Y230" s="30"/>
    </row>
    <row r="231" spans="2:25" s="29" customFormat="1" x14ac:dyDescent="0.2">
      <c r="B231" s="35"/>
      <c r="C231" s="51"/>
      <c r="G231" s="35"/>
      <c r="H231" s="35"/>
      <c r="L231" s="35"/>
      <c r="M231" s="35"/>
      <c r="Q231" s="35"/>
      <c r="R231" s="35"/>
      <c r="V231" s="35"/>
      <c r="W231" s="35"/>
      <c r="X231" s="30"/>
      <c r="Y231" s="30"/>
    </row>
    <row r="232" spans="2:25" s="29" customFormat="1" x14ac:dyDescent="0.2">
      <c r="B232" s="35"/>
      <c r="C232" s="51"/>
      <c r="G232" s="35"/>
      <c r="H232" s="35"/>
      <c r="L232" s="35"/>
      <c r="M232" s="35"/>
      <c r="Q232" s="35"/>
      <c r="R232" s="35"/>
      <c r="V232" s="35"/>
      <c r="W232" s="35"/>
      <c r="X232" s="30"/>
      <c r="Y232" s="30"/>
    </row>
    <row r="233" spans="2:25" s="29" customFormat="1" x14ac:dyDescent="0.2">
      <c r="B233" s="35"/>
      <c r="C233" s="51"/>
      <c r="G233" s="35"/>
      <c r="H233" s="35"/>
      <c r="L233" s="35"/>
      <c r="M233" s="35"/>
      <c r="Q233" s="35"/>
      <c r="R233" s="35"/>
      <c r="V233" s="35"/>
      <c r="W233" s="35"/>
      <c r="X233" s="30"/>
      <c r="Y233" s="30"/>
    </row>
    <row r="234" spans="2:25" s="29" customFormat="1" x14ac:dyDescent="0.2">
      <c r="B234" s="35"/>
      <c r="C234" s="51"/>
      <c r="G234" s="35"/>
      <c r="H234" s="35"/>
      <c r="L234" s="35"/>
      <c r="M234" s="35"/>
      <c r="Q234" s="35"/>
      <c r="R234" s="35"/>
      <c r="V234" s="35"/>
      <c r="W234" s="35"/>
      <c r="X234" s="30"/>
      <c r="Y234" s="30"/>
    </row>
    <row r="235" spans="2:25" s="29" customFormat="1" x14ac:dyDescent="0.2">
      <c r="B235" s="35"/>
      <c r="C235" s="51"/>
      <c r="G235" s="35"/>
      <c r="H235" s="35"/>
      <c r="L235" s="35"/>
      <c r="M235" s="35"/>
      <c r="Q235" s="35"/>
      <c r="R235" s="35"/>
      <c r="V235" s="35"/>
      <c r="W235" s="35"/>
      <c r="X235" s="30"/>
      <c r="Y235" s="30"/>
    </row>
    <row r="236" spans="2:25" s="29" customFormat="1" x14ac:dyDescent="0.2">
      <c r="B236" s="35"/>
      <c r="C236" s="51"/>
      <c r="G236" s="35"/>
      <c r="H236" s="35"/>
      <c r="L236" s="35"/>
      <c r="M236" s="35"/>
      <c r="Q236" s="35"/>
      <c r="R236" s="35"/>
      <c r="V236" s="35"/>
      <c r="W236" s="35"/>
      <c r="X236" s="30"/>
      <c r="Y236" s="30"/>
    </row>
    <row r="237" spans="2:25" s="29" customFormat="1" x14ac:dyDescent="0.2">
      <c r="B237" s="35"/>
      <c r="C237" s="51"/>
      <c r="G237" s="35"/>
      <c r="H237" s="35"/>
      <c r="L237" s="35"/>
      <c r="M237" s="35"/>
      <c r="Q237" s="35"/>
      <c r="R237" s="35"/>
      <c r="V237" s="35"/>
      <c r="W237" s="35"/>
      <c r="X237" s="30"/>
      <c r="Y237" s="30"/>
    </row>
    <row r="238" spans="2:25" s="29" customFormat="1" x14ac:dyDescent="0.2">
      <c r="B238" s="35"/>
      <c r="C238" s="51"/>
      <c r="G238" s="35"/>
      <c r="H238" s="35"/>
      <c r="L238" s="35"/>
      <c r="M238" s="35"/>
      <c r="Q238" s="35"/>
      <c r="R238" s="35"/>
      <c r="V238" s="35"/>
      <c r="W238" s="35"/>
      <c r="X238" s="30"/>
      <c r="Y238" s="30"/>
    </row>
    <row r="239" spans="2:25" s="29" customFormat="1" x14ac:dyDescent="0.2">
      <c r="B239" s="35"/>
      <c r="C239" s="51"/>
      <c r="G239" s="35"/>
      <c r="H239" s="35"/>
      <c r="L239" s="35"/>
      <c r="M239" s="35"/>
      <c r="Q239" s="35"/>
      <c r="R239" s="35"/>
      <c r="V239" s="35"/>
      <c r="W239" s="35"/>
      <c r="X239" s="30"/>
      <c r="Y239" s="30"/>
    </row>
    <row r="240" spans="2:25" s="29" customFormat="1" x14ac:dyDescent="0.2">
      <c r="B240" s="35"/>
      <c r="C240" s="51"/>
      <c r="G240" s="35"/>
      <c r="H240" s="35"/>
      <c r="L240" s="35"/>
      <c r="M240" s="35"/>
      <c r="Q240" s="35"/>
      <c r="R240" s="35"/>
      <c r="V240" s="35"/>
      <c r="W240" s="35"/>
      <c r="X240" s="30"/>
      <c r="Y240" s="30"/>
    </row>
    <row r="241" spans="2:25" s="29" customFormat="1" x14ac:dyDescent="0.2">
      <c r="B241" s="35"/>
      <c r="C241" s="51"/>
      <c r="G241" s="35"/>
      <c r="H241" s="35"/>
      <c r="L241" s="35"/>
      <c r="M241" s="35"/>
      <c r="Q241" s="35"/>
      <c r="R241" s="35"/>
      <c r="V241" s="35"/>
      <c r="W241" s="35"/>
      <c r="X241" s="30"/>
      <c r="Y241" s="30"/>
    </row>
    <row r="242" spans="2:25" s="29" customFormat="1" x14ac:dyDescent="0.2">
      <c r="B242" s="35"/>
      <c r="C242" s="51"/>
      <c r="G242" s="35"/>
      <c r="H242" s="35"/>
      <c r="L242" s="35"/>
      <c r="M242" s="35"/>
      <c r="Q242" s="35"/>
      <c r="R242" s="35"/>
      <c r="V242" s="35"/>
      <c r="W242" s="35"/>
      <c r="X242" s="30"/>
      <c r="Y242" s="30"/>
    </row>
    <row r="243" spans="2:25" s="29" customFormat="1" x14ac:dyDescent="0.2">
      <c r="B243" s="35"/>
      <c r="C243" s="51"/>
      <c r="G243" s="35"/>
      <c r="H243" s="35"/>
      <c r="L243" s="35"/>
      <c r="M243" s="35"/>
      <c r="Q243" s="35"/>
      <c r="R243" s="35"/>
      <c r="V243" s="35"/>
      <c r="W243" s="35"/>
      <c r="X243" s="30"/>
      <c r="Y243" s="30"/>
    </row>
    <row r="244" spans="2:25" s="29" customFormat="1" x14ac:dyDescent="0.2">
      <c r="B244" s="35"/>
      <c r="C244" s="51"/>
      <c r="G244" s="35"/>
      <c r="H244" s="35"/>
      <c r="L244" s="35"/>
      <c r="M244" s="35"/>
      <c r="Q244" s="35"/>
      <c r="R244" s="35"/>
      <c r="V244" s="35"/>
      <c r="W244" s="35"/>
      <c r="X244" s="30"/>
      <c r="Y244" s="30"/>
    </row>
    <row r="245" spans="2:25" s="29" customFormat="1" x14ac:dyDescent="0.2">
      <c r="B245" s="35"/>
      <c r="C245" s="51"/>
      <c r="G245" s="35"/>
      <c r="H245" s="35"/>
      <c r="L245" s="35"/>
      <c r="M245" s="35"/>
      <c r="Q245" s="35"/>
      <c r="R245" s="35"/>
      <c r="V245" s="35"/>
      <c r="W245" s="35"/>
      <c r="X245" s="30"/>
      <c r="Y245" s="30"/>
    </row>
    <row r="246" spans="2:25" s="29" customFormat="1" x14ac:dyDescent="0.2">
      <c r="B246" s="35"/>
      <c r="C246" s="51"/>
      <c r="G246" s="35"/>
      <c r="H246" s="35"/>
      <c r="L246" s="35"/>
      <c r="M246" s="35"/>
      <c r="Q246" s="35"/>
      <c r="R246" s="35"/>
      <c r="V246" s="35"/>
      <c r="W246" s="35"/>
      <c r="X246" s="30"/>
      <c r="Y246" s="30"/>
    </row>
    <row r="247" spans="2:25" s="29" customFormat="1" x14ac:dyDescent="0.2">
      <c r="B247" s="35"/>
      <c r="C247" s="51"/>
      <c r="G247" s="35"/>
      <c r="H247" s="35"/>
      <c r="L247" s="35"/>
      <c r="M247" s="35"/>
      <c r="Q247" s="35"/>
      <c r="R247" s="35"/>
      <c r="V247" s="35"/>
      <c r="W247" s="35"/>
      <c r="X247" s="30"/>
      <c r="Y247" s="30"/>
    </row>
    <row r="248" spans="2:25" s="29" customFormat="1" x14ac:dyDescent="0.2">
      <c r="B248" s="35"/>
      <c r="C248" s="51"/>
      <c r="G248" s="35"/>
      <c r="H248" s="35"/>
      <c r="L248" s="35"/>
      <c r="M248" s="35"/>
      <c r="Q248" s="35"/>
      <c r="R248" s="35"/>
      <c r="V248" s="35"/>
      <c r="W248" s="35"/>
      <c r="X248" s="30"/>
      <c r="Y248" s="30"/>
    </row>
    <row r="249" spans="2:25" s="29" customFormat="1" x14ac:dyDescent="0.2">
      <c r="B249" s="35"/>
      <c r="C249" s="51"/>
      <c r="G249" s="35"/>
      <c r="H249" s="35"/>
      <c r="L249" s="35"/>
      <c r="M249" s="35"/>
      <c r="Q249" s="35"/>
      <c r="R249" s="35"/>
      <c r="V249" s="35"/>
      <c r="W249" s="35"/>
      <c r="X249" s="30"/>
      <c r="Y249" s="30"/>
    </row>
    <row r="250" spans="2:25" s="29" customFormat="1" x14ac:dyDescent="0.2">
      <c r="B250" s="35"/>
      <c r="C250" s="51"/>
      <c r="G250" s="35"/>
      <c r="H250" s="35"/>
      <c r="L250" s="35"/>
      <c r="M250" s="35"/>
      <c r="Q250" s="35"/>
      <c r="R250" s="35"/>
      <c r="V250" s="35"/>
      <c r="W250" s="35"/>
      <c r="X250" s="30"/>
      <c r="Y250" s="30"/>
    </row>
    <row r="251" spans="2:25" s="29" customFormat="1" x14ac:dyDescent="0.2">
      <c r="B251" s="35"/>
      <c r="C251" s="51"/>
      <c r="G251" s="35"/>
      <c r="H251" s="35"/>
      <c r="L251" s="35"/>
      <c r="M251" s="35"/>
      <c r="Q251" s="35"/>
      <c r="R251" s="35"/>
      <c r="V251" s="35"/>
      <c r="W251" s="35"/>
      <c r="X251" s="30"/>
      <c r="Y251" s="30"/>
    </row>
    <row r="252" spans="2:25" s="29" customFormat="1" x14ac:dyDescent="0.2">
      <c r="B252" s="35"/>
      <c r="C252" s="51"/>
      <c r="G252" s="35"/>
      <c r="H252" s="35"/>
      <c r="L252" s="35"/>
      <c r="M252" s="35"/>
      <c r="Q252" s="35"/>
      <c r="R252" s="35"/>
      <c r="V252" s="35"/>
      <c r="W252" s="35"/>
      <c r="X252" s="30"/>
      <c r="Y252" s="30"/>
    </row>
    <row r="253" spans="2:25" s="29" customFormat="1" x14ac:dyDescent="0.2">
      <c r="B253" s="35"/>
      <c r="C253" s="51"/>
      <c r="G253" s="35"/>
      <c r="H253" s="35"/>
      <c r="L253" s="35"/>
      <c r="M253" s="35"/>
      <c r="Q253" s="35"/>
      <c r="R253" s="35"/>
      <c r="V253" s="35"/>
      <c r="W253" s="35"/>
      <c r="X253" s="30"/>
      <c r="Y253" s="30"/>
    </row>
    <row r="254" spans="2:25" s="29" customFormat="1" x14ac:dyDescent="0.2">
      <c r="B254" s="35"/>
      <c r="C254" s="51"/>
      <c r="G254" s="35"/>
      <c r="H254" s="35"/>
      <c r="L254" s="35"/>
      <c r="M254" s="35"/>
      <c r="Q254" s="35"/>
      <c r="R254" s="35"/>
      <c r="V254" s="35"/>
      <c r="W254" s="35"/>
      <c r="X254" s="30"/>
      <c r="Y254" s="30"/>
    </row>
    <row r="255" spans="2:25" s="29" customFormat="1" x14ac:dyDescent="0.2">
      <c r="B255" s="35"/>
      <c r="C255" s="51"/>
      <c r="G255" s="35"/>
      <c r="H255" s="35"/>
      <c r="L255" s="35"/>
      <c r="M255" s="35"/>
      <c r="Q255" s="35"/>
      <c r="R255" s="35"/>
      <c r="V255" s="35"/>
      <c r="W255" s="35"/>
      <c r="X255" s="30"/>
      <c r="Y255" s="30"/>
    </row>
    <row r="256" spans="2:25" s="29" customFormat="1" x14ac:dyDescent="0.2">
      <c r="B256" s="35"/>
      <c r="C256" s="51"/>
      <c r="G256" s="35"/>
      <c r="H256" s="35"/>
      <c r="L256" s="35"/>
      <c r="M256" s="35"/>
      <c r="Q256" s="35"/>
      <c r="R256" s="35"/>
      <c r="V256" s="35"/>
      <c r="W256" s="35"/>
      <c r="X256" s="30"/>
      <c r="Y256" s="30"/>
    </row>
    <row r="257" spans="2:25" s="29" customFormat="1" x14ac:dyDescent="0.2">
      <c r="B257" s="35"/>
      <c r="C257" s="51"/>
      <c r="G257" s="35"/>
      <c r="H257" s="35"/>
      <c r="L257" s="35"/>
      <c r="M257" s="35"/>
      <c r="Q257" s="35"/>
      <c r="R257" s="35"/>
      <c r="V257" s="35"/>
      <c r="W257" s="35"/>
      <c r="X257" s="30"/>
      <c r="Y257" s="30"/>
    </row>
    <row r="258" spans="2:25" s="29" customFormat="1" x14ac:dyDescent="0.2">
      <c r="B258" s="35"/>
      <c r="C258" s="51"/>
      <c r="G258" s="35"/>
      <c r="H258" s="35"/>
      <c r="L258" s="35"/>
      <c r="M258" s="35"/>
      <c r="Q258" s="35"/>
      <c r="R258" s="35"/>
      <c r="V258" s="35"/>
      <c r="W258" s="35"/>
      <c r="X258" s="30"/>
      <c r="Y258" s="30"/>
    </row>
    <row r="259" spans="2:25" s="29" customFormat="1" x14ac:dyDescent="0.2">
      <c r="B259" s="35"/>
      <c r="C259" s="51"/>
      <c r="G259" s="35"/>
      <c r="H259" s="35"/>
      <c r="L259" s="35"/>
      <c r="M259" s="35"/>
      <c r="Q259" s="35"/>
      <c r="R259" s="35"/>
      <c r="V259" s="35"/>
      <c r="W259" s="35"/>
      <c r="X259" s="30"/>
      <c r="Y259" s="30"/>
    </row>
    <row r="260" spans="2:25" s="29" customFormat="1" x14ac:dyDescent="0.2">
      <c r="B260" s="35"/>
      <c r="C260" s="51"/>
      <c r="G260" s="35"/>
      <c r="H260" s="35"/>
      <c r="L260" s="35"/>
      <c r="M260" s="35"/>
      <c r="Q260" s="35"/>
      <c r="R260" s="35"/>
      <c r="V260" s="35"/>
      <c r="W260" s="35"/>
      <c r="X260" s="30"/>
      <c r="Y260" s="30"/>
    </row>
    <row r="261" spans="2:25" s="29" customFormat="1" x14ac:dyDescent="0.2">
      <c r="B261" s="35"/>
      <c r="C261" s="51"/>
      <c r="G261" s="35"/>
      <c r="H261" s="35"/>
      <c r="L261" s="35"/>
      <c r="M261" s="35"/>
      <c r="Q261" s="35"/>
      <c r="R261" s="35"/>
      <c r="V261" s="35"/>
      <c r="W261" s="35"/>
      <c r="X261" s="30"/>
      <c r="Y261" s="30"/>
    </row>
    <row r="262" spans="2:25" s="29" customFormat="1" x14ac:dyDescent="0.2">
      <c r="B262" s="35"/>
      <c r="C262" s="51"/>
      <c r="G262" s="35"/>
      <c r="H262" s="35"/>
      <c r="L262" s="35"/>
      <c r="M262" s="35"/>
      <c r="Q262" s="35"/>
      <c r="R262" s="35"/>
      <c r="V262" s="35"/>
      <c r="W262" s="35"/>
      <c r="X262" s="30"/>
      <c r="Y262" s="30"/>
    </row>
    <row r="263" spans="2:25" s="29" customFormat="1" x14ac:dyDescent="0.2">
      <c r="B263" s="35"/>
      <c r="C263" s="51"/>
      <c r="G263" s="35"/>
      <c r="H263" s="35"/>
      <c r="L263" s="35"/>
      <c r="M263" s="35"/>
      <c r="Q263" s="35"/>
      <c r="R263" s="35"/>
      <c r="V263" s="35"/>
      <c r="W263" s="35"/>
      <c r="X263" s="30"/>
      <c r="Y263" s="30"/>
    </row>
    <row r="264" spans="2:25" s="29" customFormat="1" x14ac:dyDescent="0.2">
      <c r="B264" s="35"/>
      <c r="C264" s="51"/>
      <c r="G264" s="35"/>
      <c r="H264" s="35"/>
      <c r="L264" s="35"/>
      <c r="M264" s="35"/>
      <c r="Q264" s="35"/>
      <c r="R264" s="35"/>
      <c r="V264" s="35"/>
      <c r="W264" s="35"/>
      <c r="X264" s="30"/>
      <c r="Y264" s="30"/>
    </row>
    <row r="265" spans="2:25" s="29" customFormat="1" x14ac:dyDescent="0.2">
      <c r="B265" s="35"/>
      <c r="C265" s="51"/>
      <c r="G265" s="35"/>
      <c r="H265" s="35"/>
      <c r="L265" s="35"/>
      <c r="M265" s="35"/>
      <c r="Q265" s="35"/>
      <c r="R265" s="35"/>
      <c r="V265" s="35"/>
      <c r="W265" s="35"/>
      <c r="X265" s="30"/>
      <c r="Y265" s="30"/>
    </row>
    <row r="266" spans="2:25" s="29" customFormat="1" x14ac:dyDescent="0.2">
      <c r="B266" s="35"/>
      <c r="C266" s="51"/>
      <c r="G266" s="35"/>
      <c r="H266" s="35"/>
      <c r="L266" s="35"/>
      <c r="M266" s="35"/>
      <c r="Q266" s="35"/>
      <c r="R266" s="35"/>
      <c r="V266" s="35"/>
      <c r="W266" s="35"/>
      <c r="X266" s="30"/>
      <c r="Y266" s="30"/>
    </row>
    <row r="267" spans="2:25" s="29" customFormat="1" x14ac:dyDescent="0.2">
      <c r="B267" s="35"/>
      <c r="C267" s="51"/>
      <c r="G267" s="35"/>
      <c r="H267" s="35"/>
      <c r="L267" s="35"/>
      <c r="M267" s="35"/>
      <c r="Q267" s="35"/>
      <c r="R267" s="35"/>
      <c r="V267" s="35"/>
      <c r="W267" s="35"/>
      <c r="X267" s="30"/>
      <c r="Y267" s="30"/>
    </row>
    <row r="268" spans="2:25" s="29" customFormat="1" x14ac:dyDescent="0.2">
      <c r="B268" s="35"/>
      <c r="C268" s="51"/>
      <c r="G268" s="35"/>
      <c r="H268" s="35"/>
      <c r="L268" s="35"/>
      <c r="M268" s="35"/>
      <c r="Q268" s="35"/>
      <c r="R268" s="35"/>
      <c r="V268" s="35"/>
      <c r="W268" s="35"/>
      <c r="X268" s="30"/>
      <c r="Y268" s="30"/>
    </row>
    <row r="269" spans="2:25" s="29" customFormat="1" x14ac:dyDescent="0.2">
      <c r="B269" s="35"/>
      <c r="C269" s="51"/>
      <c r="G269" s="35"/>
      <c r="H269" s="35"/>
      <c r="L269" s="35"/>
      <c r="M269" s="35"/>
      <c r="Q269" s="35"/>
      <c r="R269" s="35"/>
      <c r="V269" s="35"/>
      <c r="W269" s="35"/>
      <c r="X269" s="30"/>
      <c r="Y269" s="30"/>
    </row>
    <row r="270" spans="2:25" s="29" customFormat="1" x14ac:dyDescent="0.2">
      <c r="B270" s="35"/>
      <c r="C270" s="51"/>
      <c r="G270" s="35"/>
      <c r="H270" s="35"/>
      <c r="L270" s="35"/>
      <c r="M270" s="35"/>
      <c r="Q270" s="35"/>
      <c r="R270" s="35"/>
      <c r="V270" s="35"/>
      <c r="W270" s="35"/>
      <c r="X270" s="30"/>
      <c r="Y270" s="30"/>
    </row>
    <row r="271" spans="2:25" s="29" customFormat="1" x14ac:dyDescent="0.2">
      <c r="B271" s="35"/>
      <c r="C271" s="51"/>
      <c r="G271" s="35"/>
      <c r="H271" s="35"/>
      <c r="L271" s="35"/>
      <c r="M271" s="35"/>
      <c r="Q271" s="35"/>
      <c r="R271" s="35"/>
      <c r="V271" s="35"/>
      <c r="W271" s="35"/>
      <c r="X271" s="30"/>
      <c r="Y271" s="30"/>
    </row>
    <row r="272" spans="2:25" s="29" customFormat="1" x14ac:dyDescent="0.2">
      <c r="B272" s="35"/>
      <c r="C272" s="51"/>
      <c r="G272" s="35"/>
      <c r="H272" s="35"/>
      <c r="L272" s="35"/>
      <c r="M272" s="35"/>
      <c r="Q272" s="35"/>
      <c r="R272" s="35"/>
      <c r="V272" s="35"/>
      <c r="W272" s="35"/>
      <c r="X272" s="30"/>
      <c r="Y272" s="30"/>
    </row>
    <row r="273" spans="2:25" s="29" customFormat="1" x14ac:dyDescent="0.2">
      <c r="B273" s="35"/>
      <c r="C273" s="51"/>
      <c r="G273" s="35"/>
      <c r="H273" s="35"/>
      <c r="L273" s="35"/>
      <c r="M273" s="35"/>
      <c r="Q273" s="35"/>
      <c r="R273" s="35"/>
      <c r="V273" s="35"/>
      <c r="W273" s="35"/>
      <c r="X273" s="30"/>
      <c r="Y273" s="30"/>
    </row>
    <row r="274" spans="2:25" s="29" customFormat="1" x14ac:dyDescent="0.2">
      <c r="B274" s="35"/>
      <c r="C274" s="51"/>
      <c r="G274" s="35"/>
      <c r="H274" s="35"/>
      <c r="L274" s="35"/>
      <c r="M274" s="35"/>
      <c r="Q274" s="35"/>
      <c r="R274" s="35"/>
      <c r="V274" s="35"/>
      <c r="W274" s="35"/>
      <c r="X274" s="30"/>
      <c r="Y274" s="30"/>
    </row>
    <row r="275" spans="2:25" s="29" customFormat="1" x14ac:dyDescent="0.2">
      <c r="B275" s="35"/>
      <c r="C275" s="51"/>
      <c r="G275" s="35"/>
      <c r="H275" s="35"/>
      <c r="L275" s="35"/>
      <c r="M275" s="35"/>
      <c r="Q275" s="35"/>
      <c r="R275" s="35"/>
      <c r="V275" s="35"/>
      <c r="W275" s="35"/>
      <c r="X275" s="30"/>
      <c r="Y275" s="30"/>
    </row>
    <row r="276" spans="2:25" s="29" customFormat="1" x14ac:dyDescent="0.2">
      <c r="B276" s="35"/>
      <c r="C276" s="51"/>
      <c r="G276" s="35"/>
      <c r="H276" s="35"/>
      <c r="L276" s="35"/>
      <c r="M276" s="35"/>
      <c r="Q276" s="35"/>
      <c r="R276" s="35"/>
      <c r="V276" s="35"/>
      <c r="W276" s="35"/>
      <c r="X276" s="30"/>
      <c r="Y276" s="30"/>
    </row>
    <row r="277" spans="2:25" s="29" customFormat="1" x14ac:dyDescent="0.2">
      <c r="B277" s="35"/>
      <c r="C277" s="51"/>
      <c r="G277" s="35"/>
      <c r="H277" s="35"/>
      <c r="L277" s="35"/>
      <c r="M277" s="35"/>
      <c r="Q277" s="35"/>
      <c r="R277" s="35"/>
      <c r="V277" s="35"/>
      <c r="W277" s="35"/>
      <c r="X277" s="30"/>
      <c r="Y277" s="30"/>
    </row>
    <row r="278" spans="2:25" s="29" customFormat="1" x14ac:dyDescent="0.2">
      <c r="B278" s="35"/>
      <c r="C278" s="51"/>
      <c r="G278" s="35"/>
      <c r="H278" s="35"/>
      <c r="L278" s="35"/>
      <c r="M278" s="35"/>
      <c r="Q278" s="35"/>
      <c r="R278" s="35"/>
      <c r="V278" s="35"/>
      <c r="W278" s="35"/>
      <c r="X278" s="30"/>
      <c r="Y278" s="30"/>
    </row>
    <row r="279" spans="2:25" s="29" customFormat="1" x14ac:dyDescent="0.2">
      <c r="B279" s="35"/>
      <c r="C279" s="51"/>
      <c r="G279" s="35"/>
      <c r="H279" s="35"/>
      <c r="L279" s="35"/>
      <c r="M279" s="35"/>
      <c r="Q279" s="35"/>
      <c r="R279" s="35"/>
      <c r="V279" s="35"/>
      <c r="W279" s="35"/>
      <c r="X279" s="30"/>
      <c r="Y279" s="30"/>
    </row>
    <row r="280" spans="2:25" s="29" customFormat="1" x14ac:dyDescent="0.2">
      <c r="B280" s="35"/>
      <c r="C280" s="51"/>
      <c r="G280" s="35"/>
      <c r="H280" s="35"/>
      <c r="L280" s="35"/>
      <c r="M280" s="35"/>
      <c r="Q280" s="35"/>
      <c r="R280" s="35"/>
      <c r="V280" s="35"/>
      <c r="W280" s="35"/>
      <c r="X280" s="30"/>
      <c r="Y280" s="30"/>
    </row>
    <row r="281" spans="2:25" s="29" customFormat="1" x14ac:dyDescent="0.2">
      <c r="B281" s="35"/>
      <c r="C281" s="51"/>
      <c r="G281" s="35"/>
      <c r="H281" s="35"/>
      <c r="L281" s="35"/>
      <c r="M281" s="35"/>
      <c r="Q281" s="35"/>
      <c r="R281" s="35"/>
      <c r="V281" s="35"/>
      <c r="W281" s="35"/>
      <c r="X281" s="30"/>
      <c r="Y281" s="30"/>
    </row>
    <row r="282" spans="2:25" s="29" customFormat="1" x14ac:dyDescent="0.2">
      <c r="B282" s="35"/>
      <c r="C282" s="51"/>
      <c r="G282" s="35"/>
      <c r="H282" s="35"/>
      <c r="L282" s="35"/>
      <c r="M282" s="35"/>
      <c r="Q282" s="35"/>
      <c r="R282" s="35"/>
      <c r="V282" s="35"/>
      <c r="W282" s="35"/>
      <c r="X282" s="30"/>
      <c r="Y282" s="30"/>
    </row>
    <row r="283" spans="2:25" s="29" customFormat="1" x14ac:dyDescent="0.2">
      <c r="B283" s="35"/>
      <c r="C283" s="51"/>
      <c r="G283" s="35"/>
      <c r="H283" s="35"/>
      <c r="L283" s="35"/>
      <c r="M283" s="35"/>
      <c r="Q283" s="35"/>
      <c r="R283" s="35"/>
      <c r="V283" s="35"/>
      <c r="W283" s="35"/>
      <c r="X283" s="30"/>
      <c r="Y283" s="30"/>
    </row>
    <row r="284" spans="2:25" s="29" customFormat="1" x14ac:dyDescent="0.2">
      <c r="B284" s="35"/>
      <c r="C284" s="51"/>
      <c r="G284" s="35"/>
      <c r="H284" s="35"/>
      <c r="L284" s="35"/>
      <c r="M284" s="35"/>
      <c r="Q284" s="35"/>
      <c r="R284" s="35"/>
      <c r="V284" s="35"/>
      <c r="W284" s="35"/>
      <c r="X284" s="30"/>
      <c r="Y284" s="30"/>
    </row>
    <row r="285" spans="2:25" s="29" customFormat="1" x14ac:dyDescent="0.2">
      <c r="B285" s="35"/>
      <c r="C285" s="51"/>
      <c r="G285" s="35"/>
      <c r="H285" s="35"/>
      <c r="L285" s="35"/>
      <c r="M285" s="35"/>
      <c r="Q285" s="35"/>
      <c r="R285" s="35"/>
      <c r="V285" s="35"/>
      <c r="W285" s="35"/>
      <c r="X285" s="30"/>
      <c r="Y285" s="30"/>
    </row>
    <row r="286" spans="2:25" s="29" customFormat="1" x14ac:dyDescent="0.2">
      <c r="B286" s="35"/>
      <c r="C286" s="51"/>
      <c r="G286" s="35"/>
      <c r="H286" s="35"/>
      <c r="L286" s="35"/>
      <c r="M286" s="35"/>
      <c r="Q286" s="35"/>
      <c r="R286" s="35"/>
      <c r="V286" s="35"/>
      <c r="W286" s="35"/>
      <c r="X286" s="30"/>
      <c r="Y286" s="30"/>
    </row>
    <row r="287" spans="2:25" s="29" customFormat="1" x14ac:dyDescent="0.2">
      <c r="B287" s="35"/>
      <c r="C287" s="51"/>
      <c r="G287" s="35"/>
      <c r="H287" s="35"/>
      <c r="L287" s="35"/>
      <c r="M287" s="35"/>
      <c r="Q287" s="35"/>
      <c r="R287" s="35"/>
      <c r="V287" s="35"/>
      <c r="W287" s="35"/>
      <c r="X287" s="30"/>
      <c r="Y287" s="30"/>
    </row>
    <row r="288" spans="2:25" s="29" customFormat="1" x14ac:dyDescent="0.2">
      <c r="B288" s="35"/>
      <c r="C288" s="51"/>
      <c r="G288" s="35"/>
      <c r="H288" s="35"/>
      <c r="L288" s="35"/>
      <c r="M288" s="35"/>
      <c r="Q288" s="35"/>
      <c r="R288" s="35"/>
      <c r="V288" s="35"/>
      <c r="W288" s="35"/>
      <c r="X288" s="30"/>
      <c r="Y288" s="30"/>
    </row>
    <row r="289" spans="2:25" s="29" customFormat="1" x14ac:dyDescent="0.2">
      <c r="B289" s="35"/>
      <c r="C289" s="51"/>
      <c r="G289" s="35"/>
      <c r="H289" s="35"/>
      <c r="L289" s="35"/>
      <c r="M289" s="35"/>
      <c r="Q289" s="35"/>
      <c r="R289" s="35"/>
      <c r="V289" s="35"/>
      <c r="W289" s="35"/>
      <c r="X289" s="30"/>
      <c r="Y289" s="30"/>
    </row>
    <row r="290" spans="2:25" s="29" customFormat="1" x14ac:dyDescent="0.2">
      <c r="B290" s="35"/>
      <c r="C290" s="51"/>
      <c r="G290" s="35"/>
      <c r="H290" s="35"/>
      <c r="L290" s="35"/>
      <c r="M290" s="35"/>
      <c r="Q290" s="35"/>
      <c r="R290" s="35"/>
      <c r="V290" s="35"/>
      <c r="W290" s="35"/>
      <c r="X290" s="30"/>
      <c r="Y290" s="30"/>
    </row>
    <row r="291" spans="2:25" s="29" customFormat="1" x14ac:dyDescent="0.2">
      <c r="B291" s="35"/>
      <c r="C291" s="51"/>
      <c r="G291" s="35"/>
      <c r="H291" s="35"/>
      <c r="L291" s="35"/>
      <c r="M291" s="35"/>
      <c r="Q291" s="35"/>
      <c r="R291" s="35"/>
      <c r="V291" s="35"/>
      <c r="W291" s="35"/>
      <c r="X291" s="30"/>
      <c r="Y291" s="30"/>
    </row>
    <row r="292" spans="2:25" s="29" customFormat="1" x14ac:dyDescent="0.2">
      <c r="B292" s="35"/>
      <c r="C292" s="51"/>
      <c r="G292" s="35"/>
      <c r="H292" s="35"/>
      <c r="L292" s="35"/>
      <c r="M292" s="35"/>
      <c r="Q292" s="35"/>
      <c r="R292" s="35"/>
      <c r="V292" s="35"/>
      <c r="W292" s="35"/>
      <c r="X292" s="30"/>
      <c r="Y292" s="30"/>
    </row>
    <row r="293" spans="2:25" s="29" customFormat="1" x14ac:dyDescent="0.2">
      <c r="B293" s="35"/>
      <c r="C293" s="51"/>
      <c r="G293" s="35"/>
      <c r="H293" s="35"/>
      <c r="L293" s="35"/>
      <c r="M293" s="35"/>
      <c r="Q293" s="35"/>
      <c r="R293" s="35"/>
      <c r="V293" s="35"/>
      <c r="W293" s="35"/>
      <c r="X293" s="30"/>
      <c r="Y293" s="30"/>
    </row>
    <row r="294" spans="2:25" s="29" customFormat="1" x14ac:dyDescent="0.2">
      <c r="B294" s="35"/>
      <c r="C294" s="51"/>
      <c r="G294" s="35"/>
      <c r="H294" s="35"/>
      <c r="L294" s="35"/>
      <c r="M294" s="35"/>
      <c r="Q294" s="35"/>
      <c r="R294" s="35"/>
      <c r="V294" s="35"/>
      <c r="W294" s="35"/>
      <c r="X294" s="30"/>
      <c r="Y294" s="30"/>
    </row>
    <row r="295" spans="2:25" s="29" customFormat="1" x14ac:dyDescent="0.2">
      <c r="B295" s="35"/>
      <c r="C295" s="51"/>
      <c r="G295" s="35"/>
      <c r="H295" s="35"/>
      <c r="L295" s="35"/>
      <c r="M295" s="35"/>
      <c r="Q295" s="35"/>
      <c r="R295" s="35"/>
      <c r="V295" s="35"/>
      <c r="W295" s="35"/>
      <c r="X295" s="30"/>
      <c r="Y295" s="30"/>
    </row>
    <row r="296" spans="2:25" s="29" customFormat="1" x14ac:dyDescent="0.2">
      <c r="B296" s="35"/>
      <c r="C296" s="51"/>
      <c r="G296" s="35"/>
      <c r="H296" s="35"/>
      <c r="L296" s="35"/>
      <c r="M296" s="35"/>
      <c r="Q296" s="35"/>
      <c r="R296" s="35"/>
      <c r="V296" s="35"/>
      <c r="W296" s="35"/>
      <c r="X296" s="30"/>
      <c r="Y296" s="30"/>
    </row>
    <row r="297" spans="2:25" s="29" customFormat="1" x14ac:dyDescent="0.2">
      <c r="B297" s="35"/>
      <c r="C297" s="51"/>
      <c r="G297" s="35"/>
      <c r="H297" s="35"/>
      <c r="L297" s="35"/>
      <c r="M297" s="35"/>
      <c r="Q297" s="35"/>
      <c r="R297" s="35"/>
      <c r="V297" s="35"/>
      <c r="W297" s="35"/>
      <c r="X297" s="30"/>
      <c r="Y297" s="30"/>
    </row>
    <row r="298" spans="2:25" s="29" customFormat="1" x14ac:dyDescent="0.2">
      <c r="B298" s="35"/>
      <c r="C298" s="51"/>
      <c r="G298" s="35"/>
      <c r="H298" s="35"/>
      <c r="L298" s="35"/>
      <c r="M298" s="35"/>
      <c r="Q298" s="35"/>
      <c r="R298" s="35"/>
      <c r="V298" s="35"/>
      <c r="W298" s="35"/>
      <c r="X298" s="30"/>
      <c r="Y298" s="30"/>
    </row>
    <row r="299" spans="2:25" s="29" customFormat="1" x14ac:dyDescent="0.2">
      <c r="B299" s="35"/>
      <c r="C299" s="51"/>
      <c r="G299" s="35"/>
      <c r="H299" s="35"/>
      <c r="L299" s="35"/>
      <c r="M299" s="35"/>
      <c r="Q299" s="35"/>
      <c r="R299" s="35"/>
      <c r="V299" s="35"/>
      <c r="W299" s="35"/>
      <c r="X299" s="30"/>
      <c r="Y299" s="30"/>
    </row>
    <row r="300" spans="2:25" s="29" customFormat="1" x14ac:dyDescent="0.2">
      <c r="B300" s="35"/>
      <c r="C300" s="51"/>
      <c r="G300" s="35"/>
      <c r="H300" s="35"/>
      <c r="L300" s="35"/>
      <c r="M300" s="35"/>
      <c r="Q300" s="35"/>
      <c r="R300" s="35"/>
      <c r="V300" s="35"/>
      <c r="W300" s="35"/>
      <c r="X300" s="30"/>
      <c r="Y300" s="30"/>
    </row>
    <row r="301" spans="2:25" s="29" customFormat="1" x14ac:dyDescent="0.2">
      <c r="B301" s="35"/>
      <c r="C301" s="51"/>
      <c r="G301" s="35"/>
      <c r="H301" s="35"/>
      <c r="L301" s="35"/>
      <c r="M301" s="35"/>
      <c r="Q301" s="35"/>
      <c r="R301" s="35"/>
      <c r="V301" s="35"/>
      <c r="W301" s="35"/>
      <c r="X301" s="30"/>
      <c r="Y301" s="30"/>
    </row>
    <row r="302" spans="2:25" s="29" customFormat="1" x14ac:dyDescent="0.2">
      <c r="B302" s="35"/>
      <c r="C302" s="51"/>
      <c r="G302" s="35"/>
      <c r="H302" s="35"/>
      <c r="L302" s="35"/>
      <c r="M302" s="35"/>
      <c r="Q302" s="35"/>
      <c r="R302" s="35"/>
      <c r="V302" s="35"/>
      <c r="W302" s="35"/>
      <c r="X302" s="30"/>
      <c r="Y302" s="30"/>
    </row>
    <row r="303" spans="2:25" s="29" customFormat="1" x14ac:dyDescent="0.2">
      <c r="B303" s="35"/>
      <c r="C303" s="51"/>
      <c r="G303" s="35"/>
      <c r="H303" s="35"/>
      <c r="L303" s="35"/>
      <c r="M303" s="35"/>
      <c r="Q303" s="35"/>
      <c r="R303" s="35"/>
      <c r="V303" s="35"/>
      <c r="W303" s="35"/>
      <c r="X303" s="30"/>
      <c r="Y303" s="30"/>
    </row>
    <row r="304" spans="2:25" s="29" customFormat="1" x14ac:dyDescent="0.2">
      <c r="B304" s="35"/>
      <c r="C304" s="51"/>
      <c r="G304" s="35"/>
      <c r="H304" s="35"/>
      <c r="L304" s="35"/>
      <c r="M304" s="35"/>
      <c r="Q304" s="35"/>
      <c r="R304" s="35"/>
      <c r="V304" s="35"/>
      <c r="W304" s="35"/>
      <c r="X304" s="30"/>
      <c r="Y304" s="30"/>
    </row>
    <row r="305" spans="2:25" s="29" customFormat="1" x14ac:dyDescent="0.2">
      <c r="B305" s="35"/>
      <c r="C305" s="51"/>
      <c r="G305" s="35"/>
      <c r="H305" s="35"/>
      <c r="L305" s="35"/>
      <c r="M305" s="35"/>
      <c r="Q305" s="35"/>
      <c r="R305" s="35"/>
      <c r="V305" s="35"/>
      <c r="W305" s="35"/>
      <c r="X305" s="30"/>
      <c r="Y305" s="30"/>
    </row>
    <row r="306" spans="2:25" s="29" customFormat="1" x14ac:dyDescent="0.2">
      <c r="B306" s="35"/>
      <c r="C306" s="51"/>
      <c r="G306" s="35"/>
      <c r="H306" s="35"/>
      <c r="L306" s="35"/>
      <c r="M306" s="35"/>
      <c r="Q306" s="35"/>
      <c r="R306" s="35"/>
      <c r="V306" s="35"/>
      <c r="W306" s="35"/>
      <c r="X306" s="30"/>
      <c r="Y306" s="30"/>
    </row>
    <row r="307" spans="2:25" s="29" customFormat="1" x14ac:dyDescent="0.2">
      <c r="B307" s="35"/>
      <c r="C307" s="51"/>
      <c r="G307" s="35"/>
      <c r="H307" s="35"/>
      <c r="L307" s="35"/>
      <c r="M307" s="35"/>
      <c r="Q307" s="35"/>
      <c r="R307" s="35"/>
      <c r="V307" s="35"/>
      <c r="W307" s="35"/>
      <c r="X307" s="30"/>
      <c r="Y307" s="30"/>
    </row>
    <row r="308" spans="2:25" s="29" customFormat="1" x14ac:dyDescent="0.2">
      <c r="B308" s="35"/>
      <c r="C308" s="51"/>
      <c r="G308" s="35"/>
      <c r="H308" s="35"/>
      <c r="L308" s="35"/>
      <c r="M308" s="35"/>
      <c r="Q308" s="35"/>
      <c r="R308" s="35"/>
      <c r="V308" s="35"/>
      <c r="W308" s="35"/>
      <c r="X308" s="30"/>
      <c r="Y308" s="30"/>
    </row>
    <row r="309" spans="2:25" s="29" customFormat="1" x14ac:dyDescent="0.2">
      <c r="B309" s="35"/>
      <c r="C309" s="51"/>
      <c r="G309" s="35"/>
      <c r="H309" s="35"/>
      <c r="L309" s="35"/>
      <c r="M309" s="35"/>
      <c r="Q309" s="35"/>
      <c r="R309" s="35"/>
      <c r="V309" s="35"/>
      <c r="W309" s="35"/>
      <c r="X309" s="30"/>
      <c r="Y309" s="30"/>
    </row>
    <row r="310" spans="2:25" s="29" customFormat="1" x14ac:dyDescent="0.2">
      <c r="B310" s="35"/>
      <c r="C310" s="51"/>
      <c r="G310" s="35"/>
      <c r="H310" s="35"/>
      <c r="L310" s="35"/>
      <c r="M310" s="35"/>
      <c r="Q310" s="35"/>
      <c r="R310" s="35"/>
      <c r="V310" s="35"/>
      <c r="W310" s="35"/>
      <c r="X310" s="30"/>
      <c r="Y310" s="30"/>
    </row>
    <row r="311" spans="2:25" s="29" customFormat="1" x14ac:dyDescent="0.2">
      <c r="B311" s="35"/>
      <c r="C311" s="51"/>
      <c r="G311" s="35"/>
      <c r="H311" s="35"/>
      <c r="L311" s="35"/>
      <c r="M311" s="35"/>
      <c r="Q311" s="35"/>
      <c r="R311" s="35"/>
      <c r="V311" s="35"/>
      <c r="W311" s="35"/>
      <c r="X311" s="30"/>
      <c r="Y311" s="30"/>
    </row>
    <row r="312" spans="2:25" s="29" customFormat="1" x14ac:dyDescent="0.2">
      <c r="B312" s="35"/>
      <c r="C312" s="51"/>
      <c r="G312" s="35"/>
      <c r="H312" s="35"/>
      <c r="L312" s="35"/>
      <c r="M312" s="35"/>
      <c r="Q312" s="35"/>
      <c r="R312" s="35"/>
      <c r="V312" s="35"/>
      <c r="W312" s="35"/>
      <c r="X312" s="30"/>
      <c r="Y312" s="30"/>
    </row>
    <row r="313" spans="2:25" s="29" customFormat="1" x14ac:dyDescent="0.2">
      <c r="B313" s="35"/>
      <c r="C313" s="51"/>
      <c r="G313" s="35"/>
      <c r="H313" s="35"/>
      <c r="L313" s="35"/>
      <c r="M313" s="35"/>
      <c r="Q313" s="35"/>
      <c r="R313" s="35"/>
      <c r="V313" s="35"/>
      <c r="W313" s="35"/>
      <c r="X313" s="30"/>
      <c r="Y313" s="30"/>
    </row>
    <row r="314" spans="2:25" s="29" customFormat="1" x14ac:dyDescent="0.2">
      <c r="B314" s="35"/>
      <c r="C314" s="51"/>
      <c r="G314" s="35"/>
      <c r="H314" s="35"/>
      <c r="L314" s="35"/>
      <c r="M314" s="35"/>
      <c r="Q314" s="35"/>
      <c r="R314" s="35"/>
      <c r="V314" s="35"/>
      <c r="W314" s="35"/>
      <c r="X314" s="30"/>
      <c r="Y314" s="30"/>
    </row>
    <row r="315" spans="2:25" s="29" customFormat="1" x14ac:dyDescent="0.2">
      <c r="B315" s="35"/>
      <c r="C315" s="51"/>
      <c r="G315" s="35"/>
      <c r="H315" s="35"/>
      <c r="L315" s="35"/>
      <c r="M315" s="35"/>
      <c r="Q315" s="35"/>
      <c r="R315" s="35"/>
      <c r="V315" s="35"/>
      <c r="W315" s="35"/>
      <c r="X315" s="30"/>
      <c r="Y315" s="30"/>
    </row>
    <row r="316" spans="2:25" s="29" customFormat="1" x14ac:dyDescent="0.2">
      <c r="B316" s="35"/>
      <c r="C316" s="51"/>
      <c r="G316" s="35"/>
      <c r="H316" s="35"/>
      <c r="L316" s="35"/>
      <c r="M316" s="35"/>
      <c r="Q316" s="35"/>
      <c r="R316" s="35"/>
      <c r="V316" s="35"/>
      <c r="W316" s="35"/>
      <c r="X316" s="30"/>
      <c r="Y316" s="30"/>
    </row>
    <row r="317" spans="2:25" s="29" customFormat="1" x14ac:dyDescent="0.2">
      <c r="B317" s="35"/>
      <c r="C317" s="51"/>
      <c r="G317" s="35"/>
      <c r="H317" s="35"/>
      <c r="L317" s="35"/>
      <c r="M317" s="35"/>
      <c r="Q317" s="35"/>
      <c r="R317" s="35"/>
      <c r="V317" s="35"/>
      <c r="W317" s="35"/>
      <c r="X317" s="30"/>
      <c r="Y317" s="30"/>
    </row>
    <row r="318" spans="2:25" s="29" customFormat="1" x14ac:dyDescent="0.2">
      <c r="B318" s="35"/>
      <c r="C318" s="51"/>
      <c r="G318" s="35"/>
      <c r="H318" s="35"/>
      <c r="L318" s="35"/>
      <c r="M318" s="35"/>
      <c r="Q318" s="35"/>
      <c r="R318" s="35"/>
      <c r="V318" s="35"/>
      <c r="W318" s="35"/>
      <c r="X318" s="30"/>
      <c r="Y318" s="30"/>
    </row>
    <row r="319" spans="2:25" s="29" customFormat="1" x14ac:dyDescent="0.2">
      <c r="B319" s="35"/>
      <c r="C319" s="51"/>
      <c r="G319" s="35"/>
      <c r="H319" s="35"/>
      <c r="L319" s="35"/>
      <c r="M319" s="35"/>
      <c r="Q319" s="35"/>
      <c r="R319" s="35"/>
      <c r="V319" s="35"/>
      <c r="W319" s="35"/>
      <c r="X319" s="30"/>
      <c r="Y319" s="30"/>
    </row>
    <row r="320" spans="2:25" s="29" customFormat="1" x14ac:dyDescent="0.2">
      <c r="B320" s="35"/>
      <c r="C320" s="51"/>
      <c r="G320" s="35"/>
      <c r="H320" s="35"/>
      <c r="L320" s="35"/>
      <c r="M320" s="35"/>
      <c r="Q320" s="35"/>
      <c r="R320" s="35"/>
      <c r="V320" s="35"/>
      <c r="W320" s="35"/>
      <c r="X320" s="30"/>
      <c r="Y320" s="30"/>
    </row>
    <row r="321" spans="2:25" s="29" customFormat="1" x14ac:dyDescent="0.2">
      <c r="B321" s="35"/>
      <c r="C321" s="51"/>
      <c r="G321" s="35"/>
      <c r="H321" s="35"/>
      <c r="L321" s="35"/>
      <c r="M321" s="35"/>
      <c r="Q321" s="35"/>
      <c r="R321" s="35"/>
      <c r="V321" s="35"/>
      <c r="W321" s="35"/>
      <c r="X321" s="30"/>
      <c r="Y321" s="30"/>
    </row>
    <row r="322" spans="2:25" s="29" customFormat="1" x14ac:dyDescent="0.2">
      <c r="B322" s="35"/>
      <c r="C322" s="51"/>
      <c r="G322" s="35"/>
      <c r="H322" s="35"/>
      <c r="L322" s="35"/>
      <c r="M322" s="35"/>
      <c r="Q322" s="35"/>
      <c r="R322" s="35"/>
      <c r="V322" s="35"/>
      <c r="W322" s="35"/>
      <c r="X322" s="30"/>
      <c r="Y322" s="30"/>
    </row>
    <row r="323" spans="2:25" s="29" customFormat="1" x14ac:dyDescent="0.2">
      <c r="B323" s="35"/>
      <c r="C323" s="51"/>
      <c r="G323" s="35"/>
      <c r="H323" s="35"/>
      <c r="L323" s="35"/>
      <c r="M323" s="35"/>
      <c r="Q323" s="35"/>
      <c r="R323" s="35"/>
      <c r="V323" s="35"/>
      <c r="W323" s="35"/>
      <c r="X323" s="30"/>
      <c r="Y323" s="30"/>
    </row>
    <row r="324" spans="2:25" s="29" customFormat="1" x14ac:dyDescent="0.2">
      <c r="B324" s="35"/>
      <c r="C324" s="51"/>
      <c r="G324" s="35"/>
      <c r="H324" s="35"/>
      <c r="L324" s="35"/>
      <c r="M324" s="35"/>
      <c r="Q324" s="35"/>
      <c r="R324" s="35"/>
      <c r="V324" s="35"/>
      <c r="W324" s="35"/>
      <c r="X324" s="30"/>
      <c r="Y324" s="30"/>
    </row>
    <row r="325" spans="2:25" s="29" customFormat="1" x14ac:dyDescent="0.2">
      <c r="B325" s="35"/>
      <c r="C325" s="51"/>
      <c r="G325" s="35"/>
      <c r="H325" s="35"/>
      <c r="L325" s="35"/>
      <c r="M325" s="35"/>
      <c r="Q325" s="35"/>
      <c r="R325" s="35"/>
      <c r="V325" s="35"/>
      <c r="W325" s="35"/>
      <c r="X325" s="30"/>
      <c r="Y325" s="30"/>
    </row>
    <row r="326" spans="2:25" s="29" customFormat="1" x14ac:dyDescent="0.2">
      <c r="B326" s="35"/>
      <c r="C326" s="51"/>
      <c r="G326" s="35"/>
      <c r="H326" s="35"/>
      <c r="L326" s="35"/>
      <c r="M326" s="35"/>
      <c r="Q326" s="35"/>
      <c r="R326" s="35"/>
      <c r="V326" s="35"/>
      <c r="W326" s="35"/>
      <c r="X326" s="30"/>
      <c r="Y326" s="30"/>
    </row>
    <row r="327" spans="2:25" s="29" customFormat="1" x14ac:dyDescent="0.2">
      <c r="B327" s="35"/>
      <c r="C327" s="51"/>
      <c r="G327" s="35"/>
      <c r="H327" s="35"/>
      <c r="L327" s="35"/>
      <c r="M327" s="35"/>
      <c r="Q327" s="35"/>
      <c r="R327" s="35"/>
      <c r="V327" s="35"/>
      <c r="W327" s="35"/>
      <c r="X327" s="30"/>
      <c r="Y327" s="30"/>
    </row>
    <row r="328" spans="2:25" s="29" customFormat="1" x14ac:dyDescent="0.2">
      <c r="B328" s="35"/>
      <c r="C328" s="51"/>
      <c r="G328" s="35"/>
      <c r="H328" s="35"/>
      <c r="L328" s="35"/>
      <c r="M328" s="35"/>
      <c r="Q328" s="35"/>
      <c r="R328" s="35"/>
      <c r="V328" s="35"/>
      <c r="W328" s="35"/>
      <c r="X328" s="30"/>
      <c r="Y328" s="30"/>
    </row>
    <row r="329" spans="2:25" s="29" customFormat="1" x14ac:dyDescent="0.2">
      <c r="B329" s="35"/>
      <c r="C329" s="51"/>
      <c r="G329" s="35"/>
      <c r="H329" s="35"/>
      <c r="L329" s="35"/>
      <c r="M329" s="35"/>
      <c r="Q329" s="35"/>
      <c r="R329" s="35"/>
      <c r="V329" s="35"/>
      <c r="W329" s="35"/>
      <c r="X329" s="30"/>
      <c r="Y329" s="30"/>
    </row>
    <row r="330" spans="2:25" s="29" customFormat="1" x14ac:dyDescent="0.2">
      <c r="B330" s="35"/>
      <c r="C330" s="51"/>
      <c r="G330" s="35"/>
      <c r="H330" s="35"/>
      <c r="L330" s="35"/>
      <c r="M330" s="35"/>
      <c r="Q330" s="35"/>
      <c r="R330" s="35"/>
      <c r="V330" s="35"/>
      <c r="W330" s="35"/>
      <c r="X330" s="30"/>
      <c r="Y330" s="30"/>
    </row>
    <row r="331" spans="2:25" s="29" customFormat="1" x14ac:dyDescent="0.2">
      <c r="B331" s="35"/>
      <c r="C331" s="51"/>
      <c r="G331" s="35"/>
      <c r="H331" s="35"/>
      <c r="L331" s="35"/>
      <c r="M331" s="35"/>
      <c r="Q331" s="35"/>
      <c r="R331" s="35"/>
      <c r="V331" s="35"/>
      <c r="W331" s="35"/>
      <c r="X331" s="30"/>
      <c r="Y331" s="30"/>
    </row>
    <row r="332" spans="2:25" s="29" customFormat="1" x14ac:dyDescent="0.2">
      <c r="B332" s="35"/>
      <c r="C332" s="51"/>
      <c r="G332" s="35"/>
      <c r="H332" s="35"/>
      <c r="L332" s="35"/>
      <c r="M332" s="35"/>
      <c r="Q332" s="35"/>
      <c r="R332" s="35"/>
      <c r="V332" s="35"/>
      <c r="W332" s="35"/>
      <c r="X332" s="30"/>
      <c r="Y332" s="30"/>
    </row>
    <row r="333" spans="2:25" s="29" customFormat="1" x14ac:dyDescent="0.2">
      <c r="B333" s="35"/>
      <c r="C333" s="51"/>
      <c r="G333" s="35"/>
      <c r="H333" s="35"/>
      <c r="L333" s="35"/>
      <c r="M333" s="35"/>
      <c r="Q333" s="35"/>
      <c r="R333" s="35"/>
      <c r="V333" s="35"/>
      <c r="W333" s="35"/>
      <c r="X333" s="30"/>
      <c r="Y333" s="30"/>
    </row>
    <row r="334" spans="2:25" s="29" customFormat="1" x14ac:dyDescent="0.2">
      <c r="B334" s="35"/>
      <c r="C334" s="51"/>
      <c r="G334" s="35"/>
      <c r="H334" s="35"/>
      <c r="L334" s="35"/>
      <c r="M334" s="35"/>
      <c r="Q334" s="35"/>
      <c r="R334" s="35"/>
      <c r="V334" s="35"/>
      <c r="W334" s="35"/>
      <c r="X334" s="30"/>
      <c r="Y334" s="30"/>
    </row>
    <row r="335" spans="2:25" s="29" customFormat="1" x14ac:dyDescent="0.2">
      <c r="B335" s="35"/>
      <c r="C335" s="51"/>
      <c r="G335" s="35"/>
      <c r="H335" s="35"/>
      <c r="L335" s="35"/>
      <c r="M335" s="35"/>
      <c r="Q335" s="35"/>
      <c r="R335" s="35"/>
      <c r="V335" s="35"/>
      <c r="W335" s="35"/>
      <c r="X335" s="30"/>
      <c r="Y335" s="30"/>
    </row>
    <row r="336" spans="2:25" s="29" customFormat="1" x14ac:dyDescent="0.2">
      <c r="B336" s="35"/>
      <c r="C336" s="51"/>
      <c r="G336" s="35"/>
      <c r="H336" s="35"/>
      <c r="L336" s="35"/>
      <c r="M336" s="35"/>
      <c r="Q336" s="35"/>
      <c r="R336" s="35"/>
      <c r="V336" s="35"/>
      <c r="W336" s="35"/>
      <c r="X336" s="30"/>
      <c r="Y336" s="30"/>
    </row>
    <row r="337" spans="2:25" s="29" customFormat="1" x14ac:dyDescent="0.2">
      <c r="B337" s="35"/>
      <c r="C337" s="51"/>
      <c r="G337" s="35"/>
      <c r="H337" s="35"/>
      <c r="L337" s="35"/>
      <c r="M337" s="35"/>
      <c r="Q337" s="35"/>
      <c r="R337" s="35"/>
      <c r="V337" s="35"/>
      <c r="W337" s="35"/>
      <c r="X337" s="30"/>
      <c r="Y337" s="30"/>
    </row>
    <row r="338" spans="2:25" s="29" customFormat="1" x14ac:dyDescent="0.2">
      <c r="B338" s="35"/>
      <c r="C338" s="51"/>
      <c r="G338" s="35"/>
      <c r="H338" s="35"/>
      <c r="L338" s="35"/>
      <c r="M338" s="35"/>
      <c r="Q338" s="35"/>
      <c r="R338" s="35"/>
      <c r="V338" s="35"/>
      <c r="W338" s="35"/>
      <c r="X338" s="30"/>
      <c r="Y338" s="30"/>
    </row>
    <row r="339" spans="2:25" s="29" customFormat="1" x14ac:dyDescent="0.2">
      <c r="B339" s="35"/>
      <c r="C339" s="51"/>
      <c r="G339" s="35"/>
      <c r="H339" s="35"/>
      <c r="L339" s="35"/>
      <c r="M339" s="35"/>
      <c r="Q339" s="35"/>
      <c r="R339" s="35"/>
      <c r="V339" s="35"/>
      <c r="W339" s="35"/>
      <c r="X339" s="30"/>
      <c r="Y339" s="30"/>
    </row>
    <row r="340" spans="2:25" s="29" customFormat="1" x14ac:dyDescent="0.2">
      <c r="B340" s="35"/>
      <c r="C340" s="51"/>
      <c r="G340" s="35"/>
      <c r="H340" s="35"/>
      <c r="L340" s="35"/>
      <c r="M340" s="35"/>
      <c r="Q340" s="35"/>
      <c r="R340" s="35"/>
      <c r="V340" s="35"/>
      <c r="W340" s="35"/>
      <c r="X340" s="30"/>
      <c r="Y340" s="30"/>
    </row>
    <row r="341" spans="2:25" s="29" customFormat="1" x14ac:dyDescent="0.2">
      <c r="B341" s="35"/>
      <c r="C341" s="51"/>
      <c r="G341" s="35"/>
      <c r="H341" s="35"/>
      <c r="L341" s="35"/>
      <c r="M341" s="35"/>
      <c r="Q341" s="35"/>
      <c r="R341" s="35"/>
      <c r="V341" s="35"/>
      <c r="W341" s="35"/>
      <c r="X341" s="30"/>
      <c r="Y341" s="30"/>
    </row>
    <row r="342" spans="2:25" s="29" customFormat="1" x14ac:dyDescent="0.2">
      <c r="B342" s="35"/>
      <c r="C342" s="51"/>
      <c r="G342" s="35"/>
      <c r="H342" s="35"/>
      <c r="L342" s="35"/>
      <c r="M342" s="35"/>
      <c r="Q342" s="35"/>
      <c r="R342" s="35"/>
      <c r="V342" s="35"/>
      <c r="W342" s="35"/>
      <c r="X342" s="30"/>
      <c r="Y342" s="30"/>
    </row>
    <row r="343" spans="2:25" s="29" customFormat="1" x14ac:dyDescent="0.2">
      <c r="B343" s="35"/>
      <c r="C343" s="51"/>
      <c r="G343" s="35"/>
      <c r="H343" s="35"/>
      <c r="L343" s="35"/>
      <c r="M343" s="35"/>
      <c r="Q343" s="35"/>
      <c r="R343" s="35"/>
      <c r="V343" s="35"/>
      <c r="W343" s="35"/>
      <c r="X343" s="30"/>
      <c r="Y343" s="30"/>
    </row>
    <row r="344" spans="2:25" s="29" customFormat="1" x14ac:dyDescent="0.2">
      <c r="B344" s="35"/>
      <c r="C344" s="51"/>
      <c r="G344" s="35"/>
      <c r="H344" s="35"/>
      <c r="L344" s="35"/>
      <c r="M344" s="35"/>
      <c r="Q344" s="35"/>
      <c r="R344" s="35"/>
      <c r="V344" s="35"/>
      <c r="W344" s="35"/>
      <c r="X344" s="30"/>
      <c r="Y344" s="30"/>
    </row>
    <row r="345" spans="2:25" s="29" customFormat="1" x14ac:dyDescent="0.2">
      <c r="B345" s="35"/>
      <c r="C345" s="51"/>
      <c r="G345" s="35"/>
      <c r="H345" s="35"/>
      <c r="L345" s="35"/>
      <c r="M345" s="35"/>
      <c r="Q345" s="35"/>
      <c r="R345" s="35"/>
      <c r="V345" s="35"/>
      <c r="W345" s="35"/>
      <c r="X345" s="30"/>
      <c r="Y345" s="30"/>
    </row>
    <row r="346" spans="2:25" s="29" customFormat="1" x14ac:dyDescent="0.2">
      <c r="B346" s="35"/>
      <c r="C346" s="51"/>
      <c r="G346" s="35"/>
      <c r="H346" s="35"/>
      <c r="L346" s="35"/>
      <c r="M346" s="35"/>
      <c r="Q346" s="35"/>
      <c r="R346" s="35"/>
      <c r="V346" s="35"/>
      <c r="W346" s="35"/>
      <c r="X346" s="30"/>
      <c r="Y346" s="30"/>
    </row>
    <row r="347" spans="2:25" s="29" customFormat="1" x14ac:dyDescent="0.2">
      <c r="B347" s="35"/>
      <c r="C347" s="51"/>
      <c r="G347" s="35"/>
      <c r="H347" s="35"/>
      <c r="L347" s="35"/>
      <c r="M347" s="35"/>
      <c r="Q347" s="35"/>
      <c r="R347" s="35"/>
      <c r="V347" s="35"/>
      <c r="W347" s="35"/>
      <c r="X347" s="30"/>
      <c r="Y347" s="30"/>
    </row>
    <row r="348" spans="2:25" s="29" customFormat="1" x14ac:dyDescent="0.2">
      <c r="B348" s="35"/>
      <c r="C348" s="51"/>
      <c r="G348" s="35"/>
      <c r="H348" s="35"/>
      <c r="L348" s="35"/>
      <c r="M348" s="35"/>
      <c r="Q348" s="35"/>
      <c r="R348" s="35"/>
      <c r="V348" s="35"/>
      <c r="W348" s="35"/>
      <c r="X348" s="30"/>
      <c r="Y348" s="30"/>
    </row>
    <row r="349" spans="2:25" s="29" customFormat="1" x14ac:dyDescent="0.2">
      <c r="B349" s="35"/>
      <c r="C349" s="51"/>
      <c r="G349" s="35"/>
      <c r="H349" s="35"/>
      <c r="L349" s="35"/>
      <c r="M349" s="35"/>
      <c r="Q349" s="35"/>
      <c r="R349" s="35"/>
      <c r="V349" s="35"/>
      <c r="W349" s="35"/>
      <c r="X349" s="30"/>
      <c r="Y349" s="30"/>
    </row>
    <row r="350" spans="2:25" s="29" customFormat="1" x14ac:dyDescent="0.2">
      <c r="B350" s="35"/>
      <c r="C350" s="51"/>
      <c r="G350" s="35"/>
      <c r="H350" s="35"/>
      <c r="L350" s="35"/>
      <c r="M350" s="35"/>
      <c r="Q350" s="35"/>
      <c r="R350" s="35"/>
      <c r="V350" s="35"/>
      <c r="W350" s="35"/>
      <c r="X350" s="30"/>
      <c r="Y350" s="30"/>
    </row>
    <row r="351" spans="2:25" s="29" customFormat="1" x14ac:dyDescent="0.2">
      <c r="B351" s="35"/>
      <c r="C351" s="51"/>
      <c r="G351" s="35"/>
      <c r="H351" s="35"/>
      <c r="L351" s="35"/>
      <c r="M351" s="35"/>
      <c r="Q351" s="35"/>
      <c r="R351" s="35"/>
      <c r="V351" s="35"/>
      <c r="W351" s="35"/>
      <c r="X351" s="30"/>
      <c r="Y351" s="30"/>
    </row>
    <row r="352" spans="2:25" s="29" customFormat="1" x14ac:dyDescent="0.2">
      <c r="B352" s="35"/>
      <c r="C352" s="51"/>
      <c r="G352" s="35"/>
      <c r="H352" s="35"/>
      <c r="L352" s="35"/>
      <c r="M352" s="35"/>
      <c r="Q352" s="35"/>
      <c r="R352" s="35"/>
      <c r="V352" s="35"/>
      <c r="W352" s="35"/>
      <c r="X352" s="30"/>
      <c r="Y352" s="30"/>
    </row>
    <row r="353" spans="2:25" s="29" customFormat="1" x14ac:dyDescent="0.2">
      <c r="B353" s="35"/>
      <c r="C353" s="51"/>
      <c r="G353" s="35"/>
      <c r="H353" s="35"/>
      <c r="L353" s="35"/>
      <c r="M353" s="35"/>
      <c r="Q353" s="35"/>
      <c r="R353" s="35"/>
      <c r="V353" s="35"/>
      <c r="W353" s="35"/>
      <c r="X353" s="30"/>
      <c r="Y353" s="30"/>
    </row>
    <row r="354" spans="2:25" s="29" customFormat="1" x14ac:dyDescent="0.2">
      <c r="B354" s="35"/>
      <c r="C354" s="51"/>
      <c r="G354" s="35"/>
      <c r="H354" s="35"/>
      <c r="L354" s="35"/>
      <c r="M354" s="35"/>
      <c r="Q354" s="35"/>
      <c r="R354" s="35"/>
      <c r="V354" s="35"/>
      <c r="W354" s="35"/>
      <c r="X354" s="30"/>
      <c r="Y354" s="30"/>
    </row>
    <row r="355" spans="2:25" s="29" customFormat="1" x14ac:dyDescent="0.2">
      <c r="B355" s="35"/>
      <c r="C355" s="51"/>
      <c r="G355" s="35"/>
      <c r="H355" s="35"/>
      <c r="L355" s="35"/>
      <c r="M355" s="35"/>
      <c r="Q355" s="35"/>
      <c r="R355" s="35"/>
      <c r="V355" s="35"/>
      <c r="W355" s="35"/>
      <c r="X355" s="30"/>
      <c r="Y355" s="30"/>
    </row>
    <row r="356" spans="2:25" s="29" customFormat="1" x14ac:dyDescent="0.2">
      <c r="B356" s="35"/>
      <c r="C356" s="51"/>
      <c r="G356" s="35"/>
      <c r="H356" s="35"/>
      <c r="L356" s="35"/>
      <c r="M356" s="35"/>
      <c r="Q356" s="35"/>
      <c r="R356" s="35"/>
      <c r="V356" s="35"/>
      <c r="W356" s="35"/>
      <c r="X356" s="30"/>
      <c r="Y356" s="30"/>
    </row>
    <row r="357" spans="2:25" s="29" customFormat="1" x14ac:dyDescent="0.2">
      <c r="B357" s="35"/>
      <c r="C357" s="51"/>
      <c r="G357" s="35"/>
      <c r="H357" s="35"/>
      <c r="L357" s="35"/>
      <c r="M357" s="35"/>
      <c r="Q357" s="35"/>
      <c r="R357" s="35"/>
      <c r="V357" s="35"/>
      <c r="W357" s="35"/>
      <c r="X357" s="30"/>
      <c r="Y357" s="30"/>
    </row>
    <row r="358" spans="2:25" s="29" customFormat="1" x14ac:dyDescent="0.2">
      <c r="B358" s="35"/>
      <c r="C358" s="51"/>
      <c r="G358" s="35"/>
      <c r="H358" s="35"/>
      <c r="L358" s="35"/>
      <c r="M358" s="35"/>
      <c r="Q358" s="35"/>
      <c r="R358" s="35"/>
      <c r="V358" s="35"/>
      <c r="W358" s="35"/>
      <c r="X358" s="30"/>
      <c r="Y358" s="30"/>
    </row>
    <row r="359" spans="2:25" s="29" customFormat="1" x14ac:dyDescent="0.2">
      <c r="B359" s="35"/>
      <c r="C359" s="51"/>
      <c r="G359" s="35"/>
      <c r="H359" s="35"/>
      <c r="L359" s="35"/>
      <c r="M359" s="35"/>
      <c r="Q359" s="35"/>
      <c r="R359" s="35"/>
      <c r="V359" s="35"/>
      <c r="W359" s="35"/>
      <c r="X359" s="30"/>
      <c r="Y359" s="30"/>
    </row>
    <row r="360" spans="2:25" s="29" customFormat="1" x14ac:dyDescent="0.2">
      <c r="B360" s="35"/>
      <c r="C360" s="51"/>
      <c r="G360" s="35"/>
      <c r="H360" s="35"/>
      <c r="L360" s="35"/>
      <c r="M360" s="35"/>
      <c r="Q360" s="35"/>
      <c r="R360" s="35"/>
      <c r="V360" s="35"/>
      <c r="W360" s="35"/>
      <c r="X360" s="30"/>
      <c r="Y360" s="30"/>
    </row>
    <row r="361" spans="2:25" s="29" customFormat="1" x14ac:dyDescent="0.2">
      <c r="B361" s="35"/>
      <c r="C361" s="51"/>
      <c r="G361" s="35"/>
      <c r="H361" s="35"/>
      <c r="L361" s="35"/>
      <c r="M361" s="35"/>
      <c r="Q361" s="35"/>
      <c r="R361" s="35"/>
      <c r="V361" s="35"/>
      <c r="W361" s="35"/>
      <c r="X361" s="30"/>
      <c r="Y361" s="30"/>
    </row>
    <row r="362" spans="2:25" s="29" customFormat="1" x14ac:dyDescent="0.2">
      <c r="B362" s="35"/>
      <c r="C362" s="51"/>
      <c r="G362" s="35"/>
      <c r="H362" s="35"/>
      <c r="L362" s="35"/>
      <c r="M362" s="35"/>
      <c r="Q362" s="35"/>
      <c r="R362" s="35"/>
      <c r="V362" s="35"/>
      <c r="W362" s="35"/>
      <c r="X362" s="30"/>
      <c r="Y362" s="30"/>
    </row>
    <row r="363" spans="2:25" s="29" customFormat="1" x14ac:dyDescent="0.2">
      <c r="B363" s="35"/>
      <c r="C363" s="51"/>
      <c r="G363" s="35"/>
      <c r="H363" s="35"/>
      <c r="L363" s="35"/>
      <c r="M363" s="35"/>
      <c r="Q363" s="35"/>
      <c r="R363" s="35"/>
      <c r="V363" s="35"/>
      <c r="W363" s="35"/>
      <c r="X363" s="30"/>
      <c r="Y363" s="30"/>
    </row>
    <row r="364" spans="2:25" s="29" customFormat="1" x14ac:dyDescent="0.2">
      <c r="B364" s="35"/>
      <c r="C364" s="51"/>
      <c r="G364" s="35"/>
      <c r="H364" s="35"/>
      <c r="L364" s="35"/>
      <c r="M364" s="35"/>
      <c r="Q364" s="35"/>
      <c r="R364" s="35"/>
      <c r="V364" s="35"/>
      <c r="W364" s="35"/>
      <c r="X364" s="30"/>
      <c r="Y364" s="30"/>
    </row>
    <row r="365" spans="2:25" s="29" customFormat="1" x14ac:dyDescent="0.2">
      <c r="B365" s="35"/>
      <c r="C365" s="51"/>
      <c r="G365" s="35"/>
      <c r="H365" s="35"/>
      <c r="L365" s="35"/>
      <c r="M365" s="35"/>
      <c r="Q365" s="35"/>
      <c r="R365" s="35"/>
      <c r="V365" s="35"/>
      <c r="W365" s="35"/>
      <c r="X365" s="30"/>
      <c r="Y365" s="30"/>
    </row>
    <row r="366" spans="2:25" s="29" customFormat="1" x14ac:dyDescent="0.2">
      <c r="B366" s="35"/>
      <c r="C366" s="51"/>
      <c r="G366" s="35"/>
      <c r="H366" s="35"/>
      <c r="L366" s="35"/>
      <c r="M366" s="35"/>
      <c r="Q366" s="35"/>
      <c r="R366" s="35"/>
      <c r="V366" s="35"/>
      <c r="W366" s="35"/>
      <c r="X366" s="30"/>
      <c r="Y366" s="30"/>
    </row>
    <row r="367" spans="2:25" s="29" customFormat="1" x14ac:dyDescent="0.2">
      <c r="B367" s="35"/>
      <c r="C367" s="51"/>
      <c r="G367" s="35"/>
      <c r="H367" s="35"/>
      <c r="L367" s="35"/>
      <c r="M367" s="35"/>
      <c r="Q367" s="35"/>
      <c r="R367" s="35"/>
      <c r="V367" s="35"/>
      <c r="W367" s="35"/>
      <c r="X367" s="30"/>
      <c r="Y367" s="30"/>
    </row>
    <row r="368" spans="2:25" s="29" customFormat="1" x14ac:dyDescent="0.2">
      <c r="B368" s="35"/>
      <c r="C368" s="51"/>
      <c r="G368" s="35"/>
      <c r="H368" s="35"/>
      <c r="L368" s="35"/>
      <c r="M368" s="35"/>
      <c r="Q368" s="35"/>
      <c r="R368" s="35"/>
      <c r="V368" s="35"/>
      <c r="W368" s="35"/>
      <c r="X368" s="30"/>
      <c r="Y368" s="30"/>
    </row>
    <row r="369" spans="2:25" s="29" customFormat="1" x14ac:dyDescent="0.2">
      <c r="B369" s="35"/>
      <c r="C369" s="51"/>
      <c r="G369" s="35"/>
      <c r="H369" s="35"/>
      <c r="L369" s="35"/>
      <c r="M369" s="35"/>
      <c r="Q369" s="35"/>
      <c r="R369" s="35"/>
      <c r="V369" s="35"/>
      <c r="W369" s="35"/>
      <c r="X369" s="30"/>
      <c r="Y369" s="30"/>
    </row>
    <row r="370" spans="2:25" s="29" customFormat="1" x14ac:dyDescent="0.2">
      <c r="B370" s="35"/>
      <c r="C370" s="51"/>
      <c r="G370" s="35"/>
      <c r="H370" s="35"/>
      <c r="L370" s="35"/>
      <c r="M370" s="35"/>
      <c r="Q370" s="35"/>
      <c r="R370" s="35"/>
      <c r="V370" s="35"/>
      <c r="W370" s="35"/>
      <c r="X370" s="30"/>
      <c r="Y370" s="30"/>
    </row>
    <row r="371" spans="2:25" s="29" customFormat="1" x14ac:dyDescent="0.2">
      <c r="B371" s="35"/>
      <c r="C371" s="51"/>
      <c r="G371" s="35"/>
      <c r="H371" s="35"/>
      <c r="L371" s="35"/>
      <c r="M371" s="35"/>
      <c r="Q371" s="35"/>
      <c r="R371" s="35"/>
      <c r="V371" s="35"/>
      <c r="W371" s="35"/>
      <c r="X371" s="30"/>
      <c r="Y371" s="30"/>
    </row>
    <row r="372" spans="2:25" s="29" customFormat="1" x14ac:dyDescent="0.2">
      <c r="B372" s="35"/>
      <c r="C372" s="51"/>
      <c r="G372" s="35"/>
      <c r="H372" s="35"/>
      <c r="L372" s="35"/>
      <c r="M372" s="35"/>
      <c r="Q372" s="35"/>
      <c r="R372" s="35"/>
      <c r="V372" s="35"/>
      <c r="W372" s="35"/>
      <c r="X372" s="30"/>
      <c r="Y372" s="30"/>
    </row>
    <row r="373" spans="2:25" s="29" customFormat="1" x14ac:dyDescent="0.2">
      <c r="B373" s="35"/>
      <c r="C373" s="51"/>
      <c r="G373" s="35"/>
      <c r="H373" s="35"/>
      <c r="L373" s="35"/>
      <c r="M373" s="35"/>
      <c r="Q373" s="35"/>
      <c r="R373" s="35"/>
      <c r="V373" s="35"/>
      <c r="W373" s="35"/>
      <c r="X373" s="30"/>
      <c r="Y373" s="30"/>
    </row>
    <row r="374" spans="2:25" s="29" customFormat="1" x14ac:dyDescent="0.2">
      <c r="B374" s="35"/>
      <c r="C374" s="51"/>
      <c r="G374" s="35"/>
      <c r="H374" s="35"/>
      <c r="L374" s="35"/>
      <c r="M374" s="35"/>
      <c r="Q374" s="35"/>
      <c r="R374" s="35"/>
      <c r="V374" s="35"/>
      <c r="W374" s="35"/>
      <c r="X374" s="30"/>
      <c r="Y374" s="30"/>
    </row>
    <row r="375" spans="2:25" s="29" customFormat="1" x14ac:dyDescent="0.2">
      <c r="B375" s="35"/>
      <c r="C375" s="51"/>
      <c r="G375" s="35"/>
      <c r="H375" s="35"/>
      <c r="L375" s="35"/>
      <c r="M375" s="35"/>
      <c r="Q375" s="35"/>
      <c r="R375" s="35"/>
      <c r="V375" s="35"/>
      <c r="W375" s="35"/>
      <c r="X375" s="30"/>
      <c r="Y375" s="30"/>
    </row>
    <row r="376" spans="2:25" s="29" customFormat="1" x14ac:dyDescent="0.2">
      <c r="B376" s="35"/>
      <c r="C376" s="51"/>
      <c r="G376" s="35"/>
      <c r="H376" s="35"/>
      <c r="L376" s="35"/>
      <c r="M376" s="35"/>
      <c r="Q376" s="35"/>
      <c r="R376" s="35"/>
      <c r="V376" s="35"/>
      <c r="W376" s="35"/>
      <c r="X376" s="30"/>
      <c r="Y376" s="30"/>
    </row>
    <row r="377" spans="2:25" s="29" customFormat="1" x14ac:dyDescent="0.2">
      <c r="B377" s="35"/>
      <c r="C377" s="51"/>
      <c r="G377" s="35"/>
      <c r="H377" s="35"/>
      <c r="L377" s="35"/>
      <c r="M377" s="35"/>
      <c r="Q377" s="35"/>
      <c r="R377" s="35"/>
      <c r="V377" s="35"/>
      <c r="W377" s="35"/>
      <c r="X377" s="30"/>
      <c r="Y377" s="30"/>
    </row>
    <row r="378" spans="2:25" s="29" customFormat="1" x14ac:dyDescent="0.2">
      <c r="B378" s="35"/>
      <c r="C378" s="51"/>
      <c r="G378" s="35"/>
      <c r="H378" s="35"/>
      <c r="L378" s="35"/>
      <c r="M378" s="35"/>
      <c r="Q378" s="35"/>
      <c r="R378" s="35"/>
      <c r="V378" s="35"/>
      <c r="W378" s="35"/>
      <c r="X378" s="30"/>
      <c r="Y378" s="30"/>
    </row>
    <row r="379" spans="2:25" s="29" customFormat="1" x14ac:dyDescent="0.2">
      <c r="B379" s="35"/>
      <c r="C379" s="51"/>
      <c r="G379" s="35"/>
      <c r="H379" s="35"/>
      <c r="L379" s="35"/>
      <c r="M379" s="35"/>
      <c r="Q379" s="35"/>
      <c r="R379" s="35"/>
      <c r="V379" s="35"/>
      <c r="W379" s="35"/>
      <c r="X379" s="30"/>
      <c r="Y379" s="30"/>
    </row>
    <row r="380" spans="2:25" s="29" customFormat="1" x14ac:dyDescent="0.2">
      <c r="B380" s="35"/>
      <c r="C380" s="51"/>
      <c r="G380" s="35"/>
      <c r="H380" s="35"/>
      <c r="L380" s="35"/>
      <c r="M380" s="35"/>
      <c r="Q380" s="35"/>
      <c r="R380" s="35"/>
      <c r="V380" s="35"/>
      <c r="W380" s="35"/>
      <c r="X380" s="30"/>
      <c r="Y380" s="30"/>
    </row>
    <row r="381" spans="2:25" s="29" customFormat="1" x14ac:dyDescent="0.2">
      <c r="B381" s="35"/>
      <c r="C381" s="51"/>
      <c r="G381" s="35"/>
      <c r="H381" s="35"/>
      <c r="L381" s="35"/>
      <c r="M381" s="35"/>
      <c r="Q381" s="35"/>
      <c r="R381" s="35"/>
      <c r="V381" s="35"/>
      <c r="W381" s="35"/>
      <c r="X381" s="30"/>
      <c r="Y381" s="30"/>
    </row>
    <row r="382" spans="2:25" s="29" customFormat="1" x14ac:dyDescent="0.2">
      <c r="B382" s="35"/>
      <c r="C382" s="51"/>
      <c r="G382" s="35"/>
      <c r="H382" s="35"/>
      <c r="L382" s="35"/>
      <c r="M382" s="35"/>
      <c r="Q382" s="35"/>
      <c r="R382" s="35"/>
      <c r="V382" s="35"/>
      <c r="W382" s="35"/>
      <c r="X382" s="30"/>
      <c r="Y382" s="30"/>
    </row>
    <row r="383" spans="2:25" s="29" customFormat="1" x14ac:dyDescent="0.2">
      <c r="B383" s="35"/>
      <c r="C383" s="51"/>
      <c r="G383" s="35"/>
      <c r="H383" s="35"/>
      <c r="L383" s="35"/>
      <c r="M383" s="35"/>
      <c r="Q383" s="35"/>
      <c r="R383" s="35"/>
      <c r="V383" s="35"/>
      <c r="W383" s="35"/>
      <c r="X383" s="30"/>
      <c r="Y383" s="30"/>
    </row>
    <row r="384" spans="2:25" s="29" customFormat="1" x14ac:dyDescent="0.2">
      <c r="B384" s="35"/>
      <c r="C384" s="51"/>
      <c r="G384" s="35"/>
      <c r="H384" s="35"/>
      <c r="L384" s="35"/>
      <c r="M384" s="35"/>
      <c r="Q384" s="35"/>
      <c r="R384" s="35"/>
      <c r="V384" s="35"/>
      <c r="W384" s="35"/>
      <c r="X384" s="30"/>
      <c r="Y384" s="30"/>
    </row>
    <row r="385" spans="2:25" s="29" customFormat="1" x14ac:dyDescent="0.2">
      <c r="B385" s="35"/>
      <c r="C385" s="51"/>
      <c r="G385" s="35"/>
      <c r="H385" s="35"/>
      <c r="L385" s="35"/>
      <c r="M385" s="35"/>
      <c r="Q385" s="35"/>
      <c r="R385" s="35"/>
      <c r="V385" s="35"/>
      <c r="W385" s="35"/>
      <c r="X385" s="30"/>
      <c r="Y385" s="30"/>
    </row>
    <row r="386" spans="2:25" s="29" customFormat="1" x14ac:dyDescent="0.2">
      <c r="B386" s="35"/>
      <c r="C386" s="51"/>
      <c r="G386" s="35"/>
      <c r="H386" s="35"/>
      <c r="L386" s="35"/>
      <c r="M386" s="35"/>
      <c r="Q386" s="35"/>
      <c r="R386" s="35"/>
      <c r="V386" s="35"/>
      <c r="W386" s="35"/>
      <c r="X386" s="30"/>
      <c r="Y386" s="30"/>
    </row>
    <row r="387" spans="2:25" s="29" customFormat="1" x14ac:dyDescent="0.2">
      <c r="B387" s="35"/>
      <c r="C387" s="51"/>
      <c r="G387" s="35"/>
      <c r="H387" s="35"/>
      <c r="L387" s="35"/>
      <c r="M387" s="35"/>
      <c r="Q387" s="35"/>
      <c r="R387" s="35"/>
      <c r="V387" s="35"/>
      <c r="W387" s="35"/>
      <c r="X387" s="30"/>
      <c r="Y387" s="30"/>
    </row>
    <row r="388" spans="2:25" s="29" customFormat="1" x14ac:dyDescent="0.2">
      <c r="B388" s="35"/>
      <c r="C388" s="51"/>
      <c r="G388" s="35"/>
      <c r="H388" s="35"/>
      <c r="L388" s="35"/>
      <c r="M388" s="35"/>
      <c r="Q388" s="35"/>
      <c r="R388" s="35"/>
      <c r="V388" s="35"/>
      <c r="W388" s="35"/>
      <c r="X388" s="30"/>
      <c r="Y388" s="30"/>
    </row>
    <row r="389" spans="2:25" s="29" customFormat="1" x14ac:dyDescent="0.2">
      <c r="B389" s="35"/>
      <c r="C389" s="51"/>
      <c r="G389" s="35"/>
      <c r="H389" s="35"/>
      <c r="L389" s="35"/>
      <c r="M389" s="35"/>
      <c r="Q389" s="35"/>
      <c r="R389" s="35"/>
      <c r="V389" s="35"/>
      <c r="W389" s="35"/>
      <c r="X389" s="30"/>
      <c r="Y389" s="30"/>
    </row>
    <row r="390" spans="2:25" s="29" customFormat="1" x14ac:dyDescent="0.2">
      <c r="B390" s="35"/>
      <c r="C390" s="51"/>
      <c r="G390" s="35"/>
      <c r="H390" s="35"/>
      <c r="L390" s="35"/>
      <c r="M390" s="35"/>
      <c r="Q390" s="35"/>
      <c r="R390" s="35"/>
      <c r="V390" s="35"/>
      <c r="W390" s="35"/>
      <c r="X390" s="30"/>
      <c r="Y390" s="30"/>
    </row>
    <row r="391" spans="2:25" s="29" customFormat="1" x14ac:dyDescent="0.2">
      <c r="B391" s="35"/>
      <c r="C391" s="51"/>
      <c r="G391" s="35"/>
      <c r="H391" s="35"/>
      <c r="L391" s="35"/>
      <c r="M391" s="35"/>
      <c r="Q391" s="35"/>
      <c r="R391" s="35"/>
      <c r="V391" s="35"/>
      <c r="W391" s="35"/>
      <c r="X391" s="30"/>
      <c r="Y391" s="30"/>
    </row>
    <row r="392" spans="2:25" s="29" customFormat="1" x14ac:dyDescent="0.2">
      <c r="B392" s="35"/>
      <c r="C392" s="51"/>
      <c r="G392" s="35"/>
      <c r="H392" s="35"/>
      <c r="L392" s="35"/>
      <c r="M392" s="35"/>
      <c r="Q392" s="35"/>
      <c r="R392" s="35"/>
      <c r="V392" s="35"/>
      <c r="W392" s="35"/>
      <c r="X392" s="30"/>
      <c r="Y392" s="30"/>
    </row>
    <row r="393" spans="2:25" s="29" customFormat="1" x14ac:dyDescent="0.2">
      <c r="B393" s="35"/>
      <c r="C393" s="51"/>
      <c r="G393" s="35"/>
      <c r="H393" s="35"/>
      <c r="L393" s="35"/>
      <c r="M393" s="35"/>
      <c r="Q393" s="35"/>
      <c r="R393" s="35"/>
      <c r="V393" s="35"/>
      <c r="W393" s="35"/>
      <c r="X393" s="30"/>
      <c r="Y393" s="30"/>
    </row>
    <row r="394" spans="2:25" s="29" customFormat="1" x14ac:dyDescent="0.2">
      <c r="B394" s="35"/>
      <c r="C394" s="51"/>
      <c r="G394" s="35"/>
      <c r="H394" s="35"/>
      <c r="L394" s="35"/>
      <c r="M394" s="35"/>
      <c r="Q394" s="35"/>
      <c r="R394" s="35"/>
      <c r="V394" s="35"/>
      <c r="W394" s="35"/>
      <c r="X394" s="30"/>
      <c r="Y394" s="30"/>
    </row>
    <row r="395" spans="2:25" s="29" customFormat="1" x14ac:dyDescent="0.2">
      <c r="B395" s="35"/>
      <c r="C395" s="51"/>
      <c r="G395" s="35"/>
      <c r="H395" s="35"/>
      <c r="L395" s="35"/>
      <c r="M395" s="35"/>
      <c r="Q395" s="35"/>
      <c r="R395" s="35"/>
      <c r="V395" s="35"/>
      <c r="W395" s="35"/>
      <c r="X395" s="30"/>
      <c r="Y395" s="30"/>
    </row>
    <row r="396" spans="2:25" s="29" customFormat="1" x14ac:dyDescent="0.2">
      <c r="B396" s="35"/>
      <c r="C396" s="51"/>
      <c r="G396" s="35"/>
      <c r="H396" s="35"/>
      <c r="L396" s="35"/>
      <c r="M396" s="35"/>
      <c r="Q396" s="35"/>
      <c r="R396" s="35"/>
      <c r="V396" s="35"/>
      <c r="W396" s="35"/>
      <c r="X396" s="30"/>
      <c r="Y396" s="30"/>
    </row>
    <row r="397" spans="2:25" s="29" customFormat="1" x14ac:dyDescent="0.2">
      <c r="B397" s="35"/>
      <c r="C397" s="51"/>
      <c r="G397" s="35"/>
      <c r="H397" s="35"/>
      <c r="L397" s="35"/>
      <c r="M397" s="35"/>
      <c r="Q397" s="35"/>
      <c r="R397" s="35"/>
      <c r="V397" s="35"/>
      <c r="W397" s="35"/>
      <c r="X397" s="30"/>
      <c r="Y397" s="30"/>
    </row>
    <row r="398" spans="2:25" s="29" customFormat="1" x14ac:dyDescent="0.2">
      <c r="B398" s="35"/>
      <c r="C398" s="51"/>
      <c r="G398" s="35"/>
      <c r="H398" s="35"/>
      <c r="L398" s="35"/>
      <c r="M398" s="35"/>
      <c r="Q398" s="35"/>
      <c r="R398" s="35"/>
      <c r="V398" s="35"/>
      <c r="W398" s="35"/>
      <c r="X398" s="30"/>
      <c r="Y398" s="30"/>
    </row>
    <row r="399" spans="2:25" s="29" customFormat="1" x14ac:dyDescent="0.2">
      <c r="B399" s="35"/>
      <c r="C399" s="51"/>
      <c r="G399" s="35"/>
      <c r="H399" s="35"/>
      <c r="L399" s="35"/>
      <c r="M399" s="35"/>
      <c r="Q399" s="35"/>
      <c r="R399" s="35"/>
      <c r="V399" s="35"/>
      <c r="W399" s="35"/>
      <c r="X399" s="30"/>
      <c r="Y399" s="30"/>
    </row>
    <row r="400" spans="2:25" s="29" customFormat="1" x14ac:dyDescent="0.2">
      <c r="B400" s="35"/>
      <c r="C400" s="51"/>
      <c r="G400" s="35"/>
      <c r="H400" s="35"/>
      <c r="L400" s="35"/>
      <c r="M400" s="35"/>
      <c r="Q400" s="35"/>
      <c r="R400" s="35"/>
      <c r="V400" s="35"/>
      <c r="W400" s="35"/>
      <c r="X400" s="30"/>
      <c r="Y400" s="30"/>
    </row>
    <row r="401" spans="2:25" s="29" customFormat="1" x14ac:dyDescent="0.2">
      <c r="B401" s="35"/>
      <c r="C401" s="51"/>
      <c r="G401" s="35"/>
      <c r="H401" s="35"/>
      <c r="L401" s="35"/>
      <c r="M401" s="35"/>
      <c r="Q401" s="35"/>
      <c r="R401" s="35"/>
      <c r="V401" s="35"/>
      <c r="W401" s="35"/>
      <c r="X401" s="30"/>
      <c r="Y401" s="30"/>
    </row>
    <row r="402" spans="2:25" s="29" customFormat="1" x14ac:dyDescent="0.2">
      <c r="B402" s="35"/>
      <c r="C402" s="51"/>
      <c r="G402" s="35"/>
      <c r="H402" s="35"/>
      <c r="L402" s="35"/>
      <c r="M402" s="35"/>
      <c r="Q402" s="35"/>
      <c r="R402" s="35"/>
      <c r="V402" s="35"/>
      <c r="W402" s="35"/>
      <c r="X402" s="30"/>
      <c r="Y402" s="30"/>
    </row>
    <row r="403" spans="2:25" s="29" customFormat="1" x14ac:dyDescent="0.2">
      <c r="B403" s="35"/>
      <c r="C403" s="51"/>
      <c r="G403" s="35"/>
      <c r="H403" s="35"/>
      <c r="L403" s="35"/>
      <c r="M403" s="35"/>
      <c r="Q403" s="35"/>
      <c r="R403" s="35"/>
      <c r="V403" s="35"/>
      <c r="W403" s="35"/>
      <c r="X403" s="30"/>
      <c r="Y403" s="30"/>
    </row>
    <row r="404" spans="2:25" s="29" customFormat="1" x14ac:dyDescent="0.2">
      <c r="B404" s="35"/>
      <c r="C404" s="51"/>
      <c r="G404" s="35"/>
      <c r="H404" s="35"/>
      <c r="L404" s="35"/>
      <c r="M404" s="35"/>
      <c r="Q404" s="35"/>
      <c r="R404" s="35"/>
      <c r="V404" s="35"/>
      <c r="W404" s="35"/>
      <c r="X404" s="30"/>
      <c r="Y404" s="30"/>
    </row>
    <row r="405" spans="2:25" s="29" customFormat="1" x14ac:dyDescent="0.2">
      <c r="B405" s="35"/>
      <c r="C405" s="51"/>
      <c r="G405" s="35"/>
      <c r="H405" s="35"/>
      <c r="L405" s="35"/>
      <c r="M405" s="35"/>
      <c r="Q405" s="35"/>
      <c r="R405" s="35"/>
      <c r="V405" s="35"/>
      <c r="W405" s="35"/>
      <c r="X405" s="30"/>
      <c r="Y405" s="30"/>
    </row>
    <row r="406" spans="2:25" s="29" customFormat="1" x14ac:dyDescent="0.2">
      <c r="B406" s="35"/>
      <c r="C406" s="51"/>
      <c r="G406" s="35"/>
      <c r="H406" s="35"/>
      <c r="L406" s="35"/>
      <c r="M406" s="35"/>
      <c r="Q406" s="35"/>
      <c r="R406" s="35"/>
      <c r="V406" s="35"/>
      <c r="W406" s="35"/>
      <c r="X406" s="30"/>
      <c r="Y406" s="30"/>
    </row>
    <row r="407" spans="2:25" s="29" customFormat="1" x14ac:dyDescent="0.2">
      <c r="B407" s="35"/>
      <c r="C407" s="51"/>
      <c r="G407" s="35"/>
      <c r="H407" s="35"/>
      <c r="L407" s="35"/>
      <c r="M407" s="35"/>
      <c r="Q407" s="35"/>
      <c r="R407" s="35"/>
      <c r="V407" s="35"/>
      <c r="W407" s="35"/>
      <c r="X407" s="30"/>
      <c r="Y407" s="30"/>
    </row>
    <row r="408" spans="2:25" s="29" customFormat="1" x14ac:dyDescent="0.2">
      <c r="B408" s="35"/>
      <c r="C408" s="51"/>
      <c r="G408" s="35"/>
      <c r="H408" s="35"/>
      <c r="L408" s="35"/>
      <c r="M408" s="35"/>
      <c r="Q408" s="35"/>
      <c r="R408" s="35"/>
      <c r="V408" s="35"/>
      <c r="W408" s="35"/>
      <c r="X408" s="30"/>
      <c r="Y408" s="30"/>
    </row>
    <row r="409" spans="2:25" s="29" customFormat="1" x14ac:dyDescent="0.2">
      <c r="B409" s="35"/>
      <c r="C409" s="51"/>
      <c r="G409" s="35"/>
      <c r="H409" s="35"/>
      <c r="L409" s="35"/>
      <c r="M409" s="35"/>
      <c r="Q409" s="35"/>
      <c r="R409" s="35"/>
      <c r="V409" s="35"/>
      <c r="W409" s="35"/>
      <c r="X409" s="30"/>
      <c r="Y409" s="30"/>
    </row>
    <row r="410" spans="2:25" s="29" customFormat="1" x14ac:dyDescent="0.2">
      <c r="B410" s="35"/>
      <c r="C410" s="51"/>
      <c r="G410" s="35"/>
      <c r="H410" s="35"/>
      <c r="L410" s="35"/>
      <c r="M410" s="35"/>
      <c r="Q410" s="35"/>
      <c r="R410" s="35"/>
      <c r="V410" s="35"/>
      <c r="W410" s="35"/>
      <c r="X410" s="30"/>
      <c r="Y410" s="30"/>
    </row>
    <row r="411" spans="2:25" s="29" customFormat="1" x14ac:dyDescent="0.2">
      <c r="B411" s="35"/>
      <c r="C411" s="51"/>
      <c r="G411" s="35"/>
      <c r="H411" s="35"/>
      <c r="L411" s="35"/>
      <c r="M411" s="35"/>
      <c r="Q411" s="35"/>
      <c r="R411" s="35"/>
      <c r="V411" s="35"/>
      <c r="W411" s="35"/>
      <c r="X411" s="30"/>
      <c r="Y411" s="30"/>
    </row>
    <row r="412" spans="2:25" s="29" customFormat="1" x14ac:dyDescent="0.2">
      <c r="B412" s="35"/>
      <c r="C412" s="51"/>
      <c r="G412" s="35"/>
      <c r="H412" s="35"/>
      <c r="L412" s="35"/>
      <c r="M412" s="35"/>
      <c r="Q412" s="35"/>
      <c r="R412" s="35"/>
      <c r="V412" s="35"/>
      <c r="W412" s="35"/>
      <c r="X412" s="30"/>
      <c r="Y412" s="30"/>
    </row>
    <row r="413" spans="2:25" s="29" customFormat="1" x14ac:dyDescent="0.2">
      <c r="B413" s="35"/>
      <c r="C413" s="51"/>
      <c r="G413" s="35"/>
      <c r="H413" s="35"/>
      <c r="L413" s="35"/>
      <c r="M413" s="35"/>
      <c r="Q413" s="35"/>
      <c r="R413" s="35"/>
      <c r="V413" s="35"/>
      <c r="W413" s="35"/>
      <c r="X413" s="30"/>
      <c r="Y413" s="30"/>
    </row>
    <row r="414" spans="2:25" s="29" customFormat="1" x14ac:dyDescent="0.2">
      <c r="B414" s="35"/>
      <c r="C414" s="51"/>
      <c r="G414" s="35"/>
      <c r="H414" s="35"/>
      <c r="L414" s="35"/>
      <c r="M414" s="35"/>
      <c r="Q414" s="35"/>
      <c r="R414" s="35"/>
      <c r="V414" s="35"/>
      <c r="W414" s="35"/>
      <c r="X414" s="30"/>
      <c r="Y414" s="30"/>
    </row>
    <row r="415" spans="2:25" s="29" customFormat="1" x14ac:dyDescent="0.2">
      <c r="B415" s="35"/>
      <c r="C415" s="51"/>
      <c r="G415" s="35"/>
      <c r="H415" s="35"/>
      <c r="L415" s="35"/>
      <c r="M415" s="35"/>
      <c r="Q415" s="35"/>
      <c r="R415" s="35"/>
      <c r="V415" s="35"/>
      <c r="W415" s="35"/>
      <c r="X415" s="30"/>
      <c r="Y415" s="30"/>
    </row>
    <row r="416" spans="2:25" s="29" customFormat="1" x14ac:dyDescent="0.2">
      <c r="B416" s="35"/>
      <c r="C416" s="51"/>
      <c r="G416" s="35"/>
      <c r="H416" s="35"/>
      <c r="L416" s="35"/>
      <c r="M416" s="35"/>
      <c r="Q416" s="35"/>
      <c r="R416" s="35"/>
      <c r="V416" s="35"/>
      <c r="W416" s="35"/>
      <c r="X416" s="30"/>
      <c r="Y416" s="30"/>
    </row>
    <row r="417" spans="2:25" s="29" customFormat="1" x14ac:dyDescent="0.2">
      <c r="B417" s="35"/>
      <c r="C417" s="51"/>
      <c r="G417" s="35"/>
      <c r="H417" s="35"/>
      <c r="L417" s="35"/>
      <c r="M417" s="35"/>
      <c r="Q417" s="35"/>
      <c r="R417" s="35"/>
      <c r="V417" s="35"/>
      <c r="W417" s="35"/>
      <c r="X417" s="30"/>
      <c r="Y417" s="30"/>
    </row>
    <row r="418" spans="2:25" s="29" customFormat="1" x14ac:dyDescent="0.2">
      <c r="B418" s="35"/>
      <c r="C418" s="51"/>
      <c r="G418" s="35"/>
      <c r="H418" s="35"/>
      <c r="L418" s="35"/>
      <c r="M418" s="35"/>
      <c r="Q418" s="35"/>
      <c r="R418" s="35"/>
      <c r="V418" s="35"/>
      <c r="W418" s="35"/>
      <c r="X418" s="30"/>
      <c r="Y418" s="30"/>
    </row>
    <row r="419" spans="2:25" s="29" customFormat="1" x14ac:dyDescent="0.2">
      <c r="B419" s="35"/>
      <c r="C419" s="51"/>
      <c r="G419" s="35"/>
      <c r="H419" s="35"/>
      <c r="L419" s="35"/>
      <c r="M419" s="35"/>
      <c r="Q419" s="35"/>
      <c r="R419" s="35"/>
      <c r="V419" s="35"/>
      <c r="W419" s="35"/>
      <c r="X419" s="30"/>
      <c r="Y419" s="30"/>
    </row>
    <row r="420" spans="2:25" s="29" customFormat="1" x14ac:dyDescent="0.2">
      <c r="B420" s="35"/>
      <c r="C420" s="51"/>
      <c r="G420" s="35"/>
      <c r="H420" s="35"/>
      <c r="L420" s="35"/>
      <c r="M420" s="35"/>
      <c r="Q420" s="35"/>
      <c r="R420" s="35"/>
      <c r="V420" s="35"/>
      <c r="W420" s="35"/>
      <c r="X420" s="30"/>
      <c r="Y420" s="30"/>
    </row>
    <row r="421" spans="2:25" s="29" customFormat="1" x14ac:dyDescent="0.2">
      <c r="B421" s="35"/>
      <c r="C421" s="51"/>
      <c r="G421" s="35"/>
      <c r="H421" s="35"/>
      <c r="L421" s="35"/>
      <c r="M421" s="35"/>
      <c r="Q421" s="35"/>
      <c r="R421" s="35"/>
      <c r="V421" s="35"/>
      <c r="W421" s="35"/>
      <c r="X421" s="30"/>
      <c r="Y421" s="30"/>
    </row>
    <row r="422" spans="2:25" s="29" customFormat="1" x14ac:dyDescent="0.2">
      <c r="B422" s="35"/>
      <c r="C422" s="51"/>
      <c r="G422" s="35"/>
      <c r="H422" s="35"/>
      <c r="L422" s="35"/>
      <c r="M422" s="35"/>
      <c r="Q422" s="35"/>
      <c r="R422" s="35"/>
      <c r="V422" s="35"/>
      <c r="W422" s="35"/>
      <c r="X422" s="30"/>
      <c r="Y422" s="30"/>
    </row>
    <row r="423" spans="2:25" s="29" customFormat="1" x14ac:dyDescent="0.2">
      <c r="B423" s="35"/>
      <c r="C423" s="51"/>
      <c r="G423" s="35"/>
      <c r="H423" s="35"/>
      <c r="L423" s="35"/>
      <c r="M423" s="35"/>
      <c r="Q423" s="35"/>
      <c r="R423" s="35"/>
      <c r="V423" s="35"/>
      <c r="W423" s="35"/>
      <c r="X423" s="30"/>
      <c r="Y423" s="30"/>
    </row>
    <row r="424" spans="2:25" s="29" customFormat="1" x14ac:dyDescent="0.2">
      <c r="B424" s="35"/>
      <c r="C424" s="51"/>
      <c r="G424" s="35"/>
      <c r="H424" s="35"/>
      <c r="L424" s="35"/>
      <c r="M424" s="35"/>
      <c r="Q424" s="35"/>
      <c r="R424" s="35"/>
      <c r="V424" s="35"/>
      <c r="W424" s="35"/>
      <c r="X424" s="30"/>
      <c r="Y424" s="30"/>
    </row>
    <row r="425" spans="2:25" s="29" customFormat="1" x14ac:dyDescent="0.2">
      <c r="B425" s="35"/>
      <c r="C425" s="51"/>
      <c r="G425" s="35"/>
      <c r="H425" s="35"/>
      <c r="L425" s="35"/>
      <c r="M425" s="35"/>
      <c r="Q425" s="35"/>
      <c r="R425" s="35"/>
      <c r="V425" s="35"/>
      <c r="W425" s="35"/>
      <c r="X425" s="30"/>
      <c r="Y425" s="30"/>
    </row>
    <row r="426" spans="2:25" s="29" customFormat="1" x14ac:dyDescent="0.2">
      <c r="B426" s="35"/>
      <c r="C426" s="51"/>
      <c r="G426" s="35"/>
      <c r="H426" s="35"/>
      <c r="L426" s="35"/>
      <c r="M426" s="35"/>
      <c r="Q426" s="35"/>
      <c r="R426" s="35"/>
      <c r="V426" s="35"/>
      <c r="W426" s="35"/>
      <c r="X426" s="30"/>
      <c r="Y426" s="30"/>
    </row>
    <row r="427" spans="2:25" s="29" customFormat="1" x14ac:dyDescent="0.2">
      <c r="B427" s="35"/>
      <c r="C427" s="51"/>
      <c r="G427" s="35"/>
      <c r="H427" s="35"/>
      <c r="L427" s="35"/>
      <c r="M427" s="35"/>
      <c r="Q427" s="35"/>
      <c r="R427" s="35"/>
      <c r="V427" s="35"/>
      <c r="W427" s="35"/>
      <c r="X427" s="30"/>
      <c r="Y427" s="30"/>
    </row>
    <row r="428" spans="2:25" s="29" customFormat="1" x14ac:dyDescent="0.2">
      <c r="B428" s="35"/>
      <c r="C428" s="51"/>
      <c r="G428" s="35"/>
      <c r="H428" s="35"/>
      <c r="L428" s="35"/>
      <c r="M428" s="35"/>
      <c r="Q428" s="35"/>
      <c r="R428" s="35"/>
      <c r="V428" s="35"/>
      <c r="W428" s="35"/>
      <c r="X428" s="30"/>
      <c r="Y428" s="30"/>
    </row>
    <row r="429" spans="2:25" s="29" customFormat="1" x14ac:dyDescent="0.2">
      <c r="B429" s="35"/>
      <c r="C429" s="51"/>
      <c r="G429" s="35"/>
      <c r="H429" s="35"/>
      <c r="L429" s="35"/>
      <c r="M429" s="35"/>
      <c r="Q429" s="35"/>
      <c r="R429" s="35"/>
      <c r="V429" s="35"/>
      <c r="W429" s="35"/>
      <c r="X429" s="30"/>
      <c r="Y429" s="30"/>
    </row>
    <row r="430" spans="2:25" s="29" customFormat="1" x14ac:dyDescent="0.2">
      <c r="B430" s="35"/>
      <c r="C430" s="51"/>
      <c r="G430" s="35"/>
      <c r="H430" s="35"/>
      <c r="L430" s="35"/>
      <c r="M430" s="35"/>
      <c r="Q430" s="35"/>
      <c r="R430" s="35"/>
      <c r="V430" s="35"/>
      <c r="W430" s="35"/>
      <c r="X430" s="30"/>
      <c r="Y430" s="30"/>
    </row>
    <row r="431" spans="2:25" s="29" customFormat="1" x14ac:dyDescent="0.2">
      <c r="B431" s="35"/>
      <c r="C431" s="51"/>
      <c r="G431" s="35"/>
      <c r="H431" s="35"/>
      <c r="L431" s="35"/>
      <c r="M431" s="35"/>
      <c r="Q431" s="35"/>
      <c r="R431" s="35"/>
      <c r="V431" s="35"/>
      <c r="W431" s="35"/>
      <c r="X431" s="30"/>
      <c r="Y431" s="30"/>
    </row>
    <row r="432" spans="2:25" s="29" customFormat="1" x14ac:dyDescent="0.2">
      <c r="B432" s="35"/>
      <c r="C432" s="51"/>
      <c r="G432" s="35"/>
      <c r="H432" s="35"/>
      <c r="L432" s="35"/>
      <c r="M432" s="35"/>
      <c r="Q432" s="35"/>
      <c r="R432" s="35"/>
      <c r="V432" s="35"/>
      <c r="W432" s="35"/>
      <c r="X432" s="30"/>
      <c r="Y432" s="30"/>
    </row>
    <row r="433" spans="2:25" s="29" customFormat="1" x14ac:dyDescent="0.2">
      <c r="B433" s="35"/>
      <c r="C433" s="51"/>
      <c r="G433" s="35"/>
      <c r="H433" s="35"/>
      <c r="L433" s="35"/>
      <c r="M433" s="35"/>
      <c r="Q433" s="35"/>
      <c r="R433" s="35"/>
      <c r="V433" s="35"/>
      <c r="W433" s="35"/>
      <c r="X433" s="30"/>
      <c r="Y433" s="30"/>
    </row>
    <row r="434" spans="2:25" s="29" customFormat="1" x14ac:dyDescent="0.2">
      <c r="B434" s="35"/>
      <c r="C434" s="51"/>
      <c r="G434" s="35"/>
      <c r="H434" s="35"/>
      <c r="L434" s="35"/>
      <c r="M434" s="35"/>
      <c r="Q434" s="35"/>
      <c r="R434" s="35"/>
      <c r="V434" s="35"/>
      <c r="W434" s="35"/>
      <c r="X434" s="30"/>
      <c r="Y434" s="30"/>
    </row>
    <row r="435" spans="2:25" s="29" customFormat="1" x14ac:dyDescent="0.2">
      <c r="B435" s="35"/>
      <c r="C435" s="51"/>
      <c r="G435" s="35"/>
      <c r="H435" s="35"/>
      <c r="L435" s="35"/>
      <c r="M435" s="35"/>
      <c r="Q435" s="35"/>
      <c r="R435" s="35"/>
      <c r="V435" s="35"/>
      <c r="W435" s="35"/>
      <c r="X435" s="30"/>
      <c r="Y435" s="30"/>
    </row>
    <row r="436" spans="2:25" s="29" customFormat="1" x14ac:dyDescent="0.2">
      <c r="B436" s="35"/>
      <c r="C436" s="51"/>
      <c r="G436" s="35"/>
      <c r="H436" s="35"/>
      <c r="L436" s="35"/>
      <c r="M436" s="35"/>
      <c r="Q436" s="35"/>
      <c r="R436" s="35"/>
      <c r="V436" s="35"/>
      <c r="W436" s="35"/>
      <c r="X436" s="30"/>
      <c r="Y436" s="30"/>
    </row>
    <row r="437" spans="2:25" s="29" customFormat="1" x14ac:dyDescent="0.2">
      <c r="B437" s="35"/>
      <c r="C437" s="51"/>
      <c r="G437" s="35"/>
      <c r="H437" s="35"/>
      <c r="L437" s="35"/>
      <c r="M437" s="35"/>
      <c r="Q437" s="35"/>
      <c r="R437" s="35"/>
      <c r="V437" s="35"/>
      <c r="W437" s="35"/>
      <c r="X437" s="30"/>
      <c r="Y437" s="30"/>
    </row>
    <row r="438" spans="2:25" s="29" customFormat="1" x14ac:dyDescent="0.2">
      <c r="B438" s="35"/>
      <c r="C438" s="51"/>
      <c r="G438" s="35"/>
      <c r="H438" s="35"/>
      <c r="L438" s="35"/>
      <c r="M438" s="35"/>
      <c r="Q438" s="35"/>
      <c r="R438" s="35"/>
      <c r="V438" s="35"/>
      <c r="W438" s="35"/>
      <c r="X438" s="30"/>
      <c r="Y438" s="30"/>
    </row>
    <row r="439" spans="2:25" s="29" customFormat="1" x14ac:dyDescent="0.2">
      <c r="B439" s="35"/>
      <c r="C439" s="51"/>
      <c r="G439" s="35"/>
      <c r="H439" s="35"/>
      <c r="L439" s="35"/>
      <c r="M439" s="35"/>
      <c r="Q439" s="35"/>
      <c r="R439" s="35"/>
      <c r="V439" s="35"/>
      <c r="W439" s="35"/>
      <c r="X439" s="30"/>
      <c r="Y439" s="30"/>
    </row>
    <row r="440" spans="2:25" s="29" customFormat="1" x14ac:dyDescent="0.2">
      <c r="B440" s="35"/>
      <c r="C440" s="51"/>
      <c r="G440" s="35"/>
      <c r="H440" s="35"/>
      <c r="L440" s="35"/>
      <c r="M440" s="35"/>
      <c r="Q440" s="35"/>
      <c r="R440" s="35"/>
      <c r="V440" s="35"/>
      <c r="W440" s="35"/>
      <c r="X440" s="30"/>
      <c r="Y440" s="30"/>
    </row>
    <row r="441" spans="2:25" s="29" customFormat="1" x14ac:dyDescent="0.2">
      <c r="B441" s="35"/>
      <c r="C441" s="51"/>
      <c r="G441" s="35"/>
      <c r="H441" s="35"/>
      <c r="L441" s="35"/>
      <c r="M441" s="35"/>
      <c r="Q441" s="35"/>
      <c r="R441" s="35"/>
      <c r="V441" s="35"/>
      <c r="W441" s="35"/>
      <c r="X441" s="30"/>
      <c r="Y441" s="30"/>
    </row>
    <row r="442" spans="2:25" s="29" customFormat="1" x14ac:dyDescent="0.2">
      <c r="B442" s="35"/>
      <c r="C442" s="51"/>
      <c r="G442" s="35"/>
      <c r="H442" s="35"/>
      <c r="L442" s="35"/>
      <c r="M442" s="35"/>
      <c r="Q442" s="35"/>
      <c r="R442" s="35"/>
      <c r="V442" s="35"/>
      <c r="W442" s="35"/>
      <c r="X442" s="30"/>
      <c r="Y442" s="30"/>
    </row>
    <row r="443" spans="2:25" s="29" customFormat="1" x14ac:dyDescent="0.2">
      <c r="B443" s="35"/>
      <c r="C443" s="51"/>
      <c r="G443" s="35"/>
      <c r="H443" s="35"/>
      <c r="L443" s="35"/>
      <c r="M443" s="35"/>
      <c r="Q443" s="35"/>
      <c r="R443" s="35"/>
      <c r="V443" s="35"/>
      <c r="W443" s="35"/>
      <c r="X443" s="30"/>
      <c r="Y443" s="30"/>
    </row>
    <row r="444" spans="2:25" s="29" customFormat="1" x14ac:dyDescent="0.2">
      <c r="B444" s="35"/>
      <c r="C444" s="51"/>
      <c r="G444" s="35"/>
      <c r="H444" s="35"/>
      <c r="L444" s="35"/>
      <c r="M444" s="35"/>
      <c r="Q444" s="35"/>
      <c r="R444" s="35"/>
      <c r="V444" s="35"/>
      <c r="W444" s="35"/>
      <c r="X444" s="30"/>
      <c r="Y444" s="30"/>
    </row>
    <row r="445" spans="2:25" s="29" customFormat="1" x14ac:dyDescent="0.2">
      <c r="B445" s="35"/>
      <c r="C445" s="51"/>
      <c r="G445" s="35"/>
      <c r="H445" s="35"/>
      <c r="L445" s="35"/>
      <c r="M445" s="35"/>
      <c r="Q445" s="35"/>
      <c r="R445" s="35"/>
      <c r="V445" s="35"/>
      <c r="W445" s="35"/>
      <c r="X445" s="30"/>
      <c r="Y445" s="30"/>
    </row>
    <row r="446" spans="2:25" s="29" customFormat="1" x14ac:dyDescent="0.2">
      <c r="B446" s="35"/>
      <c r="C446" s="51"/>
      <c r="G446" s="35"/>
      <c r="H446" s="35"/>
      <c r="L446" s="35"/>
      <c r="M446" s="35"/>
      <c r="Q446" s="35"/>
      <c r="R446" s="35"/>
      <c r="V446" s="35"/>
      <c r="W446" s="35"/>
      <c r="X446" s="30"/>
      <c r="Y446" s="30"/>
    </row>
    <row r="447" spans="2:25" s="29" customFormat="1" x14ac:dyDescent="0.2">
      <c r="B447" s="35"/>
      <c r="C447" s="51"/>
      <c r="G447" s="35"/>
      <c r="H447" s="35"/>
      <c r="L447" s="35"/>
      <c r="M447" s="35"/>
      <c r="Q447" s="35"/>
      <c r="R447" s="35"/>
      <c r="V447" s="35"/>
      <c r="W447" s="35"/>
      <c r="X447" s="30"/>
      <c r="Y447" s="30"/>
    </row>
    <row r="448" spans="2:25" s="29" customFormat="1" x14ac:dyDescent="0.2">
      <c r="B448" s="35"/>
      <c r="C448" s="51"/>
      <c r="G448" s="35"/>
      <c r="H448" s="35"/>
      <c r="L448" s="35"/>
      <c r="M448" s="35"/>
      <c r="Q448" s="35"/>
      <c r="R448" s="35"/>
      <c r="V448" s="35"/>
      <c r="W448" s="35"/>
      <c r="X448" s="30"/>
      <c r="Y448" s="30"/>
    </row>
    <row r="449" spans="2:25" s="29" customFormat="1" x14ac:dyDescent="0.2">
      <c r="B449" s="35"/>
      <c r="C449" s="51"/>
      <c r="G449" s="35"/>
      <c r="H449" s="35"/>
      <c r="L449" s="35"/>
      <c r="M449" s="35"/>
      <c r="Q449" s="35"/>
      <c r="R449" s="35"/>
      <c r="V449" s="35"/>
      <c r="W449" s="35"/>
      <c r="X449" s="30"/>
      <c r="Y449" s="30"/>
    </row>
    <row r="450" spans="2:25" s="29" customFormat="1" x14ac:dyDescent="0.2">
      <c r="B450" s="35"/>
      <c r="C450" s="51"/>
      <c r="G450" s="35"/>
      <c r="H450" s="35"/>
      <c r="L450" s="35"/>
      <c r="M450" s="35"/>
      <c r="Q450" s="35"/>
      <c r="R450" s="35"/>
      <c r="V450" s="35"/>
      <c r="W450" s="35"/>
      <c r="X450" s="30"/>
      <c r="Y450" s="30"/>
    </row>
    <row r="451" spans="2:25" s="29" customFormat="1" x14ac:dyDescent="0.2">
      <c r="B451" s="35"/>
      <c r="C451" s="51"/>
      <c r="G451" s="35"/>
      <c r="H451" s="35"/>
      <c r="L451" s="35"/>
      <c r="M451" s="35"/>
      <c r="Q451" s="35"/>
      <c r="R451" s="35"/>
      <c r="V451" s="35"/>
      <c r="W451" s="35"/>
      <c r="X451" s="30"/>
      <c r="Y451" s="30"/>
    </row>
    <row r="452" spans="2:25" s="29" customFormat="1" x14ac:dyDescent="0.2">
      <c r="B452" s="35"/>
      <c r="C452" s="51"/>
      <c r="G452" s="35"/>
      <c r="H452" s="35"/>
      <c r="L452" s="35"/>
      <c r="M452" s="35"/>
      <c r="Q452" s="35"/>
      <c r="R452" s="35"/>
      <c r="V452" s="35"/>
      <c r="W452" s="35"/>
      <c r="X452" s="30"/>
      <c r="Y452" s="30"/>
    </row>
    <row r="453" spans="2:25" s="29" customFormat="1" x14ac:dyDescent="0.2">
      <c r="B453" s="35"/>
      <c r="C453" s="51"/>
      <c r="G453" s="35"/>
      <c r="H453" s="35"/>
      <c r="L453" s="35"/>
      <c r="M453" s="35"/>
      <c r="Q453" s="35"/>
      <c r="R453" s="35"/>
      <c r="V453" s="35"/>
      <c r="W453" s="35"/>
      <c r="X453" s="30"/>
      <c r="Y453" s="30"/>
    </row>
    <row r="454" spans="2:25" s="29" customFormat="1" x14ac:dyDescent="0.2">
      <c r="B454" s="35"/>
      <c r="C454" s="51"/>
      <c r="G454" s="35"/>
      <c r="H454" s="35"/>
      <c r="L454" s="35"/>
      <c r="M454" s="35"/>
      <c r="Q454" s="35"/>
      <c r="R454" s="35"/>
      <c r="V454" s="35"/>
      <c r="W454" s="35"/>
      <c r="X454" s="30"/>
      <c r="Y454" s="30"/>
    </row>
    <row r="455" spans="2:25" s="29" customFormat="1" x14ac:dyDescent="0.2">
      <c r="B455" s="35"/>
      <c r="C455" s="51"/>
      <c r="G455" s="35"/>
      <c r="H455" s="35"/>
      <c r="L455" s="35"/>
      <c r="M455" s="35"/>
      <c r="Q455" s="35"/>
      <c r="R455" s="35"/>
      <c r="V455" s="35"/>
      <c r="W455" s="35"/>
      <c r="X455" s="30"/>
      <c r="Y455" s="30"/>
    </row>
    <row r="456" spans="2:25" s="29" customFormat="1" x14ac:dyDescent="0.2">
      <c r="B456" s="35"/>
      <c r="C456" s="51"/>
      <c r="G456" s="35"/>
      <c r="H456" s="35"/>
      <c r="L456" s="35"/>
      <c r="M456" s="35"/>
      <c r="Q456" s="35"/>
      <c r="R456" s="35"/>
      <c r="V456" s="35"/>
      <c r="W456" s="35"/>
      <c r="X456" s="30"/>
      <c r="Y456" s="30"/>
    </row>
    <row r="457" spans="2:25" s="29" customFormat="1" x14ac:dyDescent="0.2">
      <c r="B457" s="35"/>
      <c r="C457" s="51"/>
      <c r="G457" s="35"/>
      <c r="H457" s="35"/>
      <c r="L457" s="35"/>
      <c r="M457" s="35"/>
      <c r="Q457" s="35"/>
      <c r="R457" s="35"/>
      <c r="V457" s="35"/>
      <c r="W457" s="35"/>
      <c r="X457" s="30"/>
      <c r="Y457" s="30"/>
    </row>
    <row r="458" spans="2:25" s="29" customFormat="1" x14ac:dyDescent="0.2">
      <c r="B458" s="35"/>
      <c r="C458" s="51"/>
      <c r="G458" s="35"/>
      <c r="H458" s="35"/>
      <c r="L458" s="35"/>
      <c r="M458" s="35"/>
      <c r="Q458" s="35"/>
      <c r="R458" s="35"/>
      <c r="V458" s="35"/>
      <c r="W458" s="35"/>
      <c r="X458" s="30"/>
      <c r="Y458" s="30"/>
    </row>
    <row r="459" spans="2:25" s="29" customFormat="1" x14ac:dyDescent="0.2">
      <c r="B459" s="35"/>
      <c r="C459" s="51"/>
      <c r="G459" s="35"/>
      <c r="H459" s="35"/>
      <c r="L459" s="35"/>
      <c r="M459" s="35"/>
      <c r="Q459" s="35"/>
      <c r="R459" s="35"/>
      <c r="V459" s="35"/>
      <c r="W459" s="35"/>
      <c r="X459" s="30"/>
      <c r="Y459" s="30"/>
    </row>
    <row r="460" spans="2:25" s="29" customFormat="1" x14ac:dyDescent="0.2">
      <c r="B460" s="35"/>
      <c r="C460" s="51"/>
      <c r="G460" s="35"/>
      <c r="H460" s="35"/>
      <c r="L460" s="35"/>
      <c r="M460" s="35"/>
      <c r="Q460" s="35"/>
      <c r="R460" s="35"/>
      <c r="V460" s="35"/>
      <c r="W460" s="35"/>
      <c r="X460" s="30"/>
      <c r="Y460" s="30"/>
    </row>
    <row r="461" spans="2:25" s="29" customFormat="1" x14ac:dyDescent="0.2">
      <c r="B461" s="35"/>
      <c r="C461" s="51"/>
      <c r="G461" s="35"/>
      <c r="H461" s="35"/>
      <c r="L461" s="35"/>
      <c r="M461" s="35"/>
      <c r="Q461" s="35"/>
      <c r="R461" s="35"/>
      <c r="V461" s="35"/>
      <c r="W461" s="35"/>
      <c r="X461" s="30"/>
      <c r="Y461" s="30"/>
    </row>
    <row r="462" spans="2:25" s="29" customFormat="1" x14ac:dyDescent="0.2">
      <c r="B462" s="35"/>
      <c r="C462" s="51"/>
      <c r="G462" s="35"/>
      <c r="H462" s="35"/>
      <c r="L462" s="35"/>
      <c r="M462" s="35"/>
      <c r="Q462" s="35"/>
      <c r="R462" s="35"/>
      <c r="V462" s="35"/>
      <c r="W462" s="35"/>
      <c r="X462" s="30"/>
      <c r="Y462" s="30"/>
    </row>
    <row r="463" spans="2:25" s="29" customFormat="1" x14ac:dyDescent="0.2">
      <c r="B463" s="35"/>
      <c r="C463" s="51"/>
      <c r="G463" s="35"/>
      <c r="H463" s="35"/>
      <c r="L463" s="35"/>
      <c r="M463" s="35"/>
      <c r="Q463" s="35"/>
      <c r="R463" s="35"/>
      <c r="V463" s="35"/>
      <c r="W463" s="35"/>
      <c r="X463" s="30"/>
      <c r="Y463" s="30"/>
    </row>
    <row r="464" spans="2:25" s="29" customFormat="1" x14ac:dyDescent="0.2">
      <c r="B464" s="35"/>
      <c r="C464" s="51"/>
      <c r="G464" s="35"/>
      <c r="H464" s="35"/>
      <c r="L464" s="35"/>
      <c r="M464" s="35"/>
      <c r="Q464" s="35"/>
      <c r="R464" s="35"/>
      <c r="V464" s="35"/>
      <c r="W464" s="35"/>
      <c r="X464" s="30"/>
      <c r="Y464" s="30"/>
    </row>
    <row r="465" spans="2:25" s="29" customFormat="1" x14ac:dyDescent="0.2">
      <c r="B465" s="35"/>
      <c r="C465" s="51"/>
      <c r="G465" s="35"/>
      <c r="H465" s="35"/>
      <c r="L465" s="35"/>
      <c r="M465" s="35"/>
      <c r="Q465" s="35"/>
      <c r="R465" s="35"/>
      <c r="V465" s="35"/>
      <c r="W465" s="35"/>
      <c r="X465" s="30"/>
      <c r="Y465" s="30"/>
    </row>
    <row r="466" spans="2:25" s="29" customFormat="1" x14ac:dyDescent="0.2">
      <c r="B466" s="35"/>
      <c r="C466" s="51"/>
      <c r="G466" s="35"/>
      <c r="H466" s="35"/>
      <c r="L466" s="35"/>
      <c r="M466" s="35"/>
      <c r="Q466" s="35"/>
      <c r="R466" s="35"/>
      <c r="V466" s="35"/>
      <c r="W466" s="35"/>
      <c r="X466" s="30"/>
      <c r="Y466" s="30"/>
    </row>
    <row r="467" spans="2:25" s="29" customFormat="1" x14ac:dyDescent="0.2">
      <c r="B467" s="35"/>
      <c r="C467" s="51"/>
      <c r="G467" s="35"/>
      <c r="H467" s="35"/>
      <c r="L467" s="35"/>
      <c r="M467" s="35"/>
      <c r="Q467" s="35"/>
      <c r="R467" s="35"/>
      <c r="V467" s="35"/>
      <c r="W467" s="35"/>
      <c r="X467" s="30"/>
      <c r="Y467" s="30"/>
    </row>
    <row r="468" spans="2:25" s="29" customFormat="1" x14ac:dyDescent="0.2">
      <c r="B468" s="35"/>
      <c r="C468" s="51"/>
      <c r="G468" s="35"/>
      <c r="H468" s="35"/>
      <c r="L468" s="35"/>
      <c r="M468" s="35"/>
      <c r="Q468" s="35"/>
      <c r="R468" s="35"/>
      <c r="V468" s="35"/>
      <c r="W468" s="35"/>
      <c r="X468" s="30"/>
      <c r="Y468" s="30"/>
    </row>
    <row r="469" spans="2:25" s="29" customFormat="1" x14ac:dyDescent="0.2">
      <c r="B469" s="35"/>
      <c r="C469" s="51"/>
      <c r="G469" s="35"/>
      <c r="H469" s="35"/>
      <c r="L469" s="35"/>
      <c r="M469" s="35"/>
      <c r="Q469" s="35"/>
      <c r="R469" s="35"/>
      <c r="V469" s="35"/>
      <c r="W469" s="35"/>
      <c r="X469" s="30"/>
      <c r="Y469" s="30"/>
    </row>
    <row r="470" spans="2:25" s="29" customFormat="1" x14ac:dyDescent="0.2">
      <c r="B470" s="35"/>
      <c r="C470" s="51"/>
      <c r="G470" s="35"/>
      <c r="H470" s="35"/>
      <c r="L470" s="35"/>
      <c r="M470" s="35"/>
      <c r="Q470" s="35"/>
      <c r="R470" s="35"/>
      <c r="V470" s="35"/>
      <c r="W470" s="35"/>
      <c r="X470" s="30"/>
      <c r="Y470" s="30"/>
    </row>
    <row r="471" spans="2:25" s="29" customFormat="1" x14ac:dyDescent="0.2">
      <c r="B471" s="35"/>
      <c r="C471" s="51"/>
      <c r="G471" s="35"/>
      <c r="H471" s="35"/>
      <c r="L471" s="35"/>
      <c r="M471" s="35"/>
      <c r="Q471" s="35"/>
      <c r="R471" s="35"/>
      <c r="V471" s="35"/>
      <c r="W471" s="35"/>
      <c r="X471" s="30"/>
      <c r="Y471" s="30"/>
    </row>
    <row r="472" spans="2:25" s="29" customFormat="1" x14ac:dyDescent="0.2">
      <c r="B472" s="35"/>
      <c r="C472" s="51"/>
      <c r="G472" s="35"/>
      <c r="H472" s="35"/>
      <c r="L472" s="35"/>
      <c r="M472" s="35"/>
      <c r="Q472" s="35"/>
      <c r="R472" s="35"/>
      <c r="V472" s="35"/>
      <c r="W472" s="35"/>
      <c r="X472" s="30"/>
      <c r="Y472" s="30"/>
    </row>
    <row r="473" spans="2:25" s="29" customFormat="1" x14ac:dyDescent="0.2">
      <c r="B473" s="35"/>
      <c r="C473" s="51"/>
      <c r="G473" s="35"/>
      <c r="H473" s="35"/>
      <c r="L473" s="35"/>
      <c r="M473" s="35"/>
      <c r="Q473" s="35"/>
      <c r="R473" s="35"/>
      <c r="V473" s="35"/>
      <c r="W473" s="35"/>
      <c r="X473" s="30"/>
      <c r="Y473" s="30"/>
    </row>
    <row r="474" spans="2:25" s="29" customFormat="1" x14ac:dyDescent="0.2">
      <c r="B474" s="35"/>
      <c r="C474" s="51"/>
      <c r="G474" s="35"/>
      <c r="H474" s="35"/>
      <c r="L474" s="35"/>
      <c r="M474" s="35"/>
      <c r="Q474" s="35"/>
      <c r="R474" s="35"/>
      <c r="V474" s="35"/>
      <c r="W474" s="35"/>
      <c r="X474" s="30"/>
      <c r="Y474" s="30"/>
    </row>
    <row r="475" spans="2:25" s="29" customFormat="1" x14ac:dyDescent="0.2">
      <c r="B475" s="35"/>
      <c r="C475" s="51"/>
      <c r="G475" s="35"/>
      <c r="H475" s="35"/>
      <c r="L475" s="35"/>
      <c r="M475" s="35"/>
      <c r="Q475" s="35"/>
      <c r="R475" s="35"/>
      <c r="V475" s="35"/>
      <c r="W475" s="35"/>
      <c r="X475" s="30"/>
      <c r="Y475" s="30"/>
    </row>
    <row r="476" spans="2:25" s="29" customFormat="1" x14ac:dyDescent="0.2">
      <c r="B476" s="35"/>
      <c r="C476" s="51"/>
      <c r="G476" s="35"/>
      <c r="H476" s="35"/>
      <c r="L476" s="35"/>
      <c r="M476" s="35"/>
      <c r="Q476" s="35"/>
      <c r="R476" s="35"/>
      <c r="V476" s="35"/>
      <c r="W476" s="35"/>
      <c r="X476" s="30"/>
      <c r="Y476" s="30"/>
    </row>
    <row r="477" spans="2:25" s="29" customFormat="1" x14ac:dyDescent="0.2">
      <c r="B477" s="35"/>
      <c r="C477" s="51"/>
      <c r="G477" s="35"/>
      <c r="H477" s="35"/>
      <c r="L477" s="35"/>
      <c r="M477" s="35"/>
      <c r="Q477" s="35"/>
      <c r="R477" s="35"/>
      <c r="V477" s="35"/>
      <c r="W477" s="35"/>
      <c r="X477" s="30"/>
      <c r="Y477" s="30"/>
    </row>
    <row r="478" spans="2:25" s="29" customFormat="1" x14ac:dyDescent="0.2">
      <c r="B478" s="35"/>
      <c r="C478" s="51"/>
      <c r="G478" s="35"/>
      <c r="H478" s="35"/>
      <c r="L478" s="35"/>
      <c r="M478" s="35"/>
      <c r="Q478" s="35"/>
      <c r="R478" s="35"/>
      <c r="V478" s="35"/>
      <c r="W478" s="35"/>
      <c r="X478" s="30"/>
      <c r="Y478" s="30"/>
    </row>
    <row r="479" spans="2:25" s="29" customFormat="1" x14ac:dyDescent="0.2">
      <c r="B479" s="35"/>
      <c r="C479" s="51"/>
      <c r="G479" s="35"/>
      <c r="H479" s="35"/>
      <c r="L479" s="35"/>
      <c r="M479" s="35"/>
      <c r="Q479" s="35"/>
      <c r="R479" s="35"/>
      <c r="V479" s="35"/>
      <c r="W479" s="35"/>
      <c r="X479" s="30"/>
      <c r="Y479" s="30"/>
    </row>
    <row r="480" spans="2:25" s="29" customFormat="1" x14ac:dyDescent="0.2">
      <c r="B480" s="35"/>
      <c r="C480" s="51"/>
      <c r="G480" s="35"/>
      <c r="H480" s="35"/>
      <c r="L480" s="35"/>
      <c r="M480" s="35"/>
      <c r="Q480" s="35"/>
      <c r="R480" s="35"/>
      <c r="V480" s="35"/>
      <c r="W480" s="35"/>
      <c r="X480" s="30"/>
      <c r="Y480" s="30"/>
    </row>
    <row r="481" spans="2:25" s="29" customFormat="1" x14ac:dyDescent="0.2">
      <c r="B481" s="35"/>
      <c r="C481" s="51"/>
      <c r="G481" s="35"/>
      <c r="H481" s="35"/>
      <c r="L481" s="35"/>
      <c r="M481" s="35"/>
      <c r="Q481" s="35"/>
      <c r="R481" s="35"/>
      <c r="V481" s="35"/>
      <c r="W481" s="35"/>
      <c r="X481" s="30"/>
      <c r="Y481" s="30"/>
    </row>
    <row r="482" spans="2:25" s="29" customFormat="1" x14ac:dyDescent="0.2">
      <c r="B482" s="35"/>
      <c r="C482" s="51"/>
      <c r="G482" s="35"/>
      <c r="H482" s="35"/>
      <c r="L482" s="35"/>
      <c r="M482" s="35"/>
      <c r="Q482" s="35"/>
      <c r="R482" s="35"/>
      <c r="V482" s="35"/>
      <c r="W482" s="35"/>
      <c r="X482" s="30"/>
      <c r="Y482" s="30"/>
    </row>
    <row r="483" spans="2:25" s="29" customFormat="1" x14ac:dyDescent="0.2">
      <c r="B483" s="35"/>
      <c r="C483" s="51"/>
      <c r="G483" s="35"/>
      <c r="H483" s="35"/>
      <c r="L483" s="35"/>
      <c r="M483" s="35"/>
      <c r="Q483" s="35"/>
      <c r="R483" s="35"/>
      <c r="V483" s="35"/>
      <c r="W483" s="35"/>
      <c r="X483" s="30"/>
      <c r="Y483" s="30"/>
    </row>
    <row r="484" spans="2:25" s="29" customFormat="1" x14ac:dyDescent="0.2">
      <c r="B484" s="35"/>
      <c r="C484" s="51"/>
      <c r="G484" s="35"/>
      <c r="H484" s="35"/>
      <c r="L484" s="35"/>
      <c r="M484" s="35"/>
      <c r="Q484" s="35"/>
      <c r="R484" s="35"/>
      <c r="V484" s="35"/>
      <c r="W484" s="35"/>
      <c r="X484" s="30"/>
      <c r="Y484" s="30"/>
    </row>
    <row r="485" spans="2:25" s="29" customFormat="1" x14ac:dyDescent="0.2">
      <c r="B485" s="35"/>
      <c r="C485" s="51"/>
      <c r="G485" s="35"/>
      <c r="H485" s="35"/>
      <c r="L485" s="35"/>
      <c r="M485" s="35"/>
      <c r="Q485" s="35"/>
      <c r="R485" s="35"/>
      <c r="V485" s="35"/>
      <c r="W485" s="35"/>
      <c r="X485" s="30"/>
      <c r="Y485" s="30"/>
    </row>
    <row r="486" spans="2:25" s="29" customFormat="1" x14ac:dyDescent="0.2">
      <c r="B486" s="35"/>
      <c r="C486" s="51"/>
      <c r="G486" s="35"/>
      <c r="H486" s="35"/>
      <c r="L486" s="35"/>
      <c r="M486" s="35"/>
      <c r="Q486" s="35"/>
      <c r="R486" s="35"/>
      <c r="V486" s="35"/>
      <c r="W486" s="35"/>
      <c r="X486" s="30"/>
      <c r="Y486" s="30"/>
    </row>
    <row r="487" spans="2:25" s="29" customFormat="1" x14ac:dyDescent="0.2">
      <c r="B487" s="35"/>
      <c r="C487" s="51"/>
      <c r="G487" s="35"/>
      <c r="H487" s="35"/>
      <c r="L487" s="35"/>
      <c r="M487" s="35"/>
      <c r="Q487" s="35"/>
      <c r="R487" s="35"/>
      <c r="V487" s="35"/>
      <c r="W487" s="35"/>
      <c r="X487" s="30"/>
      <c r="Y487" s="30"/>
    </row>
    <row r="488" spans="2:25" s="29" customFormat="1" x14ac:dyDescent="0.2">
      <c r="B488" s="35"/>
      <c r="C488" s="51"/>
      <c r="G488" s="35"/>
      <c r="H488" s="35"/>
      <c r="L488" s="35"/>
      <c r="M488" s="35"/>
      <c r="Q488" s="35"/>
      <c r="R488" s="35"/>
      <c r="V488" s="35"/>
      <c r="W488" s="35"/>
      <c r="X488" s="30"/>
      <c r="Y488" s="30"/>
    </row>
    <row r="489" spans="2:25" s="29" customFormat="1" x14ac:dyDescent="0.2">
      <c r="B489" s="35"/>
      <c r="C489" s="51"/>
      <c r="G489" s="35"/>
      <c r="H489" s="35"/>
      <c r="L489" s="35"/>
      <c r="M489" s="35"/>
      <c r="Q489" s="35"/>
      <c r="R489" s="35"/>
      <c r="V489" s="35"/>
      <c r="W489" s="35"/>
      <c r="X489" s="30"/>
      <c r="Y489" s="30"/>
    </row>
    <row r="490" spans="2:25" s="29" customFormat="1" x14ac:dyDescent="0.2">
      <c r="B490" s="35"/>
      <c r="C490" s="51"/>
      <c r="G490" s="35"/>
      <c r="H490" s="35"/>
      <c r="L490" s="35"/>
      <c r="M490" s="35"/>
      <c r="Q490" s="35"/>
      <c r="R490" s="35"/>
      <c r="V490" s="35"/>
      <c r="W490" s="35"/>
      <c r="X490" s="30"/>
      <c r="Y490" s="30"/>
    </row>
    <row r="491" spans="2:25" s="29" customFormat="1" x14ac:dyDescent="0.2">
      <c r="B491" s="35"/>
      <c r="C491" s="51"/>
      <c r="G491" s="35"/>
      <c r="H491" s="35"/>
      <c r="L491" s="35"/>
      <c r="M491" s="35"/>
      <c r="Q491" s="35"/>
      <c r="R491" s="35"/>
      <c r="V491" s="35"/>
      <c r="W491" s="35"/>
      <c r="X491" s="30"/>
      <c r="Y491" s="30"/>
    </row>
    <row r="492" spans="2:25" s="29" customFormat="1" x14ac:dyDescent="0.2">
      <c r="B492" s="35"/>
      <c r="C492" s="51"/>
      <c r="G492" s="35"/>
      <c r="H492" s="35"/>
      <c r="L492" s="35"/>
      <c r="M492" s="35"/>
      <c r="Q492" s="35"/>
      <c r="R492" s="35"/>
      <c r="V492" s="35"/>
      <c r="W492" s="35"/>
      <c r="X492" s="30"/>
      <c r="Y492" s="30"/>
    </row>
    <row r="493" spans="2:25" s="29" customFormat="1" x14ac:dyDescent="0.2">
      <c r="B493" s="35"/>
      <c r="C493" s="51"/>
      <c r="G493" s="35"/>
      <c r="H493" s="35"/>
      <c r="L493" s="35"/>
      <c r="M493" s="35"/>
      <c r="Q493" s="35"/>
      <c r="R493" s="35"/>
      <c r="V493" s="35"/>
      <c r="W493" s="35"/>
      <c r="X493" s="30"/>
      <c r="Y493" s="30"/>
    </row>
    <row r="494" spans="2:25" s="29" customFormat="1" x14ac:dyDescent="0.2">
      <c r="B494" s="35"/>
      <c r="C494" s="51"/>
      <c r="G494" s="35"/>
      <c r="H494" s="35"/>
      <c r="L494" s="35"/>
      <c r="M494" s="35"/>
      <c r="Q494" s="35"/>
      <c r="R494" s="35"/>
      <c r="V494" s="35"/>
      <c r="W494" s="35"/>
      <c r="X494" s="30"/>
      <c r="Y494" s="30"/>
    </row>
    <row r="495" spans="2:25" s="29" customFormat="1" x14ac:dyDescent="0.2">
      <c r="B495" s="35"/>
      <c r="C495" s="51"/>
      <c r="G495" s="35"/>
      <c r="H495" s="35"/>
      <c r="L495" s="35"/>
      <c r="M495" s="35"/>
      <c r="Q495" s="35"/>
      <c r="R495" s="35"/>
      <c r="V495" s="35"/>
      <c r="W495" s="35"/>
      <c r="X495" s="30"/>
      <c r="Y495" s="30"/>
    </row>
    <row r="496" spans="2:25" s="29" customFormat="1" x14ac:dyDescent="0.2">
      <c r="B496" s="35"/>
      <c r="C496" s="51"/>
      <c r="G496" s="35"/>
      <c r="H496" s="35"/>
      <c r="L496" s="35"/>
      <c r="M496" s="35"/>
      <c r="Q496" s="35"/>
      <c r="R496" s="35"/>
      <c r="V496" s="35"/>
      <c r="W496" s="35"/>
      <c r="X496" s="30"/>
      <c r="Y496" s="30"/>
    </row>
    <row r="497" spans="2:25" s="29" customFormat="1" x14ac:dyDescent="0.2">
      <c r="B497" s="35"/>
      <c r="C497" s="51"/>
      <c r="G497" s="35"/>
      <c r="H497" s="35"/>
      <c r="L497" s="35"/>
      <c r="M497" s="35"/>
      <c r="Q497" s="35"/>
      <c r="R497" s="35"/>
      <c r="V497" s="35"/>
      <c r="W497" s="35"/>
      <c r="X497" s="30"/>
      <c r="Y497" s="30"/>
    </row>
    <row r="498" spans="2:25" s="29" customFormat="1" x14ac:dyDescent="0.2">
      <c r="B498" s="35"/>
      <c r="C498" s="51"/>
      <c r="G498" s="35"/>
      <c r="H498" s="35"/>
      <c r="L498" s="35"/>
      <c r="M498" s="35"/>
      <c r="Q498" s="35"/>
      <c r="R498" s="35"/>
      <c r="V498" s="35"/>
      <c r="W498" s="35"/>
      <c r="X498" s="30"/>
      <c r="Y498" s="30"/>
    </row>
    <row r="499" spans="2:25" s="29" customFormat="1" x14ac:dyDescent="0.2">
      <c r="B499" s="35"/>
      <c r="C499" s="51"/>
      <c r="G499" s="35"/>
      <c r="H499" s="35"/>
      <c r="L499" s="35"/>
      <c r="M499" s="35"/>
      <c r="Q499" s="35"/>
      <c r="R499" s="35"/>
      <c r="V499" s="35"/>
      <c r="W499" s="35"/>
      <c r="X499" s="30"/>
      <c r="Y499" s="30"/>
    </row>
    <row r="500" spans="2:25" s="29" customFormat="1" x14ac:dyDescent="0.2">
      <c r="B500" s="35"/>
      <c r="C500" s="51"/>
      <c r="G500" s="35"/>
      <c r="H500" s="35"/>
      <c r="L500" s="35"/>
      <c r="M500" s="35"/>
      <c r="Q500" s="35"/>
      <c r="R500" s="35"/>
      <c r="V500" s="35"/>
      <c r="W500" s="35"/>
      <c r="X500" s="30"/>
      <c r="Y500" s="30"/>
    </row>
    <row r="501" spans="2:25" s="29" customFormat="1" x14ac:dyDescent="0.2">
      <c r="B501" s="35"/>
      <c r="C501" s="51"/>
      <c r="G501" s="35"/>
      <c r="H501" s="35"/>
      <c r="L501" s="35"/>
      <c r="M501" s="35"/>
      <c r="Q501" s="35"/>
      <c r="R501" s="35"/>
      <c r="V501" s="35"/>
      <c r="W501" s="35"/>
      <c r="X501" s="30"/>
      <c r="Y501" s="30"/>
    </row>
    <row r="502" spans="2:25" s="29" customFormat="1" x14ac:dyDescent="0.2">
      <c r="B502" s="35"/>
      <c r="C502" s="51"/>
      <c r="G502" s="35"/>
      <c r="H502" s="35"/>
      <c r="L502" s="35"/>
      <c r="M502" s="35"/>
      <c r="Q502" s="35"/>
      <c r="R502" s="35"/>
      <c r="V502" s="35"/>
      <c r="W502" s="35"/>
      <c r="X502" s="30"/>
      <c r="Y502" s="30"/>
    </row>
    <row r="503" spans="2:25" s="29" customFormat="1" x14ac:dyDescent="0.2">
      <c r="B503" s="35"/>
      <c r="C503" s="51"/>
      <c r="G503" s="35"/>
      <c r="H503" s="35"/>
      <c r="L503" s="35"/>
      <c r="M503" s="35"/>
      <c r="Q503" s="35"/>
      <c r="R503" s="35"/>
      <c r="V503" s="35"/>
      <c r="W503" s="35"/>
      <c r="X503" s="30"/>
      <c r="Y503" s="30"/>
    </row>
    <row r="504" spans="2:25" s="29" customFormat="1" x14ac:dyDescent="0.2">
      <c r="B504" s="35"/>
      <c r="C504" s="51"/>
      <c r="G504" s="35"/>
      <c r="H504" s="35"/>
      <c r="L504" s="35"/>
      <c r="M504" s="35"/>
      <c r="Q504" s="35"/>
      <c r="R504" s="35"/>
      <c r="V504" s="35"/>
      <c r="W504" s="35"/>
      <c r="X504" s="30"/>
      <c r="Y504" s="30"/>
    </row>
    <row r="505" spans="2:25" s="29" customFormat="1" x14ac:dyDescent="0.2">
      <c r="B505" s="35"/>
      <c r="C505" s="51"/>
      <c r="G505" s="35"/>
      <c r="H505" s="35"/>
      <c r="L505" s="35"/>
      <c r="M505" s="35"/>
      <c r="Q505" s="35"/>
      <c r="R505" s="35"/>
      <c r="V505" s="35"/>
      <c r="W505" s="35"/>
      <c r="X505" s="30"/>
      <c r="Y505" s="30"/>
    </row>
    <row r="506" spans="2:25" s="29" customFormat="1" x14ac:dyDescent="0.2">
      <c r="B506" s="35"/>
      <c r="C506" s="51"/>
      <c r="G506" s="35"/>
      <c r="H506" s="35"/>
      <c r="L506" s="35"/>
      <c r="M506" s="35"/>
      <c r="Q506" s="35"/>
      <c r="R506" s="35"/>
      <c r="V506" s="35"/>
      <c r="W506" s="35"/>
      <c r="X506" s="30"/>
      <c r="Y506" s="30"/>
    </row>
    <row r="507" spans="2:25" s="29" customFormat="1" x14ac:dyDescent="0.2">
      <c r="B507" s="35"/>
      <c r="C507" s="51"/>
      <c r="G507" s="35"/>
      <c r="H507" s="35"/>
      <c r="L507" s="35"/>
      <c r="M507" s="35"/>
      <c r="Q507" s="35"/>
      <c r="R507" s="35"/>
      <c r="V507" s="35"/>
      <c r="W507" s="35"/>
      <c r="X507" s="30"/>
      <c r="Y507" s="30"/>
    </row>
    <row r="508" spans="2:25" s="29" customFormat="1" x14ac:dyDescent="0.2">
      <c r="B508" s="35"/>
      <c r="C508" s="51"/>
      <c r="G508" s="35"/>
      <c r="H508" s="35"/>
      <c r="L508" s="35"/>
      <c r="M508" s="35"/>
      <c r="Q508" s="35"/>
      <c r="R508" s="35"/>
      <c r="V508" s="35"/>
      <c r="W508" s="35"/>
      <c r="X508" s="30"/>
      <c r="Y508" s="30"/>
    </row>
    <row r="509" spans="2:25" s="29" customFormat="1" x14ac:dyDescent="0.2">
      <c r="B509" s="35"/>
      <c r="C509" s="51"/>
      <c r="G509" s="35"/>
      <c r="H509" s="35"/>
      <c r="L509" s="35"/>
      <c r="M509" s="35"/>
      <c r="Q509" s="35"/>
      <c r="R509" s="35"/>
      <c r="V509" s="35"/>
      <c r="W509" s="35"/>
      <c r="X509" s="30"/>
      <c r="Y509" s="30"/>
    </row>
    <row r="510" spans="2:25" s="29" customFormat="1" x14ac:dyDescent="0.2">
      <c r="B510" s="35"/>
      <c r="C510" s="51"/>
      <c r="G510" s="35"/>
      <c r="H510" s="35"/>
      <c r="L510" s="35"/>
      <c r="M510" s="35"/>
      <c r="Q510" s="35"/>
      <c r="R510" s="35"/>
      <c r="V510" s="35"/>
      <c r="W510" s="35"/>
      <c r="X510" s="30"/>
      <c r="Y510" s="30"/>
    </row>
    <row r="511" spans="2:25" s="29" customFormat="1" x14ac:dyDescent="0.2">
      <c r="B511" s="35"/>
      <c r="C511" s="51"/>
      <c r="G511" s="35"/>
      <c r="H511" s="35"/>
      <c r="L511" s="35"/>
      <c r="M511" s="35"/>
      <c r="Q511" s="35"/>
      <c r="R511" s="35"/>
      <c r="V511" s="35"/>
      <c r="W511" s="35"/>
      <c r="X511" s="30"/>
      <c r="Y511" s="30"/>
    </row>
    <row r="512" spans="2:25" s="29" customFormat="1" x14ac:dyDescent="0.2">
      <c r="B512" s="35"/>
      <c r="C512" s="51"/>
      <c r="G512" s="35"/>
      <c r="H512" s="35"/>
      <c r="L512" s="35"/>
      <c r="M512" s="35"/>
      <c r="Q512" s="35"/>
      <c r="R512" s="35"/>
      <c r="V512" s="35"/>
      <c r="W512" s="35"/>
      <c r="X512" s="30"/>
      <c r="Y512" s="30"/>
    </row>
    <row r="513" spans="2:25" s="29" customFormat="1" x14ac:dyDescent="0.2">
      <c r="B513" s="35"/>
      <c r="C513" s="51"/>
      <c r="G513" s="35"/>
      <c r="H513" s="35"/>
      <c r="L513" s="35"/>
      <c r="M513" s="35"/>
      <c r="Q513" s="35"/>
      <c r="R513" s="35"/>
      <c r="V513" s="35"/>
      <c r="W513" s="35"/>
      <c r="X513" s="30"/>
      <c r="Y513" s="30"/>
    </row>
    <row r="514" spans="2:25" s="29" customFormat="1" x14ac:dyDescent="0.2">
      <c r="B514" s="35"/>
      <c r="C514" s="51"/>
      <c r="G514" s="35"/>
      <c r="H514" s="35"/>
      <c r="L514" s="35"/>
      <c r="M514" s="35"/>
      <c r="Q514" s="35"/>
      <c r="R514" s="35"/>
      <c r="V514" s="35"/>
      <c r="W514" s="35"/>
      <c r="X514" s="30"/>
      <c r="Y514" s="30"/>
    </row>
    <row r="515" spans="2:25" s="29" customFormat="1" x14ac:dyDescent="0.2">
      <c r="B515" s="35"/>
      <c r="C515" s="51"/>
      <c r="G515" s="35"/>
      <c r="H515" s="35"/>
      <c r="L515" s="35"/>
      <c r="M515" s="35"/>
      <c r="Q515" s="35"/>
      <c r="R515" s="35"/>
      <c r="V515" s="35"/>
      <c r="W515" s="35"/>
      <c r="X515" s="30"/>
      <c r="Y515" s="30"/>
    </row>
    <row r="516" spans="2:25" s="29" customFormat="1" x14ac:dyDescent="0.2">
      <c r="B516" s="35"/>
      <c r="C516" s="51"/>
      <c r="G516" s="35"/>
      <c r="H516" s="35"/>
      <c r="L516" s="35"/>
      <c r="M516" s="35"/>
      <c r="Q516" s="35"/>
      <c r="R516" s="35"/>
      <c r="V516" s="35"/>
      <c r="W516" s="35"/>
      <c r="X516" s="30"/>
      <c r="Y516" s="30"/>
    </row>
    <row r="517" spans="2:25" s="29" customFormat="1" x14ac:dyDescent="0.2">
      <c r="B517" s="35"/>
      <c r="C517" s="51"/>
      <c r="G517" s="35"/>
      <c r="H517" s="35"/>
      <c r="L517" s="35"/>
      <c r="M517" s="35"/>
      <c r="Q517" s="35"/>
      <c r="R517" s="35"/>
      <c r="V517" s="35"/>
      <c r="W517" s="35"/>
      <c r="X517" s="30"/>
      <c r="Y517" s="30"/>
    </row>
    <row r="518" spans="2:25" s="29" customFormat="1" x14ac:dyDescent="0.2">
      <c r="B518" s="35"/>
      <c r="C518" s="51"/>
      <c r="G518" s="35"/>
      <c r="H518" s="35"/>
      <c r="L518" s="35"/>
      <c r="M518" s="35"/>
      <c r="Q518" s="35"/>
      <c r="R518" s="35"/>
      <c r="V518" s="35"/>
      <c r="W518" s="35"/>
      <c r="X518" s="30"/>
      <c r="Y518" s="30"/>
    </row>
    <row r="519" spans="2:25" s="29" customFormat="1" x14ac:dyDescent="0.2">
      <c r="B519" s="35"/>
      <c r="C519" s="51"/>
      <c r="G519" s="35"/>
      <c r="H519" s="35"/>
      <c r="L519" s="35"/>
      <c r="M519" s="35"/>
      <c r="Q519" s="35"/>
      <c r="R519" s="35"/>
      <c r="V519" s="35"/>
      <c r="W519" s="35"/>
      <c r="X519" s="30"/>
      <c r="Y519" s="30"/>
    </row>
    <row r="520" spans="2:25" s="29" customFormat="1" x14ac:dyDescent="0.2">
      <c r="B520" s="35"/>
      <c r="C520" s="51"/>
      <c r="G520" s="35"/>
      <c r="H520" s="35"/>
      <c r="L520" s="35"/>
      <c r="M520" s="35"/>
      <c r="Q520" s="35"/>
      <c r="R520" s="35"/>
      <c r="V520" s="35"/>
      <c r="W520" s="35"/>
      <c r="X520" s="30"/>
      <c r="Y520" s="30"/>
    </row>
    <row r="521" spans="2:25" s="29" customFormat="1" x14ac:dyDescent="0.2">
      <c r="B521" s="35"/>
      <c r="C521" s="51"/>
      <c r="G521" s="35"/>
      <c r="H521" s="35"/>
      <c r="L521" s="35"/>
      <c r="M521" s="35"/>
      <c r="Q521" s="35"/>
      <c r="R521" s="35"/>
      <c r="V521" s="35"/>
      <c r="W521" s="35"/>
      <c r="X521" s="30"/>
      <c r="Y521" s="30"/>
    </row>
    <row r="522" spans="2:25" s="29" customFormat="1" x14ac:dyDescent="0.2">
      <c r="B522" s="35"/>
      <c r="C522" s="51"/>
      <c r="G522" s="35"/>
      <c r="H522" s="35"/>
      <c r="L522" s="35"/>
      <c r="M522" s="35"/>
      <c r="Q522" s="35"/>
      <c r="R522" s="35"/>
      <c r="V522" s="35"/>
      <c r="W522" s="35"/>
      <c r="X522" s="30"/>
      <c r="Y522" s="30"/>
    </row>
    <row r="523" spans="2:25" s="29" customFormat="1" x14ac:dyDescent="0.2">
      <c r="B523" s="35"/>
      <c r="C523" s="51"/>
      <c r="G523" s="35"/>
      <c r="H523" s="35"/>
      <c r="L523" s="35"/>
      <c r="M523" s="35"/>
      <c r="Q523" s="35"/>
      <c r="R523" s="35"/>
      <c r="V523" s="35"/>
      <c r="W523" s="35"/>
      <c r="X523" s="30"/>
      <c r="Y523" s="30"/>
    </row>
    <row r="524" spans="2:25" s="29" customFormat="1" x14ac:dyDescent="0.2">
      <c r="B524" s="35"/>
      <c r="C524" s="51"/>
      <c r="G524" s="35"/>
      <c r="H524" s="35"/>
      <c r="L524" s="35"/>
      <c r="M524" s="35"/>
      <c r="Q524" s="35"/>
      <c r="R524" s="35"/>
      <c r="V524" s="35"/>
      <c r="W524" s="35"/>
      <c r="X524" s="30"/>
      <c r="Y524" s="30"/>
    </row>
    <row r="525" spans="2:25" s="29" customFormat="1" x14ac:dyDescent="0.2">
      <c r="B525" s="35"/>
      <c r="C525" s="51"/>
      <c r="G525" s="35"/>
      <c r="H525" s="35"/>
      <c r="L525" s="35"/>
      <c r="M525" s="35"/>
      <c r="Q525" s="35"/>
      <c r="R525" s="35"/>
      <c r="V525" s="35"/>
      <c r="W525" s="35"/>
      <c r="X525" s="30"/>
      <c r="Y525" s="30"/>
    </row>
    <row r="526" spans="2:25" s="29" customFormat="1" x14ac:dyDescent="0.2">
      <c r="B526" s="35"/>
      <c r="C526" s="51"/>
      <c r="G526" s="35"/>
      <c r="H526" s="35"/>
      <c r="L526" s="35"/>
      <c r="M526" s="35"/>
      <c r="Q526" s="35"/>
      <c r="R526" s="35"/>
      <c r="V526" s="35"/>
      <c r="W526" s="35"/>
      <c r="X526" s="30"/>
      <c r="Y526" s="30"/>
    </row>
    <row r="527" spans="2:25" s="29" customFormat="1" x14ac:dyDescent="0.2">
      <c r="B527" s="35"/>
      <c r="C527" s="51"/>
      <c r="G527" s="35"/>
      <c r="H527" s="35"/>
      <c r="L527" s="35"/>
      <c r="M527" s="35"/>
      <c r="Q527" s="35"/>
      <c r="R527" s="35"/>
      <c r="V527" s="35"/>
      <c r="W527" s="35"/>
      <c r="X527" s="30"/>
      <c r="Y527" s="30"/>
    </row>
    <row r="528" spans="2:25" s="29" customFormat="1" x14ac:dyDescent="0.2">
      <c r="B528" s="35"/>
      <c r="C528" s="51"/>
      <c r="G528" s="35"/>
      <c r="H528" s="35"/>
      <c r="L528" s="35"/>
      <c r="M528" s="35"/>
      <c r="Q528" s="35"/>
      <c r="R528" s="35"/>
      <c r="V528" s="35"/>
      <c r="W528" s="35"/>
      <c r="X528" s="30"/>
      <c r="Y528" s="30"/>
    </row>
    <row r="529" spans="2:25" s="29" customFormat="1" x14ac:dyDescent="0.2">
      <c r="B529" s="35"/>
      <c r="C529" s="51"/>
      <c r="G529" s="35"/>
      <c r="H529" s="35"/>
      <c r="L529" s="35"/>
      <c r="M529" s="35"/>
      <c r="Q529" s="35"/>
      <c r="R529" s="35"/>
      <c r="V529" s="35"/>
      <c r="W529" s="35"/>
      <c r="X529" s="30"/>
      <c r="Y529" s="30"/>
    </row>
    <row r="530" spans="2:25" s="29" customFormat="1" x14ac:dyDescent="0.2">
      <c r="B530" s="35"/>
      <c r="C530" s="51"/>
      <c r="G530" s="35"/>
      <c r="H530" s="35"/>
      <c r="L530" s="35"/>
      <c r="M530" s="35"/>
      <c r="Q530" s="35"/>
      <c r="R530" s="35"/>
      <c r="V530" s="35"/>
      <c r="W530" s="35"/>
      <c r="X530" s="30"/>
      <c r="Y530" s="30"/>
    </row>
    <row r="531" spans="2:25" s="29" customFormat="1" x14ac:dyDescent="0.2">
      <c r="B531" s="35"/>
      <c r="C531" s="51"/>
      <c r="G531" s="35"/>
      <c r="H531" s="35"/>
      <c r="L531" s="35"/>
      <c r="M531" s="35"/>
      <c r="Q531" s="35"/>
      <c r="R531" s="35"/>
      <c r="V531" s="35"/>
      <c r="W531" s="35"/>
      <c r="X531" s="30"/>
      <c r="Y531" s="30"/>
    </row>
    <row r="532" spans="2:25" s="29" customFormat="1" x14ac:dyDescent="0.2">
      <c r="B532" s="35"/>
      <c r="C532" s="51"/>
      <c r="G532" s="35"/>
      <c r="H532" s="35"/>
      <c r="L532" s="35"/>
      <c r="M532" s="35"/>
      <c r="Q532" s="35"/>
      <c r="R532" s="35"/>
      <c r="V532" s="35"/>
      <c r="W532" s="35"/>
      <c r="X532" s="30"/>
      <c r="Y532" s="30"/>
    </row>
    <row r="533" spans="2:25" s="29" customFormat="1" x14ac:dyDescent="0.2">
      <c r="B533" s="35"/>
      <c r="C533" s="51"/>
      <c r="G533" s="35"/>
      <c r="H533" s="35"/>
      <c r="L533" s="35"/>
      <c r="M533" s="35"/>
      <c r="Q533" s="35"/>
      <c r="R533" s="35"/>
      <c r="V533" s="35"/>
      <c r="W533" s="35"/>
      <c r="X533" s="30"/>
      <c r="Y533" s="30"/>
    </row>
    <row r="534" spans="2:25" s="29" customFormat="1" x14ac:dyDescent="0.2">
      <c r="B534" s="35"/>
      <c r="C534" s="51"/>
      <c r="G534" s="35"/>
      <c r="H534" s="35"/>
      <c r="L534" s="35"/>
      <c r="M534" s="35"/>
      <c r="Q534" s="35"/>
      <c r="R534" s="35"/>
      <c r="V534" s="35"/>
      <c r="W534" s="35"/>
      <c r="X534" s="30"/>
      <c r="Y534" s="30"/>
    </row>
    <row r="535" spans="2:25" s="29" customFormat="1" x14ac:dyDescent="0.2">
      <c r="B535" s="35"/>
      <c r="C535" s="51"/>
      <c r="G535" s="35"/>
      <c r="H535" s="35"/>
      <c r="L535" s="35"/>
      <c r="M535" s="35"/>
      <c r="Q535" s="35"/>
      <c r="R535" s="35"/>
      <c r="V535" s="35"/>
      <c r="W535" s="35"/>
      <c r="X535" s="30"/>
      <c r="Y535" s="30"/>
    </row>
    <row r="536" spans="2:25" s="29" customFormat="1" x14ac:dyDescent="0.2">
      <c r="B536" s="35"/>
      <c r="C536" s="51"/>
      <c r="G536" s="35"/>
      <c r="H536" s="35"/>
      <c r="L536" s="35"/>
      <c r="M536" s="35"/>
      <c r="Q536" s="35"/>
      <c r="R536" s="35"/>
      <c r="V536" s="35"/>
      <c r="W536" s="35"/>
      <c r="X536" s="30"/>
      <c r="Y536" s="30"/>
    </row>
    <row r="537" spans="2:25" s="29" customFormat="1" x14ac:dyDescent="0.2">
      <c r="B537" s="35"/>
      <c r="C537" s="51"/>
      <c r="G537" s="35"/>
      <c r="H537" s="35"/>
      <c r="L537" s="35"/>
      <c r="M537" s="35"/>
      <c r="Q537" s="35"/>
      <c r="R537" s="35"/>
      <c r="V537" s="35"/>
      <c r="W537" s="35"/>
      <c r="X537" s="30"/>
      <c r="Y537" s="30"/>
    </row>
    <row r="538" spans="2:25" s="29" customFormat="1" x14ac:dyDescent="0.2">
      <c r="B538" s="35"/>
      <c r="C538" s="51"/>
      <c r="G538" s="35"/>
      <c r="H538" s="35"/>
      <c r="L538" s="35"/>
      <c r="M538" s="35"/>
      <c r="Q538" s="35"/>
      <c r="R538" s="35"/>
      <c r="V538" s="35"/>
      <c r="W538" s="35"/>
      <c r="X538" s="30"/>
      <c r="Y538" s="30"/>
    </row>
    <row r="539" spans="2:25" s="29" customFormat="1" x14ac:dyDescent="0.2">
      <c r="B539" s="35"/>
      <c r="C539" s="51"/>
      <c r="G539" s="35"/>
      <c r="H539" s="35"/>
      <c r="L539" s="35"/>
      <c r="M539" s="35"/>
      <c r="Q539" s="35"/>
      <c r="R539" s="35"/>
      <c r="V539" s="35"/>
      <c r="W539" s="35"/>
      <c r="X539" s="30"/>
      <c r="Y539" s="30"/>
    </row>
    <row r="540" spans="2:25" s="29" customFormat="1" x14ac:dyDescent="0.2">
      <c r="B540" s="35"/>
      <c r="C540" s="51"/>
      <c r="G540" s="35"/>
      <c r="H540" s="35"/>
      <c r="L540" s="35"/>
      <c r="M540" s="35"/>
      <c r="Q540" s="35"/>
      <c r="R540" s="35"/>
      <c r="V540" s="35"/>
      <c r="W540" s="35"/>
      <c r="X540" s="30"/>
      <c r="Y540" s="30"/>
    </row>
    <row r="541" spans="2:25" s="29" customFormat="1" x14ac:dyDescent="0.2">
      <c r="B541" s="35"/>
      <c r="C541" s="51"/>
      <c r="G541" s="35"/>
      <c r="H541" s="35"/>
      <c r="L541" s="35"/>
      <c r="M541" s="35"/>
      <c r="Q541" s="35"/>
      <c r="R541" s="35"/>
      <c r="V541" s="35"/>
      <c r="W541" s="35"/>
      <c r="X541" s="30"/>
      <c r="Y541" s="30"/>
    </row>
    <row r="542" spans="2:25" s="29" customFormat="1" x14ac:dyDescent="0.2">
      <c r="B542" s="35"/>
      <c r="C542" s="51"/>
      <c r="G542" s="35"/>
      <c r="H542" s="35"/>
      <c r="L542" s="35"/>
      <c r="M542" s="35"/>
      <c r="Q542" s="35"/>
      <c r="R542" s="35"/>
      <c r="V542" s="35"/>
      <c r="W542" s="35"/>
      <c r="X542" s="30"/>
      <c r="Y542" s="30"/>
    </row>
    <row r="543" spans="2:25" s="29" customFormat="1" x14ac:dyDescent="0.2">
      <c r="B543" s="35"/>
      <c r="C543" s="51"/>
      <c r="G543" s="35"/>
      <c r="H543" s="35"/>
      <c r="L543" s="35"/>
      <c r="M543" s="35"/>
      <c r="Q543" s="35"/>
      <c r="R543" s="35"/>
      <c r="V543" s="35"/>
      <c r="W543" s="35"/>
      <c r="X543" s="30"/>
      <c r="Y543" s="30"/>
    </row>
    <row r="544" spans="2:25" s="29" customFormat="1" x14ac:dyDescent="0.2">
      <c r="B544" s="35"/>
      <c r="C544" s="51"/>
      <c r="G544" s="35"/>
      <c r="H544" s="35"/>
      <c r="L544" s="35"/>
      <c r="M544" s="35"/>
      <c r="Q544" s="35"/>
      <c r="R544" s="35"/>
      <c r="V544" s="35"/>
      <c r="W544" s="35"/>
      <c r="X544" s="30"/>
      <c r="Y544" s="30"/>
    </row>
    <row r="545" spans="2:25" s="29" customFormat="1" x14ac:dyDescent="0.2">
      <c r="B545" s="35"/>
      <c r="C545" s="51"/>
      <c r="G545" s="35"/>
      <c r="H545" s="35"/>
      <c r="L545" s="35"/>
      <c r="M545" s="35"/>
      <c r="Q545" s="35"/>
      <c r="R545" s="35"/>
      <c r="V545" s="35"/>
      <c r="W545" s="35"/>
      <c r="X545" s="30"/>
      <c r="Y545" s="30"/>
    </row>
    <row r="546" spans="2:25" s="29" customFormat="1" x14ac:dyDescent="0.2">
      <c r="B546" s="35"/>
      <c r="C546" s="51"/>
      <c r="G546" s="35"/>
      <c r="H546" s="35"/>
      <c r="L546" s="35"/>
      <c r="M546" s="35"/>
      <c r="Q546" s="35"/>
      <c r="R546" s="35"/>
      <c r="V546" s="35"/>
      <c r="W546" s="35"/>
      <c r="X546" s="30"/>
      <c r="Y546" s="30"/>
    </row>
    <row r="547" spans="2:25" s="29" customFormat="1" x14ac:dyDescent="0.2">
      <c r="B547" s="35"/>
      <c r="C547" s="51"/>
      <c r="G547" s="35"/>
      <c r="H547" s="35"/>
      <c r="L547" s="35"/>
      <c r="M547" s="35"/>
      <c r="Q547" s="35"/>
      <c r="R547" s="35"/>
      <c r="V547" s="35"/>
      <c r="W547" s="35"/>
      <c r="X547" s="30"/>
      <c r="Y547" s="30"/>
    </row>
    <row r="548" spans="2:25" s="29" customFormat="1" x14ac:dyDescent="0.2">
      <c r="B548" s="35"/>
      <c r="C548" s="51"/>
      <c r="G548" s="35"/>
      <c r="H548" s="35"/>
      <c r="L548" s="35"/>
      <c r="M548" s="35"/>
      <c r="Q548" s="35"/>
      <c r="R548" s="35"/>
      <c r="V548" s="35"/>
      <c r="W548" s="35"/>
      <c r="X548" s="30"/>
      <c r="Y548" s="30"/>
    </row>
    <row r="549" spans="2:25" s="29" customFormat="1" x14ac:dyDescent="0.2">
      <c r="B549" s="35"/>
      <c r="C549" s="51"/>
      <c r="G549" s="35"/>
      <c r="H549" s="35"/>
      <c r="L549" s="35"/>
      <c r="M549" s="35"/>
      <c r="Q549" s="35"/>
      <c r="R549" s="35"/>
      <c r="V549" s="35"/>
      <c r="W549" s="35"/>
      <c r="X549" s="30"/>
      <c r="Y549" s="30"/>
    </row>
    <row r="550" spans="2:25" s="29" customFormat="1" x14ac:dyDescent="0.2">
      <c r="B550" s="35"/>
      <c r="C550" s="51"/>
      <c r="G550" s="35"/>
      <c r="H550" s="35"/>
      <c r="L550" s="35"/>
      <c r="M550" s="35"/>
      <c r="Q550" s="35"/>
      <c r="R550" s="35"/>
      <c r="V550" s="35"/>
      <c r="W550" s="35"/>
      <c r="X550" s="30"/>
      <c r="Y550" s="30"/>
    </row>
    <row r="551" spans="2:25" s="29" customFormat="1" x14ac:dyDescent="0.2">
      <c r="B551" s="35"/>
      <c r="C551" s="51"/>
      <c r="G551" s="35"/>
      <c r="H551" s="35"/>
      <c r="L551" s="35"/>
      <c r="M551" s="35"/>
      <c r="Q551" s="35"/>
      <c r="R551" s="35"/>
      <c r="V551" s="35"/>
      <c r="W551" s="35"/>
      <c r="X551" s="30"/>
      <c r="Y551" s="30"/>
    </row>
    <row r="552" spans="2:25" s="29" customFormat="1" x14ac:dyDescent="0.2">
      <c r="B552" s="35"/>
      <c r="C552" s="51"/>
      <c r="G552" s="35"/>
      <c r="H552" s="35"/>
      <c r="L552" s="35"/>
      <c r="M552" s="35"/>
      <c r="Q552" s="35"/>
      <c r="R552" s="35"/>
      <c r="V552" s="35"/>
      <c r="W552" s="35"/>
      <c r="X552" s="30"/>
      <c r="Y552" s="30"/>
    </row>
    <row r="553" spans="2:25" s="29" customFormat="1" x14ac:dyDescent="0.2">
      <c r="B553" s="35"/>
      <c r="C553" s="51"/>
      <c r="G553" s="35"/>
      <c r="H553" s="35"/>
      <c r="L553" s="35"/>
      <c r="M553" s="35"/>
      <c r="Q553" s="35"/>
      <c r="R553" s="35"/>
      <c r="V553" s="35"/>
      <c r="W553" s="35"/>
      <c r="X553" s="30"/>
      <c r="Y553" s="30"/>
    </row>
    <row r="554" spans="2:25" s="29" customFormat="1" x14ac:dyDescent="0.2">
      <c r="B554" s="35"/>
      <c r="C554" s="51"/>
      <c r="G554" s="35"/>
      <c r="H554" s="35"/>
      <c r="L554" s="35"/>
      <c r="M554" s="35"/>
      <c r="Q554" s="35"/>
      <c r="R554" s="35"/>
      <c r="V554" s="35"/>
      <c r="W554" s="35"/>
      <c r="X554" s="30"/>
      <c r="Y554" s="30"/>
    </row>
    <row r="555" spans="2:25" s="29" customFormat="1" x14ac:dyDescent="0.2">
      <c r="B555" s="35"/>
      <c r="C555" s="51"/>
      <c r="G555" s="35"/>
      <c r="H555" s="35"/>
      <c r="L555" s="35"/>
      <c r="M555" s="35"/>
      <c r="Q555" s="35"/>
      <c r="R555" s="35"/>
      <c r="V555" s="35"/>
      <c r="W555" s="35"/>
      <c r="X555" s="30"/>
      <c r="Y555" s="30"/>
    </row>
    <row r="556" spans="2:25" s="29" customFormat="1" x14ac:dyDescent="0.2">
      <c r="B556" s="35"/>
      <c r="C556" s="51"/>
      <c r="G556" s="35"/>
      <c r="H556" s="35"/>
      <c r="L556" s="35"/>
      <c r="M556" s="35"/>
      <c r="Q556" s="35"/>
      <c r="R556" s="35"/>
      <c r="V556" s="35"/>
      <c r="W556" s="35"/>
      <c r="X556" s="30"/>
      <c r="Y556" s="30"/>
    </row>
    <row r="557" spans="2:25" s="29" customFormat="1" x14ac:dyDescent="0.2">
      <c r="B557" s="35"/>
      <c r="C557" s="51"/>
      <c r="G557" s="35"/>
      <c r="H557" s="35"/>
      <c r="L557" s="35"/>
      <c r="M557" s="35"/>
      <c r="Q557" s="35"/>
      <c r="R557" s="35"/>
      <c r="V557" s="35"/>
      <c r="W557" s="35"/>
      <c r="X557" s="30"/>
      <c r="Y557" s="30"/>
    </row>
    <row r="558" spans="2:25" s="29" customFormat="1" x14ac:dyDescent="0.2">
      <c r="B558" s="35"/>
      <c r="C558" s="51"/>
      <c r="G558" s="35"/>
      <c r="H558" s="35"/>
      <c r="L558" s="35"/>
      <c r="M558" s="35"/>
      <c r="Q558" s="35"/>
      <c r="R558" s="35"/>
      <c r="V558" s="35"/>
      <c r="W558" s="35"/>
      <c r="X558" s="30"/>
      <c r="Y558" s="30"/>
    </row>
    <row r="559" spans="2:25" s="29" customFormat="1" x14ac:dyDescent="0.2">
      <c r="B559" s="35"/>
      <c r="C559" s="51"/>
      <c r="G559" s="35"/>
      <c r="H559" s="35"/>
      <c r="L559" s="35"/>
      <c r="M559" s="35"/>
      <c r="Q559" s="35"/>
      <c r="R559" s="35"/>
      <c r="V559" s="35"/>
      <c r="W559" s="35"/>
      <c r="X559" s="30"/>
      <c r="Y559" s="30"/>
    </row>
    <row r="560" spans="2:25" s="29" customFormat="1" x14ac:dyDescent="0.2">
      <c r="B560" s="35"/>
      <c r="C560" s="51"/>
      <c r="G560" s="35"/>
      <c r="H560" s="35"/>
      <c r="L560" s="35"/>
      <c r="M560" s="35"/>
      <c r="Q560" s="35"/>
      <c r="R560" s="35"/>
      <c r="V560" s="35"/>
      <c r="W560" s="35"/>
      <c r="X560" s="30"/>
      <c r="Y560" s="30"/>
    </row>
    <row r="561" spans="2:25" s="29" customFormat="1" x14ac:dyDescent="0.2">
      <c r="B561" s="35"/>
      <c r="C561" s="51"/>
      <c r="G561" s="35"/>
      <c r="H561" s="35"/>
      <c r="L561" s="35"/>
      <c r="M561" s="35"/>
      <c r="Q561" s="35"/>
      <c r="R561" s="35"/>
      <c r="V561" s="35"/>
      <c r="W561" s="35"/>
      <c r="X561" s="30"/>
      <c r="Y561" s="30"/>
    </row>
    <row r="562" spans="2:25" s="29" customFormat="1" x14ac:dyDescent="0.2">
      <c r="B562" s="35"/>
      <c r="C562" s="51"/>
      <c r="G562" s="35"/>
      <c r="H562" s="35"/>
      <c r="L562" s="35"/>
      <c r="M562" s="35"/>
      <c r="Q562" s="35"/>
      <c r="R562" s="35"/>
      <c r="V562" s="35"/>
      <c r="W562" s="35"/>
      <c r="X562" s="30"/>
      <c r="Y562" s="30"/>
    </row>
    <row r="563" spans="2:25" s="29" customFormat="1" x14ac:dyDescent="0.2">
      <c r="B563" s="35"/>
      <c r="C563" s="51"/>
      <c r="G563" s="35"/>
      <c r="H563" s="35"/>
      <c r="L563" s="35"/>
      <c r="M563" s="35"/>
      <c r="Q563" s="35"/>
      <c r="R563" s="35"/>
      <c r="V563" s="35"/>
      <c r="W563" s="35"/>
      <c r="X563" s="30"/>
      <c r="Y563" s="30"/>
    </row>
    <row r="564" spans="2:25" s="29" customFormat="1" x14ac:dyDescent="0.2">
      <c r="B564" s="35"/>
      <c r="C564" s="51"/>
      <c r="G564" s="35"/>
      <c r="H564" s="35"/>
      <c r="L564" s="35"/>
      <c r="M564" s="35"/>
      <c r="Q564" s="35"/>
      <c r="R564" s="35"/>
      <c r="V564" s="35"/>
      <c r="W564" s="35"/>
      <c r="X564" s="30"/>
      <c r="Y564" s="30"/>
    </row>
    <row r="565" spans="2:25" s="29" customFormat="1" x14ac:dyDescent="0.2">
      <c r="B565" s="35"/>
      <c r="C565" s="51"/>
      <c r="G565" s="35"/>
      <c r="H565" s="35"/>
      <c r="L565" s="35"/>
      <c r="M565" s="35"/>
      <c r="Q565" s="35"/>
      <c r="R565" s="35"/>
      <c r="V565" s="35"/>
      <c r="W565" s="35"/>
      <c r="X565" s="30"/>
      <c r="Y565" s="30"/>
    </row>
    <row r="566" spans="2:25" s="29" customFormat="1" x14ac:dyDescent="0.2">
      <c r="B566" s="35"/>
      <c r="C566" s="51"/>
      <c r="G566" s="35"/>
      <c r="H566" s="35"/>
      <c r="L566" s="35"/>
      <c r="M566" s="35"/>
      <c r="Q566" s="35"/>
      <c r="R566" s="35"/>
      <c r="V566" s="35"/>
      <c r="W566" s="35"/>
      <c r="X566" s="30"/>
      <c r="Y566" s="30"/>
    </row>
    <row r="567" spans="2:25" s="29" customFormat="1" x14ac:dyDescent="0.2">
      <c r="B567" s="35"/>
      <c r="C567" s="51"/>
      <c r="G567" s="35"/>
      <c r="H567" s="35"/>
      <c r="L567" s="35"/>
      <c r="M567" s="35"/>
      <c r="Q567" s="35"/>
      <c r="R567" s="35"/>
      <c r="V567" s="35"/>
      <c r="W567" s="35"/>
      <c r="X567" s="30"/>
      <c r="Y567" s="30"/>
    </row>
    <row r="568" spans="2:25" s="29" customFormat="1" x14ac:dyDescent="0.2">
      <c r="B568" s="35"/>
      <c r="C568" s="51"/>
      <c r="G568" s="35"/>
      <c r="H568" s="35"/>
      <c r="L568" s="35"/>
      <c r="M568" s="35"/>
      <c r="Q568" s="35"/>
      <c r="R568" s="35"/>
      <c r="V568" s="35"/>
      <c r="W568" s="35"/>
      <c r="X568" s="30"/>
      <c r="Y568" s="30"/>
    </row>
    <row r="569" spans="2:25" s="29" customFormat="1" x14ac:dyDescent="0.2">
      <c r="B569" s="35"/>
      <c r="C569" s="51"/>
      <c r="G569" s="35"/>
      <c r="H569" s="35"/>
      <c r="L569" s="35"/>
      <c r="M569" s="35"/>
      <c r="Q569" s="35"/>
      <c r="R569" s="35"/>
      <c r="V569" s="35"/>
      <c r="W569" s="35"/>
      <c r="X569" s="30"/>
      <c r="Y569" s="30"/>
    </row>
    <row r="570" spans="2:25" s="29" customFormat="1" x14ac:dyDescent="0.2">
      <c r="B570" s="35"/>
      <c r="C570" s="51"/>
      <c r="G570" s="35"/>
      <c r="H570" s="35"/>
      <c r="L570" s="35"/>
      <c r="M570" s="35"/>
      <c r="Q570" s="35"/>
      <c r="R570" s="35"/>
      <c r="V570" s="35"/>
      <c r="W570" s="35"/>
      <c r="X570" s="30"/>
      <c r="Y570" s="30"/>
    </row>
    <row r="571" spans="2:25" s="29" customFormat="1" x14ac:dyDescent="0.2">
      <c r="B571" s="35"/>
      <c r="C571" s="51"/>
      <c r="G571" s="35"/>
      <c r="H571" s="35"/>
      <c r="L571" s="35"/>
      <c r="M571" s="35"/>
      <c r="Q571" s="35"/>
      <c r="R571" s="35"/>
      <c r="V571" s="35"/>
      <c r="W571" s="35"/>
      <c r="X571" s="30"/>
      <c r="Y571" s="30"/>
    </row>
    <row r="572" spans="2:25" s="29" customFormat="1" x14ac:dyDescent="0.2">
      <c r="B572" s="35"/>
      <c r="C572" s="51"/>
      <c r="G572" s="35"/>
      <c r="H572" s="35"/>
      <c r="L572" s="35"/>
      <c r="M572" s="35"/>
      <c r="Q572" s="35"/>
      <c r="R572" s="35"/>
      <c r="V572" s="35"/>
      <c r="W572" s="35"/>
      <c r="X572" s="30"/>
      <c r="Y572" s="30"/>
    </row>
    <row r="573" spans="2:25" s="29" customFormat="1" x14ac:dyDescent="0.2">
      <c r="B573" s="35"/>
      <c r="C573" s="51"/>
      <c r="G573" s="35"/>
      <c r="H573" s="35"/>
      <c r="L573" s="35"/>
      <c r="M573" s="35"/>
      <c r="Q573" s="35"/>
      <c r="R573" s="35"/>
      <c r="V573" s="35"/>
      <c r="W573" s="35"/>
      <c r="X573" s="30"/>
      <c r="Y573" s="30"/>
    </row>
    <row r="574" spans="2:25" s="29" customFormat="1" x14ac:dyDescent="0.2">
      <c r="B574" s="35"/>
      <c r="C574" s="51"/>
      <c r="G574" s="35"/>
      <c r="H574" s="35"/>
      <c r="L574" s="35"/>
      <c r="M574" s="35"/>
      <c r="Q574" s="35"/>
      <c r="R574" s="35"/>
      <c r="V574" s="35"/>
      <c r="W574" s="35"/>
      <c r="X574" s="30"/>
      <c r="Y574" s="30"/>
    </row>
    <row r="575" spans="2:25" s="29" customFormat="1" x14ac:dyDescent="0.2">
      <c r="B575" s="35"/>
      <c r="C575" s="51"/>
      <c r="G575" s="35"/>
      <c r="H575" s="35"/>
      <c r="L575" s="35"/>
      <c r="M575" s="35"/>
      <c r="Q575" s="35"/>
      <c r="R575" s="35"/>
      <c r="V575" s="35"/>
      <c r="W575" s="35"/>
      <c r="X575" s="30"/>
      <c r="Y575" s="30"/>
    </row>
    <row r="576" spans="2:25" s="29" customFormat="1" x14ac:dyDescent="0.2">
      <c r="B576" s="35"/>
      <c r="C576" s="51"/>
      <c r="G576" s="35"/>
      <c r="H576" s="35"/>
      <c r="L576" s="35"/>
      <c r="M576" s="35"/>
      <c r="Q576" s="35"/>
      <c r="R576" s="35"/>
      <c r="V576" s="35"/>
      <c r="W576" s="35"/>
      <c r="X576" s="30"/>
      <c r="Y576" s="30"/>
    </row>
    <row r="577" spans="2:25" s="29" customFormat="1" x14ac:dyDescent="0.2">
      <c r="B577" s="35"/>
      <c r="C577" s="51"/>
      <c r="G577" s="35"/>
      <c r="H577" s="35"/>
      <c r="L577" s="35"/>
      <c r="M577" s="35"/>
      <c r="Q577" s="35"/>
      <c r="R577" s="35"/>
      <c r="V577" s="35"/>
      <c r="W577" s="35"/>
      <c r="X577" s="30"/>
      <c r="Y577" s="30"/>
    </row>
    <row r="578" spans="2:25" s="29" customFormat="1" x14ac:dyDescent="0.2">
      <c r="B578" s="35"/>
      <c r="C578" s="51"/>
      <c r="G578" s="35"/>
      <c r="H578" s="35"/>
      <c r="L578" s="35"/>
      <c r="M578" s="35"/>
      <c r="Q578" s="35"/>
      <c r="R578" s="35"/>
      <c r="V578" s="35"/>
      <c r="W578" s="35"/>
      <c r="X578" s="30"/>
      <c r="Y578" s="30"/>
    </row>
    <row r="579" spans="2:25" s="29" customFormat="1" x14ac:dyDescent="0.2">
      <c r="B579" s="35"/>
      <c r="C579" s="51"/>
      <c r="G579" s="35"/>
      <c r="H579" s="35"/>
      <c r="L579" s="35"/>
      <c r="M579" s="35"/>
      <c r="Q579" s="35"/>
      <c r="R579" s="35"/>
      <c r="V579" s="35"/>
      <c r="W579" s="35"/>
      <c r="X579" s="30"/>
      <c r="Y579" s="30"/>
    </row>
    <row r="580" spans="2:25" s="29" customFormat="1" x14ac:dyDescent="0.2">
      <c r="B580" s="35"/>
      <c r="C580" s="51"/>
      <c r="G580" s="35"/>
      <c r="H580" s="35"/>
      <c r="L580" s="35"/>
      <c r="M580" s="35"/>
      <c r="Q580" s="35"/>
      <c r="R580" s="35"/>
      <c r="V580" s="35"/>
      <c r="W580" s="35"/>
      <c r="X580" s="30"/>
      <c r="Y580" s="30"/>
    </row>
    <row r="581" spans="2:25" s="29" customFormat="1" x14ac:dyDescent="0.2">
      <c r="B581" s="35"/>
      <c r="C581" s="51"/>
      <c r="G581" s="35"/>
      <c r="H581" s="35"/>
      <c r="L581" s="35"/>
      <c r="M581" s="35"/>
      <c r="Q581" s="35"/>
      <c r="R581" s="35"/>
      <c r="V581" s="35"/>
      <c r="W581" s="35"/>
      <c r="X581" s="30"/>
      <c r="Y581" s="30"/>
    </row>
    <row r="582" spans="2:25" s="29" customFormat="1" x14ac:dyDescent="0.2">
      <c r="B582" s="35"/>
      <c r="C582" s="51"/>
      <c r="G582" s="35"/>
      <c r="H582" s="35"/>
      <c r="L582" s="35"/>
      <c r="M582" s="35"/>
      <c r="Q582" s="35"/>
      <c r="R582" s="35"/>
      <c r="V582" s="35"/>
      <c r="W582" s="35"/>
      <c r="X582" s="30"/>
      <c r="Y582" s="30"/>
    </row>
    <row r="583" spans="2:25" s="29" customFormat="1" x14ac:dyDescent="0.2">
      <c r="B583" s="35"/>
      <c r="C583" s="51"/>
      <c r="G583" s="35"/>
      <c r="H583" s="35"/>
      <c r="L583" s="35"/>
      <c r="M583" s="35"/>
      <c r="Q583" s="35"/>
      <c r="R583" s="35"/>
      <c r="V583" s="35"/>
      <c r="W583" s="35"/>
      <c r="X583" s="30"/>
      <c r="Y583" s="30"/>
    </row>
    <row r="584" spans="2:25" s="29" customFormat="1" x14ac:dyDescent="0.2">
      <c r="B584" s="35"/>
      <c r="C584" s="51"/>
      <c r="G584" s="35"/>
      <c r="H584" s="35"/>
      <c r="L584" s="35"/>
      <c r="M584" s="35"/>
      <c r="Q584" s="35"/>
      <c r="R584" s="35"/>
      <c r="V584" s="35"/>
      <c r="W584" s="35"/>
      <c r="X584" s="30"/>
      <c r="Y584" s="30"/>
    </row>
    <row r="585" spans="2:25" s="29" customFormat="1" x14ac:dyDescent="0.2">
      <c r="B585" s="35"/>
      <c r="C585" s="51"/>
      <c r="G585" s="35"/>
      <c r="H585" s="35"/>
      <c r="L585" s="35"/>
      <c r="M585" s="35"/>
      <c r="Q585" s="35"/>
      <c r="R585" s="35"/>
      <c r="V585" s="35"/>
      <c r="W585" s="35"/>
      <c r="X585" s="30"/>
      <c r="Y585" s="30"/>
    </row>
    <row r="586" spans="2:25" s="29" customFormat="1" x14ac:dyDescent="0.2">
      <c r="B586" s="35"/>
      <c r="C586" s="51"/>
      <c r="G586" s="35"/>
      <c r="H586" s="35"/>
      <c r="L586" s="35"/>
      <c r="M586" s="35"/>
      <c r="Q586" s="35"/>
      <c r="R586" s="35"/>
      <c r="V586" s="35"/>
      <c r="W586" s="35"/>
      <c r="X586" s="30"/>
      <c r="Y586" s="30"/>
    </row>
    <row r="587" spans="2:25" s="29" customFormat="1" x14ac:dyDescent="0.2">
      <c r="B587" s="35"/>
      <c r="C587" s="51"/>
      <c r="G587" s="35"/>
      <c r="H587" s="35"/>
      <c r="L587" s="35"/>
      <c r="M587" s="35"/>
      <c r="Q587" s="35"/>
      <c r="R587" s="35"/>
      <c r="V587" s="35"/>
      <c r="W587" s="35"/>
      <c r="X587" s="30"/>
      <c r="Y587" s="30"/>
    </row>
    <row r="588" spans="2:25" s="29" customFormat="1" x14ac:dyDescent="0.2">
      <c r="B588" s="35"/>
      <c r="C588" s="51"/>
      <c r="G588" s="35"/>
      <c r="H588" s="35"/>
      <c r="L588" s="35"/>
      <c r="M588" s="35"/>
      <c r="Q588" s="35"/>
      <c r="R588" s="35"/>
      <c r="V588" s="35"/>
      <c r="W588" s="35"/>
      <c r="X588" s="30"/>
      <c r="Y588" s="30"/>
    </row>
    <row r="589" spans="2:25" s="29" customFormat="1" x14ac:dyDescent="0.2">
      <c r="B589" s="35"/>
      <c r="C589" s="51"/>
      <c r="G589" s="35"/>
      <c r="H589" s="35"/>
      <c r="L589" s="35"/>
      <c r="M589" s="35"/>
      <c r="Q589" s="35"/>
      <c r="R589" s="35"/>
      <c r="V589" s="35"/>
      <c r="W589" s="35"/>
      <c r="X589" s="30"/>
      <c r="Y589" s="30"/>
    </row>
    <row r="590" spans="2:25" s="29" customFormat="1" x14ac:dyDescent="0.2">
      <c r="B590" s="35"/>
      <c r="C590" s="51"/>
      <c r="G590" s="35"/>
      <c r="H590" s="35"/>
      <c r="L590" s="35"/>
      <c r="M590" s="35"/>
      <c r="Q590" s="35"/>
      <c r="R590" s="35"/>
      <c r="V590" s="35"/>
      <c r="W590" s="35"/>
      <c r="X590" s="30"/>
      <c r="Y590" s="30"/>
    </row>
    <row r="591" spans="2:25" s="29" customFormat="1" x14ac:dyDescent="0.2">
      <c r="B591" s="35"/>
      <c r="C591" s="51"/>
      <c r="G591" s="35"/>
      <c r="H591" s="35"/>
      <c r="L591" s="35"/>
      <c r="M591" s="35"/>
      <c r="Q591" s="35"/>
      <c r="R591" s="35"/>
      <c r="V591" s="35"/>
      <c r="W591" s="35"/>
      <c r="X591" s="30"/>
      <c r="Y591" s="30"/>
    </row>
    <row r="592" spans="2:25" s="29" customFormat="1" x14ac:dyDescent="0.2">
      <c r="B592" s="35"/>
      <c r="C592" s="51"/>
      <c r="G592" s="35"/>
      <c r="H592" s="35"/>
      <c r="L592" s="35"/>
      <c r="M592" s="35"/>
      <c r="Q592" s="35"/>
      <c r="R592" s="35"/>
      <c r="V592" s="35"/>
      <c r="W592" s="35"/>
      <c r="X592" s="30"/>
      <c r="Y592" s="30"/>
    </row>
    <row r="593" spans="2:25" s="29" customFormat="1" x14ac:dyDescent="0.2">
      <c r="B593" s="35"/>
      <c r="C593" s="51"/>
      <c r="G593" s="35"/>
      <c r="H593" s="35"/>
      <c r="L593" s="35"/>
      <c r="M593" s="35"/>
      <c r="Q593" s="35"/>
      <c r="R593" s="35"/>
      <c r="V593" s="35"/>
      <c r="W593" s="35"/>
      <c r="X593" s="30"/>
      <c r="Y593" s="30"/>
    </row>
    <row r="594" spans="2:25" s="29" customFormat="1" x14ac:dyDescent="0.2">
      <c r="B594" s="35"/>
      <c r="C594" s="51"/>
      <c r="G594" s="35"/>
      <c r="H594" s="35"/>
      <c r="L594" s="35"/>
      <c r="M594" s="35"/>
      <c r="Q594" s="35"/>
      <c r="R594" s="35"/>
      <c r="V594" s="35"/>
      <c r="W594" s="35"/>
      <c r="X594" s="30"/>
      <c r="Y594" s="30"/>
    </row>
    <row r="595" spans="2:25" s="29" customFormat="1" x14ac:dyDescent="0.2">
      <c r="B595" s="35"/>
      <c r="C595" s="51"/>
      <c r="G595" s="35"/>
      <c r="H595" s="35"/>
      <c r="L595" s="35"/>
      <c r="M595" s="35"/>
      <c r="Q595" s="35"/>
      <c r="R595" s="35"/>
      <c r="V595" s="35"/>
      <c r="W595" s="35"/>
      <c r="X595" s="30"/>
      <c r="Y595" s="30"/>
    </row>
    <row r="596" spans="2:25" s="29" customFormat="1" x14ac:dyDescent="0.2">
      <c r="B596" s="35"/>
      <c r="C596" s="51"/>
      <c r="G596" s="35"/>
      <c r="H596" s="35"/>
      <c r="L596" s="35"/>
      <c r="M596" s="35"/>
      <c r="Q596" s="35"/>
      <c r="R596" s="35"/>
      <c r="V596" s="35"/>
      <c r="W596" s="35"/>
      <c r="X596" s="30"/>
      <c r="Y596" s="30"/>
    </row>
    <row r="597" spans="2:25" s="29" customFormat="1" x14ac:dyDescent="0.2">
      <c r="B597" s="35"/>
      <c r="C597" s="51"/>
      <c r="G597" s="35"/>
      <c r="H597" s="35"/>
      <c r="L597" s="35"/>
      <c r="M597" s="35"/>
      <c r="Q597" s="35"/>
      <c r="R597" s="35"/>
      <c r="V597" s="35"/>
      <c r="W597" s="35"/>
      <c r="X597" s="30"/>
      <c r="Y597" s="30"/>
    </row>
    <row r="598" spans="2:25" s="29" customFormat="1" x14ac:dyDescent="0.2">
      <c r="B598" s="35"/>
      <c r="C598" s="51"/>
      <c r="G598" s="35"/>
      <c r="H598" s="35"/>
      <c r="L598" s="35"/>
      <c r="M598" s="35"/>
      <c r="Q598" s="35"/>
      <c r="R598" s="35"/>
      <c r="V598" s="35"/>
      <c r="W598" s="35"/>
      <c r="X598" s="30"/>
      <c r="Y598" s="30"/>
    </row>
    <row r="599" spans="2:25" s="29" customFormat="1" x14ac:dyDescent="0.2">
      <c r="B599" s="35"/>
      <c r="C599" s="51"/>
      <c r="G599" s="35"/>
      <c r="H599" s="35"/>
      <c r="L599" s="35"/>
      <c r="M599" s="35"/>
      <c r="Q599" s="35"/>
      <c r="R599" s="35"/>
      <c r="V599" s="35"/>
      <c r="W599" s="35"/>
      <c r="X599" s="30"/>
      <c r="Y599" s="30"/>
    </row>
    <row r="600" spans="2:25" s="29" customFormat="1" x14ac:dyDescent="0.2">
      <c r="B600" s="35"/>
      <c r="C600" s="51"/>
      <c r="G600" s="35"/>
      <c r="H600" s="35"/>
      <c r="L600" s="35"/>
      <c r="M600" s="35"/>
      <c r="Q600" s="35"/>
      <c r="R600" s="35"/>
      <c r="V600" s="35"/>
      <c r="W600" s="35"/>
      <c r="X600" s="30"/>
      <c r="Y600" s="30"/>
    </row>
    <row r="601" spans="2:25" s="29" customFormat="1" x14ac:dyDescent="0.2">
      <c r="B601" s="35"/>
      <c r="C601" s="51"/>
      <c r="G601" s="35"/>
      <c r="H601" s="35"/>
      <c r="L601" s="35"/>
      <c r="M601" s="35"/>
      <c r="Q601" s="35"/>
      <c r="R601" s="35"/>
      <c r="V601" s="35"/>
      <c r="W601" s="35"/>
      <c r="X601" s="30"/>
      <c r="Y601" s="30"/>
    </row>
    <row r="602" spans="2:25" s="29" customFormat="1" x14ac:dyDescent="0.2">
      <c r="B602" s="35"/>
      <c r="C602" s="51"/>
      <c r="G602" s="35"/>
      <c r="H602" s="35"/>
      <c r="L602" s="35"/>
      <c r="M602" s="35"/>
      <c r="Q602" s="35"/>
      <c r="R602" s="35"/>
      <c r="V602" s="35"/>
      <c r="W602" s="35"/>
      <c r="X602" s="30"/>
      <c r="Y602" s="30"/>
    </row>
    <row r="603" spans="2:25" s="29" customFormat="1" x14ac:dyDescent="0.2">
      <c r="B603" s="35"/>
      <c r="C603" s="51"/>
      <c r="G603" s="35"/>
      <c r="H603" s="35"/>
      <c r="L603" s="35"/>
      <c r="M603" s="35"/>
      <c r="Q603" s="35"/>
      <c r="R603" s="35"/>
      <c r="V603" s="35"/>
      <c r="W603" s="35"/>
      <c r="X603" s="30"/>
      <c r="Y603" s="30"/>
    </row>
    <row r="604" spans="2:25" s="29" customFormat="1" x14ac:dyDescent="0.2">
      <c r="B604" s="35"/>
      <c r="C604" s="51"/>
      <c r="G604" s="35"/>
      <c r="H604" s="35"/>
      <c r="L604" s="35"/>
      <c r="M604" s="35"/>
      <c r="Q604" s="35"/>
      <c r="R604" s="35"/>
      <c r="V604" s="35"/>
      <c r="W604" s="35"/>
      <c r="X604" s="30"/>
      <c r="Y604" s="30"/>
    </row>
    <row r="605" spans="2:25" s="29" customFormat="1" x14ac:dyDescent="0.2">
      <c r="B605" s="35"/>
      <c r="C605" s="51"/>
      <c r="G605" s="35"/>
      <c r="H605" s="35"/>
      <c r="L605" s="35"/>
      <c r="M605" s="35"/>
      <c r="Q605" s="35"/>
      <c r="R605" s="35"/>
      <c r="V605" s="35"/>
      <c r="W605" s="35"/>
      <c r="X605" s="30"/>
      <c r="Y605" s="30"/>
    </row>
    <row r="606" spans="2:25" s="29" customFormat="1" x14ac:dyDescent="0.2">
      <c r="B606" s="35"/>
      <c r="C606" s="51"/>
      <c r="G606" s="35"/>
      <c r="H606" s="35"/>
      <c r="L606" s="35"/>
      <c r="M606" s="35"/>
      <c r="Q606" s="35"/>
      <c r="R606" s="35"/>
      <c r="V606" s="35"/>
      <c r="W606" s="35"/>
      <c r="X606" s="30"/>
      <c r="Y606" s="30"/>
    </row>
    <row r="607" spans="2:25" s="29" customFormat="1" x14ac:dyDescent="0.2">
      <c r="B607" s="35"/>
      <c r="C607" s="51"/>
      <c r="G607" s="35"/>
      <c r="H607" s="35"/>
      <c r="L607" s="35"/>
      <c r="M607" s="35"/>
      <c r="Q607" s="35"/>
      <c r="R607" s="35"/>
      <c r="V607" s="35"/>
      <c r="W607" s="35"/>
      <c r="X607" s="30"/>
      <c r="Y607" s="30"/>
    </row>
    <row r="608" spans="2:25" s="29" customFormat="1" x14ac:dyDescent="0.2">
      <c r="B608" s="35"/>
      <c r="C608" s="51"/>
      <c r="G608" s="35"/>
      <c r="H608" s="35"/>
      <c r="L608" s="35"/>
      <c r="M608" s="35"/>
      <c r="Q608" s="35"/>
      <c r="R608" s="35"/>
      <c r="V608" s="35"/>
      <c r="W608" s="35"/>
      <c r="X608" s="30"/>
      <c r="Y608" s="30"/>
    </row>
    <row r="609" spans="2:25" s="29" customFormat="1" x14ac:dyDescent="0.2">
      <c r="B609" s="35"/>
      <c r="C609" s="51"/>
      <c r="G609" s="35"/>
      <c r="H609" s="35"/>
      <c r="L609" s="35"/>
      <c r="M609" s="35"/>
      <c r="Q609" s="35"/>
      <c r="R609" s="35"/>
      <c r="V609" s="35"/>
      <c r="W609" s="35"/>
      <c r="X609" s="30"/>
      <c r="Y609" s="30"/>
    </row>
    <row r="610" spans="2:25" s="29" customFormat="1" x14ac:dyDescent="0.2">
      <c r="B610" s="35"/>
      <c r="C610" s="51"/>
      <c r="G610" s="35"/>
      <c r="H610" s="35"/>
      <c r="L610" s="35"/>
      <c r="M610" s="35"/>
      <c r="Q610" s="35"/>
      <c r="R610" s="35"/>
      <c r="V610" s="35"/>
      <c r="W610" s="35"/>
      <c r="X610" s="30"/>
      <c r="Y610" s="30"/>
    </row>
    <row r="611" spans="2:25" s="29" customFormat="1" x14ac:dyDescent="0.2">
      <c r="B611" s="35"/>
      <c r="C611" s="51"/>
      <c r="G611" s="35"/>
      <c r="H611" s="35"/>
      <c r="L611" s="35"/>
      <c r="M611" s="35"/>
      <c r="Q611" s="35"/>
      <c r="R611" s="35"/>
      <c r="V611" s="35"/>
      <c r="W611" s="35"/>
      <c r="X611" s="30"/>
      <c r="Y611" s="30"/>
    </row>
    <row r="612" spans="2:25" s="29" customFormat="1" x14ac:dyDescent="0.2">
      <c r="B612" s="35"/>
      <c r="C612" s="51"/>
      <c r="G612" s="35"/>
      <c r="H612" s="35"/>
      <c r="L612" s="35"/>
      <c r="M612" s="35"/>
      <c r="Q612" s="35"/>
      <c r="R612" s="35"/>
      <c r="V612" s="35"/>
      <c r="W612" s="35"/>
      <c r="X612" s="30"/>
      <c r="Y612" s="30"/>
    </row>
    <row r="613" spans="2:25" s="29" customFormat="1" x14ac:dyDescent="0.2">
      <c r="B613" s="35"/>
      <c r="C613" s="51"/>
      <c r="G613" s="35"/>
      <c r="H613" s="35"/>
      <c r="L613" s="35"/>
      <c r="M613" s="35"/>
      <c r="Q613" s="35"/>
      <c r="R613" s="35"/>
      <c r="V613" s="35"/>
      <c r="W613" s="35"/>
      <c r="X613" s="30"/>
      <c r="Y613" s="30"/>
    </row>
    <row r="614" spans="2:25" s="29" customFormat="1" x14ac:dyDescent="0.2">
      <c r="B614" s="35"/>
      <c r="C614" s="51"/>
      <c r="G614" s="35"/>
      <c r="H614" s="35"/>
      <c r="L614" s="35"/>
      <c r="M614" s="35"/>
      <c r="Q614" s="35"/>
      <c r="R614" s="35"/>
      <c r="V614" s="35"/>
      <c r="W614" s="35"/>
      <c r="X614" s="30"/>
      <c r="Y614" s="30"/>
    </row>
    <row r="615" spans="2:25" s="29" customFormat="1" x14ac:dyDescent="0.2">
      <c r="B615" s="35"/>
      <c r="C615" s="51"/>
      <c r="G615" s="35"/>
      <c r="H615" s="35"/>
      <c r="L615" s="35"/>
      <c r="M615" s="35"/>
      <c r="Q615" s="35"/>
      <c r="R615" s="35"/>
      <c r="V615" s="35"/>
      <c r="W615" s="35"/>
      <c r="X615" s="30"/>
      <c r="Y615" s="30"/>
    </row>
    <row r="616" spans="2:25" s="29" customFormat="1" x14ac:dyDescent="0.2">
      <c r="B616" s="35"/>
      <c r="C616" s="51"/>
      <c r="G616" s="35"/>
      <c r="H616" s="35"/>
      <c r="L616" s="35"/>
      <c r="M616" s="35"/>
      <c r="Q616" s="35"/>
      <c r="R616" s="35"/>
      <c r="V616" s="35"/>
      <c r="W616" s="35"/>
      <c r="X616" s="30"/>
      <c r="Y616" s="30"/>
    </row>
    <row r="617" spans="2:25" s="29" customFormat="1" x14ac:dyDescent="0.2">
      <c r="B617" s="35"/>
      <c r="C617" s="51"/>
      <c r="G617" s="35"/>
      <c r="H617" s="35"/>
      <c r="L617" s="35"/>
      <c r="M617" s="35"/>
      <c r="Q617" s="35"/>
      <c r="R617" s="35"/>
      <c r="V617" s="35"/>
      <c r="W617" s="35"/>
      <c r="X617" s="30"/>
      <c r="Y617" s="30"/>
    </row>
    <row r="618" spans="2:25" s="29" customFormat="1" x14ac:dyDescent="0.2">
      <c r="B618" s="35"/>
      <c r="C618" s="51"/>
      <c r="G618" s="35"/>
      <c r="H618" s="35"/>
      <c r="L618" s="35"/>
      <c r="M618" s="35"/>
      <c r="Q618" s="35"/>
      <c r="R618" s="35"/>
      <c r="V618" s="35"/>
      <c r="W618" s="35"/>
      <c r="X618" s="30"/>
      <c r="Y618" s="30"/>
    </row>
    <row r="619" spans="2:25" s="29" customFormat="1" x14ac:dyDescent="0.2">
      <c r="B619" s="35"/>
      <c r="C619" s="51"/>
      <c r="G619" s="35"/>
      <c r="H619" s="35"/>
      <c r="L619" s="35"/>
      <c r="M619" s="35"/>
      <c r="Q619" s="35"/>
      <c r="R619" s="35"/>
      <c r="V619" s="35"/>
      <c r="W619" s="35"/>
      <c r="X619" s="30"/>
      <c r="Y619" s="30"/>
    </row>
    <row r="620" spans="2:25" s="29" customFormat="1" x14ac:dyDescent="0.2">
      <c r="B620" s="35"/>
      <c r="C620" s="51"/>
      <c r="G620" s="35"/>
      <c r="H620" s="35"/>
      <c r="L620" s="35"/>
      <c r="M620" s="35"/>
      <c r="Q620" s="35"/>
      <c r="R620" s="35"/>
      <c r="V620" s="35"/>
      <c r="W620" s="35"/>
      <c r="X620" s="30"/>
      <c r="Y620" s="30"/>
    </row>
    <row r="621" spans="2:25" s="29" customFormat="1" x14ac:dyDescent="0.2">
      <c r="B621" s="35"/>
      <c r="C621" s="51"/>
      <c r="G621" s="35"/>
      <c r="H621" s="35"/>
      <c r="L621" s="35"/>
      <c r="M621" s="35"/>
      <c r="Q621" s="35"/>
      <c r="R621" s="35"/>
      <c r="V621" s="35"/>
      <c r="W621" s="35"/>
      <c r="X621" s="30"/>
      <c r="Y621" s="30"/>
    </row>
    <row r="622" spans="2:25" s="29" customFormat="1" x14ac:dyDescent="0.2">
      <c r="B622" s="35"/>
      <c r="C622" s="51"/>
      <c r="G622" s="35"/>
      <c r="H622" s="35"/>
      <c r="L622" s="35"/>
      <c r="M622" s="35"/>
      <c r="Q622" s="35"/>
      <c r="R622" s="35"/>
      <c r="V622" s="35"/>
      <c r="W622" s="35"/>
      <c r="X622" s="30"/>
      <c r="Y622" s="30"/>
    </row>
    <row r="623" spans="2:25" s="29" customFormat="1" x14ac:dyDescent="0.2">
      <c r="B623" s="35"/>
      <c r="C623" s="51"/>
      <c r="G623" s="35"/>
      <c r="H623" s="35"/>
      <c r="L623" s="35"/>
      <c r="M623" s="35"/>
      <c r="Q623" s="35"/>
      <c r="R623" s="35"/>
      <c r="V623" s="35"/>
      <c r="W623" s="35"/>
      <c r="X623" s="30"/>
      <c r="Y623" s="30"/>
    </row>
    <row r="624" spans="2:25" s="29" customFormat="1" x14ac:dyDescent="0.2">
      <c r="B624" s="35"/>
      <c r="C624" s="51"/>
      <c r="G624" s="35"/>
      <c r="H624" s="35"/>
      <c r="L624" s="35"/>
      <c r="M624" s="35"/>
      <c r="Q624" s="35"/>
      <c r="R624" s="35"/>
      <c r="V624" s="35"/>
      <c r="W624" s="35"/>
      <c r="X624" s="30"/>
      <c r="Y624" s="30"/>
    </row>
    <row r="625" spans="2:25" s="29" customFormat="1" x14ac:dyDescent="0.2">
      <c r="B625" s="35"/>
      <c r="C625" s="51"/>
      <c r="G625" s="35"/>
      <c r="H625" s="35"/>
      <c r="L625" s="35"/>
      <c r="M625" s="35"/>
      <c r="Q625" s="35"/>
      <c r="R625" s="35"/>
      <c r="V625" s="35"/>
      <c r="W625" s="35"/>
      <c r="X625" s="30"/>
      <c r="Y625" s="30"/>
    </row>
    <row r="626" spans="2:25" s="29" customFormat="1" x14ac:dyDescent="0.2">
      <c r="B626" s="35"/>
      <c r="C626" s="51"/>
      <c r="G626" s="35"/>
      <c r="H626" s="35"/>
      <c r="L626" s="35"/>
      <c r="M626" s="35"/>
      <c r="Q626" s="35"/>
      <c r="R626" s="35"/>
      <c r="V626" s="35"/>
      <c r="W626" s="35"/>
      <c r="X626" s="30"/>
      <c r="Y626" s="30"/>
    </row>
    <row r="627" spans="2:25" s="29" customFormat="1" x14ac:dyDescent="0.2">
      <c r="B627" s="35"/>
      <c r="C627" s="51"/>
      <c r="G627" s="35"/>
      <c r="H627" s="35"/>
      <c r="L627" s="35"/>
      <c r="M627" s="35"/>
      <c r="Q627" s="35"/>
      <c r="R627" s="35"/>
      <c r="V627" s="35"/>
      <c r="W627" s="35"/>
      <c r="X627" s="30"/>
      <c r="Y627" s="30"/>
    </row>
    <row r="628" spans="2:25" s="29" customFormat="1" x14ac:dyDescent="0.2">
      <c r="B628" s="35"/>
      <c r="C628" s="51"/>
      <c r="G628" s="35"/>
      <c r="H628" s="35"/>
      <c r="L628" s="35"/>
      <c r="M628" s="35"/>
      <c r="Q628" s="35"/>
      <c r="R628" s="35"/>
      <c r="V628" s="35"/>
      <c r="W628" s="35"/>
      <c r="X628" s="30"/>
      <c r="Y628" s="30"/>
    </row>
    <row r="629" spans="2:25" s="29" customFormat="1" x14ac:dyDescent="0.2">
      <c r="B629" s="35"/>
      <c r="C629" s="51"/>
      <c r="G629" s="35"/>
      <c r="H629" s="35"/>
      <c r="L629" s="35"/>
      <c r="M629" s="35"/>
      <c r="Q629" s="35"/>
      <c r="R629" s="35"/>
      <c r="V629" s="35"/>
      <c r="W629" s="35"/>
      <c r="X629" s="30"/>
      <c r="Y629" s="30"/>
    </row>
    <row r="630" spans="2:25" s="29" customFormat="1" x14ac:dyDescent="0.2">
      <c r="B630" s="35"/>
      <c r="C630" s="51"/>
      <c r="G630" s="35"/>
      <c r="H630" s="35"/>
      <c r="L630" s="35"/>
      <c r="M630" s="35"/>
      <c r="Q630" s="35"/>
      <c r="R630" s="35"/>
      <c r="V630" s="35"/>
      <c r="W630" s="35"/>
      <c r="X630" s="30"/>
      <c r="Y630" s="30"/>
    </row>
    <row r="631" spans="2:25" s="29" customFormat="1" x14ac:dyDescent="0.2">
      <c r="B631" s="35"/>
      <c r="C631" s="51"/>
      <c r="G631" s="35"/>
      <c r="H631" s="35"/>
      <c r="L631" s="35"/>
      <c r="M631" s="35"/>
      <c r="Q631" s="35"/>
      <c r="R631" s="35"/>
      <c r="V631" s="35"/>
      <c r="W631" s="35"/>
      <c r="X631" s="30"/>
      <c r="Y631" s="30"/>
    </row>
    <row r="632" spans="2:25" s="29" customFormat="1" x14ac:dyDescent="0.2">
      <c r="B632" s="35"/>
      <c r="C632" s="51"/>
      <c r="G632" s="35"/>
      <c r="H632" s="35"/>
      <c r="L632" s="35"/>
      <c r="M632" s="35"/>
      <c r="Q632" s="35"/>
      <c r="R632" s="35"/>
      <c r="V632" s="35"/>
      <c r="W632" s="35"/>
      <c r="X632" s="30"/>
      <c r="Y632" s="30"/>
    </row>
    <row r="633" spans="2:25" s="29" customFormat="1" x14ac:dyDescent="0.2">
      <c r="B633" s="35"/>
      <c r="C633" s="51"/>
      <c r="G633" s="35"/>
      <c r="H633" s="35"/>
      <c r="L633" s="35"/>
      <c r="M633" s="35"/>
      <c r="Q633" s="35"/>
      <c r="R633" s="35"/>
      <c r="V633" s="35"/>
      <c r="W633" s="35"/>
      <c r="X633" s="30"/>
      <c r="Y633" s="30"/>
    </row>
    <row r="634" spans="2:25" s="29" customFormat="1" x14ac:dyDescent="0.2">
      <c r="B634" s="35"/>
      <c r="C634" s="51"/>
      <c r="G634" s="35"/>
      <c r="H634" s="35"/>
      <c r="L634" s="35"/>
      <c r="M634" s="35"/>
      <c r="Q634" s="35"/>
      <c r="R634" s="35"/>
      <c r="V634" s="35"/>
      <c r="W634" s="35"/>
      <c r="X634" s="30"/>
      <c r="Y634" s="30"/>
    </row>
    <row r="635" spans="2:25" s="29" customFormat="1" x14ac:dyDescent="0.2">
      <c r="B635" s="35"/>
      <c r="C635" s="51"/>
      <c r="G635" s="35"/>
      <c r="H635" s="35"/>
      <c r="L635" s="35"/>
      <c r="M635" s="35"/>
      <c r="Q635" s="35"/>
      <c r="R635" s="35"/>
      <c r="V635" s="35"/>
      <c r="W635" s="35"/>
      <c r="X635" s="30"/>
      <c r="Y635" s="30"/>
    </row>
    <row r="636" spans="2:25" s="29" customFormat="1" x14ac:dyDescent="0.2">
      <c r="B636" s="35"/>
      <c r="C636" s="51"/>
      <c r="G636" s="35"/>
      <c r="H636" s="35"/>
      <c r="L636" s="35"/>
      <c r="M636" s="35"/>
      <c r="Q636" s="35"/>
      <c r="R636" s="35"/>
      <c r="V636" s="35"/>
      <c r="W636" s="35"/>
      <c r="X636" s="30"/>
      <c r="Y636" s="30"/>
    </row>
    <row r="637" spans="2:25" s="29" customFormat="1" x14ac:dyDescent="0.2">
      <c r="B637" s="35"/>
      <c r="C637" s="51"/>
      <c r="G637" s="35"/>
      <c r="H637" s="35"/>
      <c r="L637" s="35"/>
      <c r="M637" s="35"/>
      <c r="Q637" s="35"/>
      <c r="R637" s="35"/>
      <c r="V637" s="35"/>
      <c r="W637" s="35"/>
      <c r="X637" s="30"/>
      <c r="Y637" s="30"/>
    </row>
    <row r="638" spans="2:25" s="29" customFormat="1" x14ac:dyDescent="0.2">
      <c r="B638" s="35"/>
      <c r="C638" s="51"/>
      <c r="G638" s="35"/>
      <c r="H638" s="35"/>
      <c r="L638" s="35"/>
      <c r="M638" s="35"/>
      <c r="Q638" s="35"/>
      <c r="R638" s="35"/>
      <c r="V638" s="35"/>
      <c r="W638" s="35"/>
      <c r="X638" s="30"/>
      <c r="Y638" s="30"/>
    </row>
    <row r="639" spans="2:25" s="29" customFormat="1" x14ac:dyDescent="0.2">
      <c r="B639" s="35"/>
      <c r="C639" s="51"/>
      <c r="G639" s="35"/>
      <c r="H639" s="35"/>
      <c r="L639" s="35"/>
      <c r="M639" s="35"/>
      <c r="Q639" s="35"/>
      <c r="R639" s="35"/>
      <c r="V639" s="35"/>
      <c r="W639" s="35"/>
      <c r="X639" s="30"/>
      <c r="Y639" s="30"/>
    </row>
    <row r="640" spans="2:25" s="29" customFormat="1" x14ac:dyDescent="0.2">
      <c r="B640" s="35"/>
      <c r="C640" s="51"/>
      <c r="G640" s="35"/>
      <c r="H640" s="35"/>
      <c r="L640" s="35"/>
      <c r="M640" s="35"/>
      <c r="Q640" s="35"/>
      <c r="R640" s="35"/>
      <c r="V640" s="35"/>
      <c r="W640" s="35"/>
      <c r="X640" s="30"/>
      <c r="Y640" s="30"/>
    </row>
    <row r="641" spans="2:25" s="29" customFormat="1" x14ac:dyDescent="0.2">
      <c r="B641" s="35"/>
      <c r="C641" s="51"/>
      <c r="G641" s="35"/>
      <c r="H641" s="35"/>
      <c r="L641" s="35"/>
      <c r="M641" s="35"/>
      <c r="Q641" s="35"/>
      <c r="R641" s="35"/>
      <c r="V641" s="35"/>
      <c r="W641" s="35"/>
      <c r="X641" s="30"/>
      <c r="Y641" s="30"/>
    </row>
    <row r="642" spans="2:25" s="29" customFormat="1" x14ac:dyDescent="0.2">
      <c r="B642" s="35"/>
      <c r="C642" s="51"/>
      <c r="G642" s="35"/>
      <c r="H642" s="35"/>
      <c r="L642" s="35"/>
      <c r="M642" s="35"/>
      <c r="Q642" s="35"/>
      <c r="R642" s="35"/>
      <c r="V642" s="35"/>
      <c r="W642" s="35"/>
      <c r="X642" s="30"/>
      <c r="Y642" s="30"/>
    </row>
    <row r="643" spans="2:25" s="29" customFormat="1" x14ac:dyDescent="0.2">
      <c r="B643" s="35"/>
      <c r="C643" s="51"/>
      <c r="G643" s="35"/>
      <c r="H643" s="35"/>
      <c r="L643" s="35"/>
      <c r="M643" s="35"/>
      <c r="Q643" s="35"/>
      <c r="R643" s="35"/>
      <c r="V643" s="35"/>
      <c r="W643" s="35"/>
      <c r="X643" s="30"/>
      <c r="Y643" s="30"/>
    </row>
    <row r="644" spans="2:25" s="29" customFormat="1" x14ac:dyDescent="0.2">
      <c r="B644" s="35"/>
      <c r="C644" s="51"/>
      <c r="G644" s="35"/>
      <c r="H644" s="35"/>
      <c r="L644" s="35"/>
      <c r="M644" s="35"/>
      <c r="Q644" s="35"/>
      <c r="R644" s="35"/>
      <c r="V644" s="35"/>
      <c r="W644" s="35"/>
      <c r="X644" s="30"/>
      <c r="Y644" s="30"/>
    </row>
    <row r="645" spans="2:25" s="29" customFormat="1" x14ac:dyDescent="0.2">
      <c r="B645" s="35"/>
      <c r="C645" s="51"/>
      <c r="G645" s="35"/>
      <c r="H645" s="35"/>
      <c r="L645" s="35"/>
      <c r="M645" s="35"/>
      <c r="Q645" s="35"/>
      <c r="R645" s="35"/>
      <c r="V645" s="35"/>
      <c r="W645" s="35"/>
      <c r="X645" s="30"/>
      <c r="Y645" s="30"/>
    </row>
    <row r="646" spans="2:25" s="29" customFormat="1" x14ac:dyDescent="0.2">
      <c r="B646" s="35"/>
      <c r="C646" s="51"/>
      <c r="G646" s="35"/>
      <c r="H646" s="35"/>
      <c r="L646" s="35"/>
      <c r="M646" s="35"/>
      <c r="Q646" s="35"/>
      <c r="R646" s="35"/>
      <c r="V646" s="35"/>
      <c r="W646" s="35"/>
      <c r="X646" s="30"/>
      <c r="Y646" s="30"/>
    </row>
    <row r="647" spans="2:25" s="29" customFormat="1" x14ac:dyDescent="0.2">
      <c r="B647" s="35"/>
      <c r="C647" s="51"/>
      <c r="G647" s="35"/>
      <c r="H647" s="35"/>
      <c r="L647" s="35"/>
      <c r="M647" s="35"/>
      <c r="Q647" s="35"/>
      <c r="R647" s="35"/>
      <c r="V647" s="35"/>
      <c r="W647" s="35"/>
      <c r="X647" s="30"/>
      <c r="Y647" s="30"/>
    </row>
    <row r="648" spans="2:25" s="29" customFormat="1" x14ac:dyDescent="0.2">
      <c r="B648" s="35"/>
      <c r="C648" s="51"/>
      <c r="G648" s="35"/>
      <c r="H648" s="35"/>
      <c r="L648" s="35"/>
      <c r="M648" s="35"/>
      <c r="Q648" s="35"/>
      <c r="R648" s="35"/>
      <c r="V648" s="35"/>
      <c r="W648" s="35"/>
      <c r="X648" s="30"/>
      <c r="Y648" s="30"/>
    </row>
    <row r="649" spans="2:25" s="29" customFormat="1" x14ac:dyDescent="0.2">
      <c r="B649" s="35"/>
      <c r="C649" s="51"/>
      <c r="G649" s="35"/>
      <c r="H649" s="35"/>
      <c r="L649" s="35"/>
      <c r="M649" s="35"/>
      <c r="Q649" s="35"/>
      <c r="R649" s="35"/>
      <c r="V649" s="35"/>
      <c r="W649" s="35"/>
      <c r="X649" s="30"/>
      <c r="Y649" s="30"/>
    </row>
    <row r="650" spans="2:25" s="29" customFormat="1" x14ac:dyDescent="0.2">
      <c r="B650" s="35"/>
      <c r="C650" s="51"/>
      <c r="G650" s="35"/>
      <c r="H650" s="35"/>
      <c r="L650" s="35"/>
      <c r="M650" s="35"/>
      <c r="Q650" s="35"/>
      <c r="R650" s="35"/>
      <c r="V650" s="35"/>
      <c r="W650" s="35"/>
      <c r="X650" s="30"/>
      <c r="Y650" s="30"/>
    </row>
    <row r="651" spans="2:25" s="29" customFormat="1" x14ac:dyDescent="0.2">
      <c r="B651" s="35"/>
      <c r="C651" s="51"/>
      <c r="G651" s="35"/>
      <c r="H651" s="35"/>
      <c r="L651" s="35"/>
      <c r="M651" s="35"/>
      <c r="Q651" s="35"/>
      <c r="R651" s="35"/>
      <c r="V651" s="35"/>
      <c r="W651" s="35"/>
      <c r="X651" s="30"/>
      <c r="Y651" s="30"/>
    </row>
    <row r="652" spans="2:25" s="29" customFormat="1" x14ac:dyDescent="0.2">
      <c r="B652" s="35"/>
      <c r="C652" s="51"/>
      <c r="G652" s="35"/>
      <c r="H652" s="35"/>
      <c r="L652" s="35"/>
      <c r="M652" s="35"/>
      <c r="Q652" s="35"/>
      <c r="R652" s="35"/>
      <c r="V652" s="35"/>
      <c r="W652" s="35"/>
      <c r="X652" s="30"/>
      <c r="Y652" s="30"/>
    </row>
    <row r="653" spans="2:25" s="29" customFormat="1" x14ac:dyDescent="0.2">
      <c r="B653" s="35"/>
      <c r="C653" s="51"/>
      <c r="G653" s="35"/>
      <c r="H653" s="35"/>
      <c r="L653" s="35"/>
      <c r="M653" s="35"/>
      <c r="Q653" s="35"/>
      <c r="R653" s="35"/>
      <c r="V653" s="35"/>
      <c r="W653" s="35"/>
      <c r="X653" s="30"/>
      <c r="Y653" s="30"/>
    </row>
    <row r="654" spans="2:25" s="29" customFormat="1" x14ac:dyDescent="0.2">
      <c r="B654" s="35"/>
      <c r="C654" s="51"/>
      <c r="G654" s="35"/>
      <c r="H654" s="35"/>
      <c r="L654" s="35"/>
      <c r="M654" s="35"/>
      <c r="Q654" s="35"/>
      <c r="R654" s="35"/>
      <c r="V654" s="35"/>
      <c r="W654" s="35"/>
      <c r="X654" s="30"/>
      <c r="Y654" s="30"/>
    </row>
    <row r="655" spans="2:25" s="29" customFormat="1" x14ac:dyDescent="0.2">
      <c r="B655" s="35"/>
      <c r="C655" s="51"/>
      <c r="G655" s="35"/>
      <c r="H655" s="35"/>
      <c r="L655" s="35"/>
      <c r="M655" s="35"/>
      <c r="Q655" s="35"/>
      <c r="R655" s="35"/>
      <c r="V655" s="35"/>
      <c r="W655" s="35"/>
      <c r="X655" s="30"/>
      <c r="Y655" s="30"/>
    </row>
    <row r="656" spans="2:25" s="29" customFormat="1" x14ac:dyDescent="0.2">
      <c r="B656" s="35"/>
      <c r="C656" s="51"/>
      <c r="G656" s="35"/>
      <c r="H656" s="35"/>
      <c r="L656" s="35"/>
      <c r="M656" s="35"/>
      <c r="Q656" s="35"/>
      <c r="R656" s="35"/>
      <c r="V656" s="35"/>
      <c r="W656" s="35"/>
      <c r="X656" s="30"/>
      <c r="Y656" s="30"/>
    </row>
    <row r="657" spans="2:25" s="29" customFormat="1" x14ac:dyDescent="0.2">
      <c r="B657" s="35"/>
      <c r="C657" s="51"/>
      <c r="G657" s="35"/>
      <c r="H657" s="35"/>
      <c r="L657" s="35"/>
      <c r="M657" s="35"/>
      <c r="Q657" s="35"/>
      <c r="R657" s="35"/>
      <c r="V657" s="35"/>
      <c r="W657" s="35"/>
      <c r="X657" s="30"/>
      <c r="Y657" s="30"/>
    </row>
    <row r="658" spans="2:25" s="29" customFormat="1" x14ac:dyDescent="0.2">
      <c r="B658" s="35"/>
      <c r="C658" s="51"/>
      <c r="G658" s="35"/>
      <c r="H658" s="35"/>
      <c r="L658" s="35"/>
      <c r="M658" s="35"/>
      <c r="Q658" s="35"/>
      <c r="R658" s="35"/>
      <c r="V658" s="35"/>
      <c r="W658" s="35"/>
      <c r="X658" s="30"/>
      <c r="Y658" s="30"/>
    </row>
    <row r="659" spans="2:25" s="29" customFormat="1" x14ac:dyDescent="0.2">
      <c r="B659" s="35"/>
      <c r="C659" s="51"/>
      <c r="G659" s="35"/>
      <c r="H659" s="35"/>
      <c r="L659" s="35"/>
      <c r="M659" s="35"/>
      <c r="Q659" s="35"/>
      <c r="R659" s="35"/>
      <c r="V659" s="35"/>
      <c r="W659" s="35"/>
      <c r="X659" s="30"/>
      <c r="Y659" s="30"/>
    </row>
    <row r="660" spans="2:25" s="29" customFormat="1" x14ac:dyDescent="0.2">
      <c r="B660" s="35"/>
      <c r="C660" s="51"/>
      <c r="G660" s="35"/>
      <c r="H660" s="35"/>
      <c r="L660" s="35"/>
      <c r="M660" s="35"/>
      <c r="Q660" s="35"/>
      <c r="R660" s="35"/>
      <c r="V660" s="35"/>
      <c r="W660" s="35"/>
      <c r="X660" s="30"/>
      <c r="Y660" s="30"/>
    </row>
    <row r="661" spans="2:25" s="29" customFormat="1" x14ac:dyDescent="0.2">
      <c r="B661" s="35"/>
      <c r="C661" s="51"/>
      <c r="G661" s="35"/>
      <c r="H661" s="35"/>
      <c r="L661" s="35"/>
      <c r="M661" s="35"/>
      <c r="Q661" s="35"/>
      <c r="R661" s="35"/>
      <c r="V661" s="35"/>
      <c r="W661" s="35"/>
      <c r="X661" s="30"/>
      <c r="Y661" s="30"/>
    </row>
    <row r="662" spans="2:25" s="29" customFormat="1" x14ac:dyDescent="0.2">
      <c r="B662" s="35"/>
      <c r="C662" s="51"/>
      <c r="G662" s="35"/>
      <c r="H662" s="35"/>
      <c r="L662" s="35"/>
      <c r="M662" s="35"/>
      <c r="Q662" s="35"/>
      <c r="R662" s="35"/>
      <c r="V662" s="35"/>
      <c r="W662" s="35"/>
      <c r="X662" s="30"/>
      <c r="Y662" s="30"/>
    </row>
    <row r="663" spans="2:25" s="29" customFormat="1" x14ac:dyDescent="0.2">
      <c r="B663" s="35"/>
      <c r="C663" s="51"/>
      <c r="G663" s="35"/>
      <c r="H663" s="35"/>
      <c r="L663" s="35"/>
      <c r="M663" s="35"/>
      <c r="Q663" s="35"/>
      <c r="R663" s="35"/>
      <c r="V663" s="35"/>
      <c r="W663" s="35"/>
      <c r="X663" s="30"/>
      <c r="Y663" s="30"/>
    </row>
    <row r="664" spans="2:25" s="29" customFormat="1" x14ac:dyDescent="0.2">
      <c r="B664" s="35"/>
      <c r="C664" s="51"/>
      <c r="G664" s="35"/>
      <c r="H664" s="35"/>
      <c r="L664" s="35"/>
      <c r="M664" s="35"/>
      <c r="Q664" s="35"/>
      <c r="R664" s="35"/>
      <c r="V664" s="35"/>
      <c r="W664" s="35"/>
      <c r="X664" s="30"/>
      <c r="Y664" s="30"/>
    </row>
    <row r="665" spans="2:25" s="29" customFormat="1" x14ac:dyDescent="0.2">
      <c r="B665" s="35"/>
      <c r="C665" s="51"/>
      <c r="G665" s="35"/>
      <c r="H665" s="35"/>
      <c r="L665" s="35"/>
      <c r="M665" s="35"/>
      <c r="Q665" s="35"/>
      <c r="R665" s="35"/>
      <c r="V665" s="35"/>
      <c r="W665" s="35"/>
      <c r="X665" s="30"/>
      <c r="Y665" s="30"/>
    </row>
    <row r="666" spans="2:25" s="29" customFormat="1" x14ac:dyDescent="0.2">
      <c r="B666" s="35"/>
      <c r="C666" s="51"/>
      <c r="G666" s="35"/>
      <c r="H666" s="35"/>
      <c r="L666" s="35"/>
      <c r="M666" s="35"/>
      <c r="Q666" s="35"/>
      <c r="R666" s="35"/>
      <c r="V666" s="35"/>
      <c r="W666" s="35"/>
      <c r="X666" s="30"/>
      <c r="Y666" s="30"/>
    </row>
    <row r="667" spans="2:25" s="29" customFormat="1" x14ac:dyDescent="0.2">
      <c r="B667" s="35"/>
      <c r="C667" s="51"/>
      <c r="G667" s="35"/>
      <c r="H667" s="35"/>
      <c r="L667" s="35"/>
      <c r="M667" s="35"/>
      <c r="Q667" s="35"/>
      <c r="R667" s="35"/>
      <c r="V667" s="35"/>
      <c r="W667" s="35"/>
      <c r="X667" s="30"/>
      <c r="Y667" s="30"/>
    </row>
    <row r="668" spans="2:25" s="29" customFormat="1" x14ac:dyDescent="0.2">
      <c r="B668" s="35"/>
      <c r="C668" s="51"/>
      <c r="G668" s="35"/>
      <c r="H668" s="35"/>
      <c r="L668" s="35"/>
      <c r="M668" s="35"/>
      <c r="Q668" s="35"/>
      <c r="R668" s="35"/>
      <c r="V668" s="35"/>
      <c r="W668" s="35"/>
      <c r="X668" s="30"/>
      <c r="Y668" s="30"/>
    </row>
    <row r="669" spans="2:25" s="29" customFormat="1" x14ac:dyDescent="0.2">
      <c r="B669" s="35"/>
      <c r="C669" s="51"/>
      <c r="G669" s="35"/>
      <c r="H669" s="35"/>
      <c r="L669" s="35"/>
      <c r="M669" s="35"/>
      <c r="Q669" s="35"/>
      <c r="R669" s="35"/>
      <c r="V669" s="35"/>
      <c r="W669" s="35"/>
      <c r="X669" s="30"/>
      <c r="Y669" s="30"/>
    </row>
    <row r="670" spans="2:25" s="29" customFormat="1" x14ac:dyDescent="0.2">
      <c r="B670" s="35"/>
      <c r="C670" s="51"/>
      <c r="G670" s="35"/>
      <c r="H670" s="35"/>
      <c r="L670" s="35"/>
      <c r="M670" s="35"/>
      <c r="Q670" s="35"/>
      <c r="R670" s="35"/>
      <c r="V670" s="35"/>
      <c r="W670" s="35"/>
      <c r="X670" s="30"/>
      <c r="Y670" s="30"/>
    </row>
    <row r="671" spans="2:25" s="29" customFormat="1" x14ac:dyDescent="0.2">
      <c r="B671" s="35"/>
      <c r="C671" s="51"/>
      <c r="G671" s="35"/>
      <c r="H671" s="35"/>
      <c r="L671" s="35"/>
      <c r="M671" s="35"/>
      <c r="Q671" s="35"/>
      <c r="R671" s="35"/>
      <c r="V671" s="35"/>
      <c r="W671" s="35"/>
      <c r="X671" s="30"/>
      <c r="Y671" s="30"/>
    </row>
    <row r="672" spans="2:25" s="29" customFormat="1" x14ac:dyDescent="0.2">
      <c r="B672" s="35"/>
      <c r="C672" s="51"/>
      <c r="G672" s="35"/>
      <c r="H672" s="35"/>
      <c r="L672" s="35"/>
      <c r="M672" s="35"/>
      <c r="Q672" s="35"/>
      <c r="R672" s="35"/>
      <c r="V672" s="35"/>
      <c r="W672" s="35"/>
      <c r="X672" s="30"/>
      <c r="Y672" s="30"/>
    </row>
    <row r="673" spans="2:25" s="29" customFormat="1" x14ac:dyDescent="0.2">
      <c r="B673" s="35"/>
      <c r="C673" s="51"/>
      <c r="G673" s="35"/>
      <c r="H673" s="35"/>
      <c r="L673" s="35"/>
      <c r="M673" s="35"/>
      <c r="Q673" s="35"/>
      <c r="R673" s="35"/>
      <c r="V673" s="35"/>
      <c r="W673" s="35"/>
      <c r="X673" s="30"/>
      <c r="Y673" s="30"/>
    </row>
    <row r="674" spans="2:25" s="29" customFormat="1" x14ac:dyDescent="0.2">
      <c r="B674" s="35"/>
      <c r="C674" s="51"/>
      <c r="G674" s="35"/>
      <c r="H674" s="35"/>
      <c r="L674" s="35"/>
      <c r="M674" s="35"/>
      <c r="Q674" s="35"/>
      <c r="R674" s="35"/>
      <c r="V674" s="35"/>
      <c r="W674" s="35"/>
      <c r="X674" s="30"/>
      <c r="Y674" s="30"/>
    </row>
    <row r="675" spans="2:25" s="29" customFormat="1" x14ac:dyDescent="0.2">
      <c r="B675" s="35"/>
      <c r="C675" s="51"/>
      <c r="G675" s="35"/>
      <c r="H675" s="35"/>
      <c r="L675" s="35"/>
      <c r="M675" s="35"/>
      <c r="Q675" s="35"/>
      <c r="R675" s="35"/>
      <c r="V675" s="35"/>
      <c r="W675" s="35"/>
      <c r="X675" s="30"/>
      <c r="Y675" s="30"/>
    </row>
    <row r="676" spans="2:25" s="29" customFormat="1" x14ac:dyDescent="0.2">
      <c r="B676" s="35"/>
      <c r="C676" s="51"/>
      <c r="G676" s="35"/>
      <c r="H676" s="35"/>
      <c r="L676" s="35"/>
      <c r="M676" s="35"/>
      <c r="Q676" s="35"/>
      <c r="R676" s="35"/>
      <c r="V676" s="35"/>
      <c r="W676" s="35"/>
      <c r="X676" s="30"/>
      <c r="Y676" s="30"/>
    </row>
    <row r="677" spans="2:25" s="29" customFormat="1" x14ac:dyDescent="0.2">
      <c r="B677" s="35"/>
      <c r="C677" s="51"/>
      <c r="G677" s="35"/>
      <c r="H677" s="35"/>
      <c r="L677" s="35"/>
      <c r="M677" s="35"/>
      <c r="Q677" s="35"/>
      <c r="R677" s="35"/>
      <c r="V677" s="35"/>
      <c r="W677" s="35"/>
      <c r="X677" s="30"/>
      <c r="Y677" s="30"/>
    </row>
    <row r="678" spans="2:25" s="29" customFormat="1" x14ac:dyDescent="0.2">
      <c r="B678" s="35"/>
      <c r="C678" s="51"/>
      <c r="G678" s="35"/>
      <c r="H678" s="35"/>
      <c r="L678" s="35"/>
      <c r="M678" s="35"/>
      <c r="Q678" s="35"/>
      <c r="R678" s="35"/>
      <c r="V678" s="35"/>
      <c r="W678" s="35"/>
      <c r="X678" s="30"/>
      <c r="Y678" s="30"/>
    </row>
    <row r="679" spans="2:25" s="29" customFormat="1" x14ac:dyDescent="0.2">
      <c r="B679" s="35"/>
      <c r="C679" s="51"/>
      <c r="G679" s="35"/>
      <c r="H679" s="35"/>
      <c r="L679" s="35"/>
      <c r="M679" s="35"/>
      <c r="Q679" s="35"/>
      <c r="R679" s="35"/>
      <c r="V679" s="35"/>
      <c r="W679" s="35"/>
      <c r="X679" s="30"/>
      <c r="Y679" s="30"/>
    </row>
    <row r="680" spans="2:25" s="29" customFormat="1" x14ac:dyDescent="0.2">
      <c r="B680" s="35"/>
      <c r="C680" s="51"/>
      <c r="G680" s="35"/>
      <c r="H680" s="35"/>
      <c r="L680" s="35"/>
      <c r="M680" s="35"/>
      <c r="Q680" s="35"/>
      <c r="R680" s="35"/>
      <c r="V680" s="35"/>
      <c r="W680" s="35"/>
      <c r="X680" s="30"/>
      <c r="Y680" s="30"/>
    </row>
    <row r="681" spans="2:25" s="29" customFormat="1" x14ac:dyDescent="0.2">
      <c r="B681" s="35"/>
      <c r="C681" s="51"/>
      <c r="G681" s="35"/>
      <c r="H681" s="35"/>
      <c r="L681" s="35"/>
      <c r="M681" s="35"/>
      <c r="Q681" s="35"/>
      <c r="R681" s="35"/>
      <c r="V681" s="35"/>
      <c r="W681" s="35"/>
      <c r="X681" s="30"/>
      <c r="Y681" s="30"/>
    </row>
    <row r="682" spans="2:25" s="29" customFormat="1" x14ac:dyDescent="0.2">
      <c r="B682" s="35"/>
      <c r="C682" s="51"/>
      <c r="G682" s="35"/>
      <c r="H682" s="35"/>
      <c r="L682" s="35"/>
      <c r="M682" s="35"/>
      <c r="Q682" s="35"/>
      <c r="R682" s="35"/>
      <c r="V682" s="35"/>
      <c r="W682" s="35"/>
      <c r="X682" s="30"/>
      <c r="Y682" s="30"/>
    </row>
    <row r="683" spans="2:25" s="29" customFormat="1" x14ac:dyDescent="0.2">
      <c r="B683" s="35"/>
      <c r="C683" s="51"/>
      <c r="G683" s="35"/>
      <c r="H683" s="35"/>
      <c r="L683" s="35"/>
      <c r="M683" s="35"/>
      <c r="Q683" s="35"/>
      <c r="R683" s="35"/>
      <c r="V683" s="35"/>
      <c r="W683" s="35"/>
      <c r="X683" s="30"/>
      <c r="Y683" s="30"/>
    </row>
    <row r="684" spans="2:25" s="29" customFormat="1" x14ac:dyDescent="0.2">
      <c r="B684" s="35"/>
      <c r="C684" s="51"/>
      <c r="G684" s="35"/>
      <c r="H684" s="35"/>
      <c r="L684" s="35"/>
      <c r="M684" s="35"/>
      <c r="Q684" s="35"/>
      <c r="R684" s="35"/>
      <c r="V684" s="35"/>
      <c r="W684" s="35"/>
      <c r="X684" s="30"/>
      <c r="Y684" s="30"/>
    </row>
    <row r="685" spans="2:25" s="29" customFormat="1" x14ac:dyDescent="0.2">
      <c r="B685" s="35"/>
      <c r="C685" s="51"/>
      <c r="G685" s="35"/>
      <c r="H685" s="35"/>
      <c r="L685" s="35"/>
      <c r="M685" s="35"/>
      <c r="Q685" s="35"/>
      <c r="R685" s="35"/>
      <c r="V685" s="35"/>
      <c r="W685" s="35"/>
      <c r="X685" s="30"/>
      <c r="Y685" s="30"/>
    </row>
    <row r="686" spans="2:25" s="29" customFormat="1" x14ac:dyDescent="0.2">
      <c r="B686" s="35"/>
      <c r="C686" s="51"/>
      <c r="G686" s="35"/>
      <c r="H686" s="35"/>
      <c r="L686" s="35"/>
      <c r="M686" s="35"/>
      <c r="Q686" s="35"/>
      <c r="R686" s="35"/>
      <c r="V686" s="35"/>
      <c r="W686" s="35"/>
      <c r="X686" s="30"/>
      <c r="Y686" s="30"/>
    </row>
    <row r="687" spans="2:25" s="29" customFormat="1" x14ac:dyDescent="0.2">
      <c r="B687" s="35"/>
      <c r="C687" s="51"/>
      <c r="G687" s="35"/>
      <c r="H687" s="35"/>
      <c r="L687" s="35"/>
      <c r="M687" s="35"/>
      <c r="Q687" s="35"/>
      <c r="R687" s="35"/>
      <c r="V687" s="35"/>
      <c r="W687" s="35"/>
      <c r="X687" s="30"/>
      <c r="Y687" s="30"/>
    </row>
    <row r="688" spans="2:25" s="29" customFormat="1" x14ac:dyDescent="0.2">
      <c r="B688" s="35"/>
      <c r="C688" s="51"/>
      <c r="G688" s="35"/>
      <c r="H688" s="35"/>
      <c r="L688" s="35"/>
      <c r="M688" s="35"/>
      <c r="Q688" s="35"/>
      <c r="R688" s="35"/>
      <c r="V688" s="35"/>
      <c r="W688" s="35"/>
      <c r="X688" s="30"/>
      <c r="Y688" s="30"/>
    </row>
    <row r="689" spans="2:25" s="29" customFormat="1" x14ac:dyDescent="0.2">
      <c r="B689" s="35"/>
      <c r="C689" s="51"/>
      <c r="G689" s="35"/>
      <c r="H689" s="35"/>
      <c r="L689" s="35"/>
      <c r="M689" s="35"/>
      <c r="Q689" s="35"/>
      <c r="R689" s="35"/>
      <c r="V689" s="35"/>
      <c r="W689" s="35"/>
      <c r="X689" s="30"/>
      <c r="Y689" s="30"/>
    </row>
    <row r="690" spans="2:25" s="29" customFormat="1" x14ac:dyDescent="0.2">
      <c r="B690" s="35"/>
      <c r="C690" s="51"/>
      <c r="G690" s="35"/>
      <c r="H690" s="35"/>
      <c r="L690" s="35"/>
      <c r="M690" s="35"/>
      <c r="Q690" s="35"/>
      <c r="R690" s="35"/>
      <c r="V690" s="35"/>
      <c r="W690" s="35"/>
      <c r="X690" s="30"/>
      <c r="Y690" s="30"/>
    </row>
    <row r="691" spans="2:25" s="29" customFormat="1" x14ac:dyDescent="0.2">
      <c r="B691" s="35"/>
      <c r="C691" s="51"/>
      <c r="G691" s="35"/>
      <c r="H691" s="35"/>
      <c r="L691" s="35"/>
      <c r="M691" s="35"/>
      <c r="Q691" s="35"/>
      <c r="R691" s="35"/>
      <c r="V691" s="35"/>
      <c r="W691" s="35"/>
      <c r="X691" s="30"/>
      <c r="Y691" s="30"/>
    </row>
    <row r="692" spans="2:25" s="29" customFormat="1" x14ac:dyDescent="0.2">
      <c r="B692" s="35"/>
      <c r="C692" s="51"/>
      <c r="G692" s="35"/>
      <c r="H692" s="35"/>
      <c r="L692" s="35"/>
      <c r="M692" s="35"/>
      <c r="Q692" s="35"/>
      <c r="R692" s="35"/>
      <c r="V692" s="35"/>
      <c r="W692" s="35"/>
      <c r="X692" s="30"/>
      <c r="Y692" s="30"/>
    </row>
    <row r="693" spans="2:25" s="29" customFormat="1" x14ac:dyDescent="0.2">
      <c r="B693" s="35"/>
      <c r="C693" s="51"/>
      <c r="G693" s="35"/>
      <c r="H693" s="35"/>
      <c r="L693" s="35"/>
      <c r="M693" s="35"/>
      <c r="Q693" s="35"/>
      <c r="R693" s="35"/>
      <c r="V693" s="35"/>
      <c r="W693" s="35"/>
      <c r="X693" s="30"/>
      <c r="Y693" s="30"/>
    </row>
    <row r="694" spans="2:25" s="29" customFormat="1" x14ac:dyDescent="0.2">
      <c r="B694" s="35"/>
      <c r="C694" s="51"/>
      <c r="G694" s="35"/>
      <c r="H694" s="35"/>
      <c r="L694" s="35"/>
      <c r="M694" s="35"/>
      <c r="Q694" s="35"/>
      <c r="R694" s="35"/>
      <c r="V694" s="35"/>
      <c r="W694" s="35"/>
      <c r="X694" s="30"/>
      <c r="Y694" s="30"/>
    </row>
    <row r="695" spans="2:25" s="29" customFormat="1" x14ac:dyDescent="0.2">
      <c r="B695" s="35"/>
      <c r="C695" s="51"/>
      <c r="G695" s="35"/>
      <c r="H695" s="35"/>
      <c r="L695" s="35"/>
      <c r="M695" s="35"/>
      <c r="Q695" s="35"/>
      <c r="R695" s="35"/>
      <c r="V695" s="35"/>
      <c r="W695" s="35"/>
      <c r="X695" s="30"/>
      <c r="Y695" s="30"/>
    </row>
    <row r="696" spans="2:25" s="29" customFormat="1" x14ac:dyDescent="0.2">
      <c r="B696" s="35"/>
      <c r="C696" s="51"/>
      <c r="G696" s="35"/>
      <c r="H696" s="35"/>
      <c r="L696" s="35"/>
      <c r="M696" s="35"/>
      <c r="Q696" s="35"/>
      <c r="R696" s="35"/>
      <c r="V696" s="35"/>
      <c r="W696" s="35"/>
      <c r="X696" s="30"/>
      <c r="Y696" s="30"/>
    </row>
    <row r="697" spans="2:25" s="29" customFormat="1" x14ac:dyDescent="0.2">
      <c r="B697" s="35"/>
      <c r="C697" s="51"/>
      <c r="G697" s="35"/>
      <c r="H697" s="35"/>
      <c r="L697" s="35"/>
      <c r="M697" s="35"/>
      <c r="Q697" s="35"/>
      <c r="R697" s="35"/>
      <c r="V697" s="35"/>
      <c r="W697" s="35"/>
      <c r="X697" s="30"/>
      <c r="Y697" s="30"/>
    </row>
    <row r="698" spans="2:25" s="29" customFormat="1" x14ac:dyDescent="0.2">
      <c r="B698" s="35"/>
      <c r="C698" s="51"/>
      <c r="G698" s="35"/>
      <c r="H698" s="35"/>
      <c r="L698" s="35"/>
      <c r="M698" s="35"/>
      <c r="Q698" s="35"/>
      <c r="R698" s="35"/>
      <c r="V698" s="35"/>
      <c r="W698" s="35"/>
      <c r="X698" s="30"/>
      <c r="Y698" s="30"/>
    </row>
    <row r="699" spans="2:25" s="29" customFormat="1" x14ac:dyDescent="0.2">
      <c r="B699" s="35"/>
      <c r="C699" s="51"/>
      <c r="G699" s="35"/>
      <c r="H699" s="35"/>
      <c r="L699" s="35"/>
      <c r="M699" s="35"/>
      <c r="Q699" s="35"/>
      <c r="R699" s="35"/>
      <c r="V699" s="35"/>
      <c r="W699" s="35"/>
      <c r="X699" s="30"/>
      <c r="Y699" s="30"/>
    </row>
    <row r="700" spans="2:25" s="29" customFormat="1" x14ac:dyDescent="0.2">
      <c r="B700" s="35"/>
      <c r="C700" s="51"/>
      <c r="G700" s="35"/>
      <c r="H700" s="35"/>
      <c r="L700" s="35"/>
      <c r="M700" s="35"/>
      <c r="Q700" s="35"/>
      <c r="R700" s="35"/>
      <c r="V700" s="35"/>
      <c r="W700" s="35"/>
      <c r="X700" s="30"/>
      <c r="Y700" s="30"/>
    </row>
    <row r="701" spans="2:25" s="29" customFormat="1" x14ac:dyDescent="0.2">
      <c r="B701" s="35"/>
      <c r="C701" s="51"/>
      <c r="G701" s="35"/>
      <c r="H701" s="35"/>
      <c r="L701" s="35"/>
      <c r="M701" s="35"/>
      <c r="Q701" s="35"/>
      <c r="R701" s="35"/>
      <c r="V701" s="35"/>
      <c r="W701" s="35"/>
      <c r="X701" s="30"/>
      <c r="Y701" s="30"/>
    </row>
    <row r="702" spans="2:25" s="29" customFormat="1" x14ac:dyDescent="0.2">
      <c r="B702" s="35"/>
      <c r="C702" s="51"/>
      <c r="G702" s="35"/>
      <c r="H702" s="35"/>
      <c r="L702" s="35"/>
      <c r="M702" s="35"/>
      <c r="Q702" s="35"/>
      <c r="R702" s="35"/>
      <c r="V702" s="35"/>
      <c r="W702" s="35"/>
      <c r="X702" s="30"/>
      <c r="Y702" s="30"/>
    </row>
    <row r="703" spans="2:25" s="29" customFormat="1" x14ac:dyDescent="0.2">
      <c r="B703" s="35"/>
      <c r="C703" s="51"/>
      <c r="G703" s="35"/>
      <c r="H703" s="35"/>
      <c r="L703" s="35"/>
      <c r="M703" s="35"/>
      <c r="Q703" s="35"/>
      <c r="R703" s="35"/>
      <c r="V703" s="35"/>
      <c r="W703" s="35"/>
      <c r="X703" s="30"/>
      <c r="Y703" s="30"/>
    </row>
    <row r="704" spans="2:25" s="29" customFormat="1" x14ac:dyDescent="0.2">
      <c r="B704" s="35"/>
      <c r="C704" s="51"/>
      <c r="G704" s="35"/>
      <c r="H704" s="35"/>
      <c r="L704" s="35"/>
      <c r="M704" s="35"/>
      <c r="Q704" s="35"/>
      <c r="R704" s="35"/>
      <c r="V704" s="35"/>
      <c r="W704" s="35"/>
      <c r="X704" s="30"/>
      <c r="Y704" s="30"/>
    </row>
    <row r="705" spans="2:25" s="29" customFormat="1" x14ac:dyDescent="0.2">
      <c r="B705" s="35"/>
      <c r="C705" s="51"/>
      <c r="G705" s="35"/>
      <c r="H705" s="35"/>
      <c r="L705" s="35"/>
      <c r="M705" s="35"/>
      <c r="Q705" s="35"/>
      <c r="R705" s="35"/>
      <c r="V705" s="35"/>
      <c r="W705" s="35"/>
      <c r="X705" s="30"/>
      <c r="Y705" s="30"/>
    </row>
    <row r="706" spans="2:25" s="29" customFormat="1" x14ac:dyDescent="0.2">
      <c r="B706" s="35"/>
      <c r="C706" s="51"/>
      <c r="G706" s="35"/>
      <c r="H706" s="35"/>
      <c r="L706" s="35"/>
      <c r="M706" s="35"/>
      <c r="Q706" s="35"/>
      <c r="R706" s="35"/>
      <c r="V706" s="35"/>
      <c r="W706" s="35"/>
      <c r="X706" s="30"/>
      <c r="Y706" s="30"/>
    </row>
    <row r="707" spans="2:25" s="29" customFormat="1" x14ac:dyDescent="0.2">
      <c r="B707" s="35"/>
      <c r="C707" s="51"/>
      <c r="G707" s="35"/>
      <c r="H707" s="35"/>
      <c r="L707" s="35"/>
      <c r="M707" s="35"/>
      <c r="Q707" s="35"/>
      <c r="R707" s="35"/>
      <c r="V707" s="35"/>
      <c r="W707" s="35"/>
      <c r="X707" s="30"/>
      <c r="Y707" s="30"/>
    </row>
    <row r="708" spans="2:25" s="29" customFormat="1" x14ac:dyDescent="0.2">
      <c r="B708" s="35"/>
      <c r="C708" s="51"/>
      <c r="G708" s="35"/>
      <c r="H708" s="35"/>
      <c r="L708" s="35"/>
      <c r="M708" s="35"/>
      <c r="Q708" s="35"/>
      <c r="R708" s="35"/>
      <c r="V708" s="35"/>
      <c r="W708" s="35"/>
      <c r="X708" s="30"/>
      <c r="Y708" s="30"/>
    </row>
    <row r="709" spans="2:25" s="29" customFormat="1" x14ac:dyDescent="0.2">
      <c r="B709" s="35"/>
      <c r="C709" s="51"/>
      <c r="G709" s="35"/>
      <c r="H709" s="35"/>
      <c r="L709" s="35"/>
      <c r="M709" s="35"/>
      <c r="Q709" s="35"/>
      <c r="R709" s="35"/>
      <c r="V709" s="35"/>
      <c r="W709" s="35"/>
      <c r="X709" s="30"/>
      <c r="Y709" s="30"/>
    </row>
    <row r="710" spans="2:25" s="29" customFormat="1" x14ac:dyDescent="0.2">
      <c r="B710" s="35"/>
      <c r="C710" s="51"/>
      <c r="G710" s="35"/>
      <c r="H710" s="35"/>
      <c r="L710" s="35"/>
      <c r="M710" s="35"/>
      <c r="Q710" s="35"/>
      <c r="R710" s="35"/>
      <c r="V710" s="35"/>
      <c r="W710" s="35"/>
      <c r="X710" s="30"/>
      <c r="Y710" s="30"/>
    </row>
    <row r="711" spans="2:25" s="29" customFormat="1" x14ac:dyDescent="0.2">
      <c r="B711" s="35"/>
      <c r="C711" s="51"/>
      <c r="G711" s="35"/>
      <c r="H711" s="35"/>
      <c r="L711" s="35"/>
      <c r="M711" s="35"/>
      <c r="Q711" s="35"/>
      <c r="R711" s="35"/>
      <c r="V711" s="35"/>
      <c r="W711" s="35"/>
      <c r="X711" s="30"/>
      <c r="Y711" s="30"/>
    </row>
    <row r="712" spans="2:25" s="29" customFormat="1" x14ac:dyDescent="0.2">
      <c r="B712" s="35"/>
      <c r="C712" s="51"/>
      <c r="G712" s="35"/>
      <c r="H712" s="35"/>
      <c r="L712" s="35"/>
      <c r="M712" s="35"/>
      <c r="Q712" s="35"/>
      <c r="R712" s="35"/>
      <c r="V712" s="35"/>
      <c r="W712" s="35"/>
      <c r="X712" s="30"/>
      <c r="Y712" s="30"/>
    </row>
    <row r="713" spans="2:25" s="29" customFormat="1" x14ac:dyDescent="0.2">
      <c r="B713" s="35"/>
      <c r="C713" s="51"/>
      <c r="G713" s="35"/>
      <c r="H713" s="35"/>
      <c r="L713" s="35"/>
      <c r="M713" s="35"/>
      <c r="Q713" s="35"/>
      <c r="R713" s="35"/>
      <c r="V713" s="35"/>
      <c r="W713" s="35"/>
      <c r="X713" s="30"/>
      <c r="Y713" s="30"/>
    </row>
    <row r="714" spans="2:25" s="29" customFormat="1" x14ac:dyDescent="0.2">
      <c r="B714" s="35"/>
      <c r="C714" s="51"/>
      <c r="G714" s="35"/>
      <c r="H714" s="35"/>
      <c r="L714" s="35"/>
      <c r="M714" s="35"/>
      <c r="Q714" s="35"/>
      <c r="R714" s="35"/>
      <c r="V714" s="35"/>
      <c r="W714" s="35"/>
      <c r="X714" s="30"/>
      <c r="Y714" s="30"/>
    </row>
    <row r="715" spans="2:25" s="29" customFormat="1" x14ac:dyDescent="0.2">
      <c r="B715" s="35"/>
      <c r="C715" s="51"/>
      <c r="G715" s="35"/>
      <c r="H715" s="35"/>
      <c r="L715" s="35"/>
      <c r="M715" s="35"/>
      <c r="Q715" s="35"/>
      <c r="R715" s="35"/>
      <c r="V715" s="35"/>
      <c r="W715" s="35"/>
      <c r="X715" s="30"/>
      <c r="Y715" s="30"/>
    </row>
    <row r="716" spans="2:25" s="29" customFormat="1" x14ac:dyDescent="0.2">
      <c r="B716" s="35"/>
      <c r="C716" s="51"/>
      <c r="G716" s="35"/>
      <c r="H716" s="35"/>
      <c r="L716" s="35"/>
      <c r="M716" s="35"/>
      <c r="Q716" s="35"/>
      <c r="R716" s="35"/>
      <c r="V716" s="35"/>
      <c r="W716" s="35"/>
      <c r="X716" s="30"/>
      <c r="Y716" s="30"/>
    </row>
    <row r="717" spans="2:25" s="29" customFormat="1" x14ac:dyDescent="0.2">
      <c r="B717" s="35"/>
      <c r="C717" s="51"/>
      <c r="G717" s="35"/>
      <c r="H717" s="35"/>
      <c r="L717" s="35"/>
      <c r="M717" s="35"/>
      <c r="Q717" s="35"/>
      <c r="R717" s="35"/>
      <c r="V717" s="35"/>
      <c r="W717" s="35"/>
      <c r="X717" s="30"/>
      <c r="Y717" s="30"/>
    </row>
    <row r="718" spans="2:25" s="29" customFormat="1" x14ac:dyDescent="0.2">
      <c r="B718" s="35"/>
      <c r="C718" s="51"/>
      <c r="G718" s="35"/>
      <c r="H718" s="35"/>
      <c r="L718" s="35"/>
      <c r="M718" s="35"/>
      <c r="Q718" s="35"/>
      <c r="R718" s="35"/>
      <c r="V718" s="35"/>
      <c r="W718" s="35"/>
      <c r="X718" s="30"/>
      <c r="Y718" s="30"/>
    </row>
    <row r="719" spans="2:25" s="29" customFormat="1" x14ac:dyDescent="0.2">
      <c r="B719" s="35"/>
      <c r="C719" s="51"/>
      <c r="G719" s="35"/>
      <c r="H719" s="35"/>
      <c r="L719" s="35"/>
      <c r="M719" s="35"/>
      <c r="Q719" s="35"/>
      <c r="R719" s="35"/>
      <c r="V719" s="35"/>
      <c r="W719" s="35"/>
      <c r="X719" s="30"/>
      <c r="Y719" s="30"/>
    </row>
    <row r="720" spans="2:25" s="29" customFormat="1" x14ac:dyDescent="0.2">
      <c r="B720" s="35"/>
      <c r="C720" s="51"/>
      <c r="G720" s="35"/>
      <c r="H720" s="35"/>
      <c r="L720" s="35"/>
      <c r="M720" s="35"/>
      <c r="Q720" s="35"/>
      <c r="R720" s="35"/>
      <c r="V720" s="35"/>
      <c r="W720" s="35"/>
      <c r="X720" s="30"/>
      <c r="Y720" s="30"/>
    </row>
    <row r="721" spans="2:25" s="29" customFormat="1" x14ac:dyDescent="0.2">
      <c r="B721" s="35"/>
      <c r="C721" s="51"/>
      <c r="G721" s="35"/>
      <c r="H721" s="35"/>
      <c r="L721" s="35"/>
      <c r="M721" s="35"/>
      <c r="Q721" s="35"/>
      <c r="R721" s="35"/>
      <c r="V721" s="35"/>
      <c r="W721" s="35"/>
      <c r="X721" s="30"/>
      <c r="Y721" s="30"/>
    </row>
    <row r="722" spans="2:25" s="29" customFormat="1" x14ac:dyDescent="0.2">
      <c r="B722" s="35"/>
      <c r="C722" s="51"/>
      <c r="G722" s="35"/>
      <c r="H722" s="35"/>
      <c r="L722" s="35"/>
      <c r="M722" s="35"/>
      <c r="Q722" s="35"/>
      <c r="R722" s="35"/>
      <c r="V722" s="35"/>
      <c r="W722" s="35"/>
      <c r="X722" s="30"/>
      <c r="Y722" s="30"/>
    </row>
    <row r="723" spans="2:25" s="29" customFormat="1" x14ac:dyDescent="0.2">
      <c r="B723" s="35"/>
      <c r="C723" s="51"/>
      <c r="G723" s="35"/>
      <c r="H723" s="35"/>
      <c r="L723" s="35"/>
      <c r="M723" s="35"/>
      <c r="Q723" s="35"/>
      <c r="R723" s="35"/>
      <c r="V723" s="35"/>
      <c r="W723" s="35"/>
      <c r="X723" s="30"/>
      <c r="Y723" s="30"/>
    </row>
    <row r="724" spans="2:25" s="29" customFormat="1" x14ac:dyDescent="0.2">
      <c r="B724" s="35"/>
      <c r="C724" s="51"/>
      <c r="G724" s="35"/>
      <c r="H724" s="35"/>
      <c r="L724" s="35"/>
      <c r="M724" s="35"/>
      <c r="Q724" s="35"/>
      <c r="R724" s="35"/>
      <c r="V724" s="35"/>
      <c r="W724" s="35"/>
      <c r="X724" s="30"/>
      <c r="Y724" s="30"/>
    </row>
    <row r="725" spans="2:25" s="29" customFormat="1" x14ac:dyDescent="0.2">
      <c r="B725" s="35"/>
      <c r="C725" s="51"/>
      <c r="G725" s="35"/>
      <c r="H725" s="35"/>
      <c r="L725" s="35"/>
      <c r="M725" s="35"/>
      <c r="Q725" s="35"/>
      <c r="R725" s="35"/>
      <c r="V725" s="35"/>
      <c r="W725" s="35"/>
      <c r="X725" s="30"/>
      <c r="Y725" s="30"/>
    </row>
    <row r="726" spans="2:25" s="29" customFormat="1" x14ac:dyDescent="0.2">
      <c r="B726" s="35"/>
      <c r="C726" s="51"/>
      <c r="G726" s="35"/>
      <c r="H726" s="35"/>
      <c r="L726" s="35"/>
      <c r="M726" s="35"/>
      <c r="Q726" s="35"/>
      <c r="R726" s="35"/>
      <c r="V726" s="35"/>
      <c r="W726" s="35"/>
      <c r="X726" s="30"/>
      <c r="Y726" s="30"/>
    </row>
    <row r="727" spans="2:25" s="29" customFormat="1" x14ac:dyDescent="0.2">
      <c r="B727" s="35"/>
      <c r="C727" s="51"/>
      <c r="G727" s="35"/>
      <c r="H727" s="35"/>
      <c r="L727" s="35"/>
      <c r="M727" s="35"/>
      <c r="Q727" s="35"/>
      <c r="R727" s="35"/>
      <c r="V727" s="35"/>
      <c r="W727" s="35"/>
      <c r="X727" s="30"/>
      <c r="Y727" s="30"/>
    </row>
    <row r="728" spans="2:25" s="29" customFormat="1" x14ac:dyDescent="0.2">
      <c r="B728" s="35"/>
      <c r="C728" s="51"/>
      <c r="G728" s="35"/>
      <c r="H728" s="35"/>
      <c r="L728" s="35"/>
      <c r="M728" s="35"/>
      <c r="Q728" s="35"/>
      <c r="R728" s="35"/>
      <c r="V728" s="35"/>
      <c r="W728" s="35"/>
      <c r="X728" s="30"/>
      <c r="Y728" s="30"/>
    </row>
    <row r="729" spans="2:25" s="29" customFormat="1" x14ac:dyDescent="0.2">
      <c r="B729" s="35"/>
      <c r="C729" s="51"/>
      <c r="G729" s="35"/>
      <c r="H729" s="35"/>
      <c r="L729" s="35"/>
      <c r="M729" s="35"/>
      <c r="Q729" s="35"/>
      <c r="R729" s="35"/>
      <c r="V729" s="35"/>
      <c r="W729" s="35"/>
      <c r="X729" s="30"/>
      <c r="Y729" s="30"/>
    </row>
    <row r="730" spans="2:25" s="29" customFormat="1" x14ac:dyDescent="0.2">
      <c r="B730" s="35"/>
      <c r="C730" s="51"/>
      <c r="G730" s="35"/>
      <c r="H730" s="35"/>
      <c r="L730" s="35"/>
      <c r="M730" s="35"/>
      <c r="Q730" s="35"/>
      <c r="R730" s="35"/>
      <c r="V730" s="35"/>
      <c r="W730" s="35"/>
      <c r="X730" s="30"/>
      <c r="Y730" s="30"/>
    </row>
    <row r="731" spans="2:25" s="29" customFormat="1" x14ac:dyDescent="0.2">
      <c r="B731" s="35"/>
      <c r="C731" s="51"/>
      <c r="G731" s="35"/>
      <c r="H731" s="35"/>
      <c r="L731" s="35"/>
      <c r="M731" s="35"/>
      <c r="Q731" s="35"/>
      <c r="R731" s="35"/>
      <c r="V731" s="35"/>
      <c r="W731" s="35"/>
      <c r="X731" s="30"/>
      <c r="Y731" s="30"/>
    </row>
    <row r="732" spans="2:25" s="29" customFormat="1" x14ac:dyDescent="0.2">
      <c r="B732" s="35"/>
      <c r="C732" s="51"/>
      <c r="G732" s="35"/>
      <c r="H732" s="35"/>
      <c r="L732" s="35"/>
      <c r="M732" s="35"/>
      <c r="Q732" s="35"/>
      <c r="R732" s="35"/>
      <c r="V732" s="35"/>
      <c r="W732" s="35"/>
      <c r="X732" s="30"/>
      <c r="Y732" s="30"/>
    </row>
    <row r="733" spans="2:25" s="29" customFormat="1" x14ac:dyDescent="0.2">
      <c r="B733" s="35"/>
      <c r="C733" s="51"/>
      <c r="G733" s="35"/>
      <c r="H733" s="35"/>
      <c r="L733" s="35"/>
      <c r="M733" s="35"/>
      <c r="Q733" s="35"/>
      <c r="R733" s="35"/>
      <c r="V733" s="35"/>
      <c r="W733" s="35"/>
      <c r="X733" s="30"/>
      <c r="Y733" s="30"/>
    </row>
    <row r="734" spans="2:25" s="29" customFormat="1" x14ac:dyDescent="0.2">
      <c r="B734" s="35"/>
      <c r="C734" s="51"/>
      <c r="G734" s="35"/>
      <c r="H734" s="35"/>
      <c r="L734" s="35"/>
      <c r="M734" s="35"/>
      <c r="Q734" s="35"/>
      <c r="R734" s="35"/>
      <c r="V734" s="35"/>
      <c r="W734" s="35"/>
      <c r="X734" s="30"/>
      <c r="Y734" s="30"/>
    </row>
    <row r="735" spans="2:25" s="29" customFormat="1" x14ac:dyDescent="0.2">
      <c r="B735" s="35"/>
      <c r="C735" s="51"/>
      <c r="G735" s="35"/>
      <c r="H735" s="35"/>
      <c r="L735" s="35"/>
      <c r="M735" s="35"/>
      <c r="Q735" s="35"/>
      <c r="R735" s="35"/>
      <c r="V735" s="35"/>
      <c r="W735" s="35"/>
      <c r="X735" s="30"/>
      <c r="Y735" s="30"/>
    </row>
    <row r="736" spans="2:25" s="29" customFormat="1" x14ac:dyDescent="0.2">
      <c r="B736" s="35"/>
      <c r="C736" s="51"/>
      <c r="G736" s="35"/>
      <c r="H736" s="35"/>
      <c r="L736" s="35"/>
      <c r="M736" s="35"/>
      <c r="Q736" s="35"/>
      <c r="R736" s="35"/>
      <c r="V736" s="35"/>
      <c r="W736" s="35"/>
      <c r="X736" s="30"/>
      <c r="Y736" s="30"/>
    </row>
    <row r="737" spans="2:25" s="29" customFormat="1" x14ac:dyDescent="0.2">
      <c r="B737" s="35"/>
      <c r="C737" s="51"/>
      <c r="G737" s="35"/>
      <c r="H737" s="35"/>
      <c r="L737" s="35"/>
      <c r="M737" s="35"/>
      <c r="Q737" s="35"/>
      <c r="R737" s="35"/>
      <c r="V737" s="35"/>
      <c r="W737" s="35"/>
      <c r="X737" s="30"/>
      <c r="Y737" s="30"/>
    </row>
    <row r="738" spans="2:25" s="29" customFormat="1" x14ac:dyDescent="0.2">
      <c r="B738" s="35"/>
      <c r="C738" s="51"/>
      <c r="G738" s="35"/>
      <c r="H738" s="35"/>
      <c r="L738" s="35"/>
      <c r="M738" s="35"/>
      <c r="Q738" s="35"/>
      <c r="R738" s="35"/>
      <c r="V738" s="35"/>
      <c r="W738" s="35"/>
      <c r="X738" s="30"/>
      <c r="Y738" s="30"/>
    </row>
    <row r="739" spans="2:25" s="29" customFormat="1" x14ac:dyDescent="0.2">
      <c r="B739" s="35"/>
      <c r="C739" s="51"/>
      <c r="G739" s="35"/>
      <c r="H739" s="35"/>
      <c r="L739" s="35"/>
      <c r="M739" s="35"/>
      <c r="Q739" s="35"/>
      <c r="R739" s="35"/>
      <c r="V739" s="35"/>
      <c r="W739" s="35"/>
      <c r="X739" s="30"/>
      <c r="Y739" s="30"/>
    </row>
    <row r="740" spans="2:25" s="29" customFormat="1" x14ac:dyDescent="0.2">
      <c r="B740" s="35"/>
      <c r="C740" s="51"/>
      <c r="G740" s="35"/>
      <c r="H740" s="35"/>
      <c r="L740" s="35"/>
      <c r="M740" s="35"/>
      <c r="Q740" s="35"/>
      <c r="R740" s="35"/>
      <c r="V740" s="35"/>
      <c r="W740" s="35"/>
      <c r="X740" s="30"/>
      <c r="Y740" s="30"/>
    </row>
    <row r="741" spans="2:25" s="29" customFormat="1" x14ac:dyDescent="0.2">
      <c r="B741" s="35"/>
      <c r="C741" s="51"/>
      <c r="G741" s="35"/>
      <c r="H741" s="35"/>
      <c r="L741" s="35"/>
      <c r="M741" s="35"/>
      <c r="Q741" s="35"/>
      <c r="R741" s="35"/>
      <c r="V741" s="35"/>
      <c r="W741" s="35"/>
      <c r="X741" s="30"/>
      <c r="Y741" s="30"/>
    </row>
    <row r="742" spans="2:25" s="29" customFormat="1" x14ac:dyDescent="0.2">
      <c r="B742" s="35"/>
      <c r="C742" s="51"/>
      <c r="G742" s="35"/>
      <c r="H742" s="35"/>
      <c r="L742" s="35"/>
      <c r="M742" s="35"/>
      <c r="Q742" s="35"/>
      <c r="R742" s="35"/>
      <c r="V742" s="35"/>
      <c r="W742" s="35"/>
      <c r="X742" s="30"/>
      <c r="Y742" s="30"/>
    </row>
    <row r="743" spans="2:25" s="29" customFormat="1" x14ac:dyDescent="0.2">
      <c r="B743" s="35"/>
      <c r="C743" s="51"/>
      <c r="G743" s="35"/>
      <c r="H743" s="35"/>
      <c r="L743" s="35"/>
      <c r="M743" s="35"/>
      <c r="Q743" s="35"/>
      <c r="R743" s="35"/>
      <c r="V743" s="35"/>
      <c r="W743" s="35"/>
      <c r="X743" s="30"/>
      <c r="Y743" s="30"/>
    </row>
    <row r="744" spans="2:25" s="29" customFormat="1" x14ac:dyDescent="0.2">
      <c r="B744" s="35"/>
      <c r="C744" s="51"/>
      <c r="G744" s="35"/>
      <c r="H744" s="35"/>
      <c r="L744" s="35"/>
      <c r="M744" s="35"/>
      <c r="Q744" s="35"/>
      <c r="R744" s="35"/>
      <c r="V744" s="35"/>
      <c r="W744" s="35"/>
      <c r="X744" s="30"/>
      <c r="Y744" s="30"/>
    </row>
    <row r="745" spans="2:25" s="29" customFormat="1" x14ac:dyDescent="0.2">
      <c r="B745" s="35"/>
      <c r="C745" s="51"/>
      <c r="G745" s="35"/>
      <c r="H745" s="35"/>
      <c r="L745" s="35"/>
      <c r="M745" s="35"/>
      <c r="Q745" s="35"/>
      <c r="R745" s="35"/>
      <c r="V745" s="35"/>
      <c r="W745" s="35"/>
      <c r="X745" s="30"/>
      <c r="Y745" s="30"/>
    </row>
    <row r="746" spans="2:25" s="29" customFormat="1" x14ac:dyDescent="0.2">
      <c r="B746" s="35"/>
      <c r="C746" s="51"/>
      <c r="G746" s="35"/>
      <c r="H746" s="35"/>
      <c r="L746" s="35"/>
      <c r="M746" s="35"/>
      <c r="Q746" s="35"/>
      <c r="R746" s="35"/>
      <c r="V746" s="35"/>
      <c r="W746" s="35"/>
      <c r="X746" s="30"/>
      <c r="Y746" s="30"/>
    </row>
    <row r="747" spans="2:25" s="29" customFormat="1" x14ac:dyDescent="0.2">
      <c r="B747" s="35"/>
      <c r="C747" s="51"/>
      <c r="G747" s="35"/>
      <c r="H747" s="35"/>
      <c r="L747" s="35"/>
      <c r="M747" s="35"/>
      <c r="Q747" s="35"/>
      <c r="R747" s="35"/>
      <c r="V747" s="35"/>
      <c r="W747" s="35"/>
      <c r="X747" s="30"/>
      <c r="Y747" s="30"/>
    </row>
    <row r="748" spans="2:25" s="29" customFormat="1" x14ac:dyDescent="0.2">
      <c r="B748" s="35"/>
      <c r="C748" s="51"/>
      <c r="G748" s="35"/>
      <c r="H748" s="35"/>
      <c r="L748" s="35"/>
      <c r="M748" s="35"/>
      <c r="Q748" s="35"/>
      <c r="R748" s="35"/>
      <c r="V748" s="35"/>
      <c r="W748" s="35"/>
      <c r="X748" s="30"/>
      <c r="Y748" s="30"/>
    </row>
    <row r="749" spans="2:25" s="29" customFormat="1" x14ac:dyDescent="0.2">
      <c r="B749" s="35"/>
      <c r="C749" s="51"/>
      <c r="G749" s="35"/>
      <c r="H749" s="35"/>
      <c r="L749" s="35"/>
      <c r="M749" s="35"/>
      <c r="Q749" s="35"/>
      <c r="R749" s="35"/>
      <c r="V749" s="35"/>
      <c r="W749" s="35"/>
      <c r="X749" s="30"/>
      <c r="Y749" s="30"/>
    </row>
    <row r="750" spans="2:25" s="29" customFormat="1" x14ac:dyDescent="0.2">
      <c r="B750" s="35"/>
      <c r="C750" s="51"/>
      <c r="G750" s="35"/>
      <c r="H750" s="35"/>
      <c r="L750" s="35"/>
      <c r="M750" s="35"/>
      <c r="Q750" s="35"/>
      <c r="R750" s="35"/>
      <c r="V750" s="35"/>
      <c r="W750" s="35"/>
      <c r="X750" s="30"/>
      <c r="Y750" s="30"/>
    </row>
    <row r="751" spans="2:25" s="29" customFormat="1" x14ac:dyDescent="0.2">
      <c r="B751" s="35"/>
      <c r="C751" s="51"/>
      <c r="G751" s="35"/>
      <c r="H751" s="35"/>
      <c r="L751" s="35"/>
      <c r="M751" s="35"/>
      <c r="Q751" s="35"/>
      <c r="R751" s="35"/>
      <c r="V751" s="35"/>
      <c r="W751" s="35"/>
      <c r="X751" s="30"/>
      <c r="Y751" s="30"/>
    </row>
    <row r="752" spans="2:25" s="29" customFormat="1" x14ac:dyDescent="0.2">
      <c r="B752" s="35"/>
      <c r="C752" s="51"/>
      <c r="G752" s="35"/>
      <c r="H752" s="35"/>
      <c r="L752" s="35"/>
      <c r="M752" s="35"/>
      <c r="Q752" s="35"/>
      <c r="R752" s="35"/>
      <c r="V752" s="35"/>
      <c r="W752" s="35"/>
      <c r="X752" s="30"/>
      <c r="Y752" s="30"/>
    </row>
    <row r="753" spans="2:25" s="29" customFormat="1" x14ac:dyDescent="0.2">
      <c r="B753" s="35"/>
      <c r="C753" s="51"/>
      <c r="G753" s="35"/>
      <c r="H753" s="35"/>
      <c r="L753" s="35"/>
      <c r="M753" s="35"/>
      <c r="Q753" s="35"/>
      <c r="R753" s="35"/>
      <c r="V753" s="35"/>
      <c r="W753" s="35"/>
      <c r="X753" s="30"/>
      <c r="Y753" s="30"/>
    </row>
    <row r="754" spans="2:25" s="29" customFormat="1" x14ac:dyDescent="0.2">
      <c r="B754" s="35"/>
      <c r="C754" s="51"/>
      <c r="G754" s="35"/>
      <c r="H754" s="35"/>
      <c r="L754" s="35"/>
      <c r="M754" s="35"/>
      <c r="Q754" s="35"/>
      <c r="R754" s="35"/>
      <c r="V754" s="35"/>
      <c r="W754" s="35"/>
      <c r="X754" s="30"/>
      <c r="Y754" s="30"/>
    </row>
    <row r="755" spans="2:25" s="29" customFormat="1" x14ac:dyDescent="0.2">
      <c r="B755" s="35"/>
      <c r="C755" s="51"/>
      <c r="G755" s="35"/>
      <c r="H755" s="35"/>
      <c r="L755" s="35"/>
      <c r="M755" s="35"/>
      <c r="Q755" s="35"/>
      <c r="R755" s="35"/>
      <c r="V755" s="35"/>
      <c r="W755" s="35"/>
      <c r="X755" s="30"/>
      <c r="Y755" s="30"/>
    </row>
    <row r="756" spans="2:25" s="29" customFormat="1" x14ac:dyDescent="0.2">
      <c r="B756" s="35"/>
      <c r="C756" s="51"/>
      <c r="G756" s="35"/>
      <c r="H756" s="35"/>
      <c r="L756" s="35"/>
      <c r="M756" s="35"/>
      <c r="Q756" s="35"/>
      <c r="R756" s="35"/>
      <c r="V756" s="35"/>
      <c r="W756" s="35"/>
      <c r="X756" s="30"/>
      <c r="Y756" s="30"/>
    </row>
    <row r="757" spans="2:25" s="29" customFormat="1" x14ac:dyDescent="0.2">
      <c r="B757" s="35"/>
      <c r="C757" s="51"/>
      <c r="G757" s="35"/>
      <c r="H757" s="35"/>
      <c r="L757" s="35"/>
      <c r="M757" s="35"/>
      <c r="Q757" s="35"/>
      <c r="R757" s="35"/>
      <c r="V757" s="35"/>
      <c r="W757" s="35"/>
      <c r="X757" s="30"/>
      <c r="Y757" s="30"/>
    </row>
    <row r="758" spans="2:25" s="29" customFormat="1" x14ac:dyDescent="0.2">
      <c r="B758" s="35"/>
      <c r="C758" s="51"/>
      <c r="G758" s="35"/>
      <c r="H758" s="35"/>
      <c r="L758" s="35"/>
      <c r="M758" s="35"/>
      <c r="Q758" s="35"/>
      <c r="R758" s="35"/>
      <c r="V758" s="35"/>
      <c r="W758" s="35"/>
      <c r="X758" s="30"/>
      <c r="Y758" s="30"/>
    </row>
    <row r="759" spans="2:25" s="29" customFormat="1" x14ac:dyDescent="0.2">
      <c r="B759" s="35"/>
      <c r="C759" s="51"/>
      <c r="G759" s="35"/>
      <c r="H759" s="35"/>
      <c r="L759" s="35"/>
      <c r="M759" s="35"/>
      <c r="Q759" s="35"/>
      <c r="R759" s="35"/>
      <c r="V759" s="35"/>
      <c r="W759" s="35"/>
      <c r="X759" s="30"/>
      <c r="Y759" s="30"/>
    </row>
    <row r="760" spans="2:25" s="29" customFormat="1" x14ac:dyDescent="0.2">
      <c r="B760" s="35"/>
      <c r="C760" s="51"/>
      <c r="G760" s="35"/>
      <c r="H760" s="35"/>
      <c r="L760" s="35"/>
      <c r="M760" s="35"/>
      <c r="Q760" s="35"/>
      <c r="R760" s="35"/>
      <c r="V760" s="35"/>
      <c r="W760" s="35"/>
      <c r="X760" s="30"/>
      <c r="Y760" s="30"/>
    </row>
    <row r="761" spans="2:25" s="29" customFormat="1" x14ac:dyDescent="0.2">
      <c r="B761" s="35"/>
      <c r="C761" s="51"/>
      <c r="G761" s="35"/>
      <c r="H761" s="35"/>
      <c r="L761" s="35"/>
      <c r="M761" s="35"/>
      <c r="Q761" s="35"/>
      <c r="R761" s="35"/>
      <c r="V761" s="35"/>
      <c r="W761" s="35"/>
      <c r="X761" s="30"/>
      <c r="Y761" s="30"/>
    </row>
    <row r="762" spans="2:25" s="29" customFormat="1" x14ac:dyDescent="0.2">
      <c r="B762" s="35"/>
      <c r="C762" s="51"/>
      <c r="G762" s="35"/>
      <c r="H762" s="35"/>
      <c r="L762" s="35"/>
      <c r="M762" s="35"/>
      <c r="Q762" s="35"/>
      <c r="R762" s="35"/>
      <c r="V762" s="35"/>
      <c r="W762" s="35"/>
      <c r="X762" s="30"/>
      <c r="Y762" s="30"/>
    </row>
    <row r="763" spans="2:25" s="29" customFormat="1" x14ac:dyDescent="0.2">
      <c r="B763" s="35"/>
      <c r="C763" s="51"/>
      <c r="G763" s="35"/>
      <c r="H763" s="35"/>
      <c r="L763" s="35"/>
      <c r="M763" s="35"/>
      <c r="Q763" s="35"/>
      <c r="R763" s="35"/>
      <c r="V763" s="35"/>
      <c r="W763" s="35"/>
      <c r="X763" s="30"/>
      <c r="Y763" s="30"/>
    </row>
    <row r="764" spans="2:25" s="29" customFormat="1" x14ac:dyDescent="0.2">
      <c r="B764" s="35"/>
      <c r="C764" s="51"/>
      <c r="G764" s="35"/>
      <c r="H764" s="35"/>
      <c r="L764" s="35"/>
      <c r="M764" s="35"/>
      <c r="Q764" s="35"/>
      <c r="R764" s="35"/>
      <c r="V764" s="35"/>
      <c r="W764" s="35"/>
      <c r="X764" s="30"/>
      <c r="Y764" s="30"/>
    </row>
    <row r="765" spans="2:25" s="29" customFormat="1" x14ac:dyDescent="0.2">
      <c r="B765" s="35"/>
      <c r="C765" s="51"/>
      <c r="G765" s="35"/>
      <c r="H765" s="35"/>
      <c r="L765" s="35"/>
      <c r="M765" s="35"/>
      <c r="Q765" s="35"/>
      <c r="R765" s="35"/>
      <c r="V765" s="35"/>
      <c r="W765" s="35"/>
      <c r="X765" s="30"/>
      <c r="Y765" s="30"/>
    </row>
    <row r="766" spans="2:25" s="29" customFormat="1" x14ac:dyDescent="0.2">
      <c r="B766" s="35"/>
      <c r="C766" s="51"/>
      <c r="G766" s="35"/>
      <c r="H766" s="35"/>
      <c r="L766" s="35"/>
      <c r="M766" s="35"/>
      <c r="Q766" s="35"/>
      <c r="R766" s="35"/>
      <c r="V766" s="35"/>
      <c r="W766" s="35"/>
      <c r="X766" s="30"/>
      <c r="Y766" s="30"/>
    </row>
    <row r="767" spans="2:25" s="29" customFormat="1" x14ac:dyDescent="0.2">
      <c r="B767" s="35"/>
      <c r="C767" s="51"/>
      <c r="G767" s="35"/>
      <c r="H767" s="35"/>
      <c r="L767" s="35"/>
      <c r="M767" s="35"/>
      <c r="Q767" s="35"/>
      <c r="R767" s="35"/>
      <c r="V767" s="35"/>
      <c r="W767" s="35"/>
      <c r="X767" s="30"/>
      <c r="Y767" s="30"/>
    </row>
    <row r="768" spans="2:25" s="29" customFormat="1" x14ac:dyDescent="0.2">
      <c r="B768" s="35"/>
      <c r="C768" s="51"/>
      <c r="G768" s="35"/>
      <c r="H768" s="35"/>
      <c r="L768" s="35"/>
      <c r="M768" s="35"/>
      <c r="Q768" s="35"/>
      <c r="R768" s="35"/>
      <c r="V768" s="35"/>
      <c r="W768" s="35"/>
      <c r="X768" s="30"/>
      <c r="Y768" s="30"/>
    </row>
    <row r="769" spans="2:25" s="29" customFormat="1" x14ac:dyDescent="0.2">
      <c r="B769" s="35"/>
      <c r="C769" s="51"/>
      <c r="G769" s="35"/>
      <c r="H769" s="35"/>
      <c r="L769" s="35"/>
      <c r="M769" s="35"/>
      <c r="Q769" s="35"/>
      <c r="R769" s="35"/>
      <c r="V769" s="35"/>
      <c r="W769" s="35"/>
      <c r="X769" s="30"/>
      <c r="Y769" s="30"/>
    </row>
    <row r="770" spans="2:25" s="29" customFormat="1" x14ac:dyDescent="0.2">
      <c r="B770" s="35"/>
      <c r="C770" s="51"/>
      <c r="G770" s="35"/>
      <c r="H770" s="35"/>
      <c r="L770" s="35"/>
      <c r="M770" s="35"/>
      <c r="Q770" s="35"/>
      <c r="R770" s="35"/>
      <c r="V770" s="35"/>
      <c r="W770" s="35"/>
      <c r="X770" s="30"/>
      <c r="Y770" s="30"/>
    </row>
    <row r="771" spans="2:25" s="29" customFormat="1" x14ac:dyDescent="0.2">
      <c r="B771" s="35"/>
      <c r="C771" s="51"/>
      <c r="G771" s="35"/>
      <c r="H771" s="35"/>
      <c r="L771" s="35"/>
      <c r="M771" s="35"/>
      <c r="Q771" s="35"/>
      <c r="R771" s="35"/>
      <c r="V771" s="35"/>
      <c r="W771" s="35"/>
      <c r="X771" s="30"/>
      <c r="Y771" s="30"/>
    </row>
    <row r="772" spans="2:25" s="29" customFormat="1" x14ac:dyDescent="0.2">
      <c r="B772" s="35"/>
      <c r="C772" s="51"/>
      <c r="G772" s="35"/>
      <c r="H772" s="35"/>
      <c r="L772" s="35"/>
      <c r="M772" s="35"/>
      <c r="Q772" s="35"/>
      <c r="R772" s="35"/>
      <c r="V772" s="35"/>
      <c r="W772" s="35"/>
      <c r="X772" s="30"/>
      <c r="Y772" s="30"/>
    </row>
    <row r="773" spans="2:25" s="29" customFormat="1" x14ac:dyDescent="0.2">
      <c r="B773" s="35"/>
      <c r="C773" s="51"/>
      <c r="G773" s="35"/>
      <c r="H773" s="35"/>
      <c r="L773" s="35"/>
      <c r="M773" s="35"/>
      <c r="Q773" s="35"/>
      <c r="R773" s="35"/>
      <c r="V773" s="35"/>
      <c r="W773" s="35"/>
      <c r="X773" s="30"/>
      <c r="Y773" s="30"/>
    </row>
    <row r="774" spans="2:25" s="29" customFormat="1" x14ac:dyDescent="0.2">
      <c r="B774" s="35"/>
      <c r="C774" s="51"/>
      <c r="G774" s="35"/>
      <c r="H774" s="35"/>
      <c r="L774" s="35"/>
      <c r="M774" s="35"/>
      <c r="Q774" s="35"/>
      <c r="R774" s="35"/>
      <c r="V774" s="35"/>
      <c r="W774" s="35"/>
      <c r="X774" s="30"/>
      <c r="Y774" s="30"/>
    </row>
    <row r="775" spans="2:25" s="29" customFormat="1" x14ac:dyDescent="0.2">
      <c r="B775" s="35"/>
      <c r="C775" s="51"/>
      <c r="G775" s="35"/>
      <c r="H775" s="35"/>
      <c r="L775" s="35"/>
      <c r="M775" s="35"/>
      <c r="Q775" s="35"/>
      <c r="R775" s="35"/>
      <c r="V775" s="35"/>
      <c r="W775" s="35"/>
      <c r="X775" s="30"/>
      <c r="Y775" s="30"/>
    </row>
    <row r="776" spans="2:25" s="29" customFormat="1" x14ac:dyDescent="0.2">
      <c r="B776" s="35"/>
      <c r="C776" s="51"/>
      <c r="G776" s="35"/>
      <c r="H776" s="35"/>
      <c r="L776" s="35"/>
      <c r="M776" s="35"/>
      <c r="Q776" s="35"/>
      <c r="R776" s="35"/>
      <c r="V776" s="35"/>
      <c r="W776" s="35"/>
      <c r="X776" s="30"/>
      <c r="Y776" s="30"/>
    </row>
    <row r="777" spans="2:25" s="29" customFormat="1" x14ac:dyDescent="0.2">
      <c r="B777" s="35"/>
      <c r="C777" s="51"/>
      <c r="G777" s="35"/>
      <c r="H777" s="35"/>
      <c r="L777" s="35"/>
      <c r="M777" s="35"/>
      <c r="Q777" s="35"/>
      <c r="R777" s="35"/>
      <c r="V777" s="35"/>
      <c r="W777" s="35"/>
      <c r="X777" s="30"/>
      <c r="Y777" s="30"/>
    </row>
    <row r="778" spans="2:25" s="29" customFormat="1" x14ac:dyDescent="0.2">
      <c r="B778" s="35"/>
      <c r="C778" s="51"/>
      <c r="G778" s="35"/>
      <c r="H778" s="35"/>
      <c r="L778" s="35"/>
      <c r="M778" s="35"/>
      <c r="Q778" s="35"/>
      <c r="R778" s="35"/>
      <c r="V778" s="35"/>
      <c r="W778" s="35"/>
      <c r="X778" s="30"/>
      <c r="Y778" s="30"/>
    </row>
    <row r="779" spans="2:25" s="29" customFormat="1" x14ac:dyDescent="0.2">
      <c r="B779" s="35"/>
      <c r="C779" s="51"/>
      <c r="G779" s="35"/>
      <c r="H779" s="35"/>
      <c r="L779" s="35"/>
      <c r="M779" s="35"/>
      <c r="Q779" s="35"/>
      <c r="R779" s="35"/>
      <c r="V779" s="35"/>
      <c r="W779" s="35"/>
      <c r="X779" s="30"/>
      <c r="Y779" s="30"/>
    </row>
    <row r="780" spans="2:25" s="29" customFormat="1" x14ac:dyDescent="0.2">
      <c r="B780" s="35"/>
      <c r="C780" s="51"/>
      <c r="G780" s="35"/>
      <c r="H780" s="35"/>
      <c r="L780" s="35"/>
      <c r="M780" s="35"/>
      <c r="Q780" s="35"/>
      <c r="R780" s="35"/>
      <c r="V780" s="35"/>
      <c r="W780" s="35"/>
      <c r="X780" s="30"/>
      <c r="Y780" s="30"/>
    </row>
    <row r="781" spans="2:25" s="29" customFormat="1" x14ac:dyDescent="0.2">
      <c r="B781" s="35"/>
      <c r="C781" s="51"/>
      <c r="G781" s="35"/>
      <c r="H781" s="35"/>
      <c r="L781" s="35"/>
      <c r="M781" s="35"/>
      <c r="Q781" s="35"/>
      <c r="R781" s="35"/>
      <c r="V781" s="35"/>
      <c r="W781" s="35"/>
      <c r="X781" s="30"/>
      <c r="Y781" s="30"/>
    </row>
    <row r="782" spans="2:25" s="29" customFormat="1" x14ac:dyDescent="0.2">
      <c r="B782" s="35"/>
      <c r="C782" s="51"/>
      <c r="G782" s="35"/>
      <c r="H782" s="35"/>
      <c r="L782" s="35"/>
      <c r="M782" s="35"/>
      <c r="Q782" s="35"/>
      <c r="R782" s="35"/>
      <c r="V782" s="35"/>
      <c r="W782" s="35"/>
      <c r="X782" s="30"/>
      <c r="Y782" s="30"/>
    </row>
    <row r="783" spans="2:25" s="29" customFormat="1" x14ac:dyDescent="0.2">
      <c r="B783" s="35"/>
      <c r="C783" s="51"/>
      <c r="G783" s="35"/>
      <c r="H783" s="35"/>
      <c r="L783" s="35"/>
      <c r="M783" s="35"/>
      <c r="Q783" s="35"/>
      <c r="R783" s="35"/>
      <c r="V783" s="35"/>
      <c r="W783" s="35"/>
      <c r="X783" s="30"/>
      <c r="Y783" s="30"/>
    </row>
    <row r="784" spans="2:25" s="29" customFormat="1" x14ac:dyDescent="0.2">
      <c r="B784" s="35"/>
      <c r="C784" s="51"/>
      <c r="G784" s="35"/>
      <c r="H784" s="35"/>
      <c r="L784" s="35"/>
      <c r="M784" s="35"/>
      <c r="Q784" s="35"/>
      <c r="R784" s="35"/>
      <c r="V784" s="35"/>
      <c r="W784" s="35"/>
      <c r="X784" s="30"/>
      <c r="Y784" s="30"/>
    </row>
    <row r="785" spans="2:25" s="29" customFormat="1" x14ac:dyDescent="0.2">
      <c r="B785" s="35"/>
      <c r="C785" s="51"/>
      <c r="G785" s="35"/>
      <c r="H785" s="35"/>
      <c r="L785" s="35"/>
      <c r="M785" s="35"/>
      <c r="Q785" s="35"/>
      <c r="R785" s="35"/>
      <c r="V785" s="35"/>
      <c r="W785" s="35"/>
      <c r="X785" s="30"/>
      <c r="Y785" s="30"/>
    </row>
    <row r="786" spans="2:25" s="29" customFormat="1" x14ac:dyDescent="0.2">
      <c r="B786" s="35"/>
      <c r="C786" s="51"/>
      <c r="G786" s="35"/>
      <c r="H786" s="35"/>
      <c r="L786" s="35"/>
      <c r="M786" s="35"/>
      <c r="Q786" s="35"/>
      <c r="R786" s="35"/>
      <c r="V786" s="35"/>
      <c r="W786" s="35"/>
      <c r="X786" s="30"/>
      <c r="Y786" s="30"/>
    </row>
    <row r="787" spans="2:25" s="29" customFormat="1" x14ac:dyDescent="0.2">
      <c r="B787" s="35"/>
      <c r="C787" s="51"/>
      <c r="G787" s="35"/>
      <c r="H787" s="35"/>
      <c r="L787" s="35"/>
      <c r="M787" s="35"/>
      <c r="Q787" s="35"/>
      <c r="R787" s="35"/>
      <c r="V787" s="35"/>
      <c r="W787" s="35"/>
      <c r="X787" s="30"/>
      <c r="Y787" s="30"/>
    </row>
    <row r="788" spans="2:25" s="29" customFormat="1" x14ac:dyDescent="0.2">
      <c r="B788" s="35"/>
      <c r="C788" s="51"/>
      <c r="G788" s="35"/>
      <c r="H788" s="35"/>
      <c r="L788" s="35"/>
      <c r="M788" s="35"/>
      <c r="Q788" s="35"/>
      <c r="R788" s="35"/>
      <c r="V788" s="35"/>
      <c r="W788" s="35"/>
      <c r="X788" s="30"/>
      <c r="Y788" s="30"/>
    </row>
    <row r="789" spans="2:25" s="29" customFormat="1" x14ac:dyDescent="0.2">
      <c r="B789" s="35"/>
      <c r="C789" s="51"/>
      <c r="G789" s="35"/>
      <c r="H789" s="35"/>
      <c r="L789" s="35"/>
      <c r="M789" s="35"/>
      <c r="Q789" s="35"/>
      <c r="R789" s="35"/>
      <c r="V789" s="35"/>
      <c r="W789" s="35"/>
      <c r="X789" s="30"/>
      <c r="Y789" s="30"/>
    </row>
    <row r="790" spans="2:25" s="29" customFormat="1" x14ac:dyDescent="0.2">
      <c r="B790" s="35"/>
      <c r="C790" s="51"/>
      <c r="G790" s="35"/>
      <c r="H790" s="35"/>
      <c r="L790" s="35"/>
      <c r="M790" s="35"/>
      <c r="Q790" s="35"/>
      <c r="R790" s="35"/>
      <c r="V790" s="35"/>
      <c r="W790" s="35"/>
      <c r="X790" s="30"/>
      <c r="Y790" s="30"/>
    </row>
    <row r="791" spans="2:25" s="29" customFormat="1" x14ac:dyDescent="0.2">
      <c r="B791" s="35"/>
      <c r="C791" s="51"/>
      <c r="G791" s="35"/>
      <c r="H791" s="35"/>
      <c r="L791" s="35"/>
      <c r="M791" s="35"/>
      <c r="Q791" s="35"/>
      <c r="R791" s="35"/>
      <c r="V791" s="35"/>
      <c r="W791" s="35"/>
      <c r="X791" s="30"/>
      <c r="Y791" s="30"/>
    </row>
    <row r="792" spans="2:25" s="29" customFormat="1" x14ac:dyDescent="0.2">
      <c r="B792" s="35"/>
      <c r="C792" s="51"/>
      <c r="G792" s="35"/>
      <c r="H792" s="35"/>
      <c r="L792" s="35"/>
      <c r="M792" s="35"/>
      <c r="Q792" s="35"/>
      <c r="R792" s="35"/>
      <c r="V792" s="35"/>
      <c r="W792" s="35"/>
      <c r="X792" s="30"/>
      <c r="Y792" s="30"/>
    </row>
    <row r="793" spans="2:25" s="29" customFormat="1" x14ac:dyDescent="0.2">
      <c r="B793" s="35"/>
      <c r="C793" s="51"/>
      <c r="G793" s="35"/>
      <c r="H793" s="35"/>
      <c r="L793" s="35"/>
      <c r="M793" s="35"/>
      <c r="Q793" s="35"/>
      <c r="R793" s="35"/>
      <c r="V793" s="35"/>
      <c r="W793" s="35"/>
      <c r="X793" s="30"/>
      <c r="Y793" s="30"/>
    </row>
    <row r="794" spans="2:25" s="29" customFormat="1" x14ac:dyDescent="0.2">
      <c r="B794" s="35"/>
      <c r="C794" s="51"/>
      <c r="G794" s="35"/>
      <c r="H794" s="35"/>
      <c r="L794" s="35"/>
      <c r="M794" s="35"/>
      <c r="Q794" s="35"/>
      <c r="R794" s="35"/>
      <c r="V794" s="35"/>
      <c r="W794" s="35"/>
      <c r="X794" s="30"/>
      <c r="Y794" s="30"/>
    </row>
    <row r="795" spans="2:25" s="29" customFormat="1" x14ac:dyDescent="0.2">
      <c r="B795" s="35"/>
      <c r="C795" s="51"/>
      <c r="G795" s="35"/>
      <c r="H795" s="35"/>
      <c r="L795" s="35"/>
      <c r="M795" s="35"/>
      <c r="Q795" s="35"/>
      <c r="R795" s="35"/>
      <c r="V795" s="35"/>
      <c r="W795" s="35"/>
      <c r="X795" s="30"/>
      <c r="Y795" s="30"/>
    </row>
    <row r="796" spans="2:25" s="29" customFormat="1" x14ac:dyDescent="0.2">
      <c r="B796" s="35"/>
      <c r="C796" s="51"/>
      <c r="G796" s="35"/>
      <c r="H796" s="35"/>
      <c r="L796" s="35"/>
      <c r="M796" s="35"/>
      <c r="Q796" s="35"/>
      <c r="R796" s="35"/>
      <c r="V796" s="35"/>
      <c r="W796" s="35"/>
      <c r="X796" s="30"/>
      <c r="Y796" s="30"/>
    </row>
    <row r="797" spans="2:25" s="29" customFormat="1" x14ac:dyDescent="0.2">
      <c r="B797" s="35"/>
      <c r="C797" s="51"/>
      <c r="G797" s="35"/>
      <c r="H797" s="35"/>
      <c r="L797" s="35"/>
      <c r="M797" s="35"/>
      <c r="Q797" s="35"/>
      <c r="R797" s="35"/>
      <c r="V797" s="35"/>
      <c r="W797" s="35"/>
      <c r="X797" s="30"/>
      <c r="Y797" s="30"/>
    </row>
    <row r="798" spans="2:25" s="29" customFormat="1" x14ac:dyDescent="0.2">
      <c r="B798" s="35"/>
      <c r="C798" s="51"/>
      <c r="G798" s="35"/>
      <c r="H798" s="35"/>
      <c r="L798" s="35"/>
      <c r="M798" s="35"/>
      <c r="Q798" s="35"/>
      <c r="R798" s="35"/>
      <c r="V798" s="35"/>
      <c r="W798" s="35"/>
      <c r="X798" s="30"/>
      <c r="Y798" s="30"/>
    </row>
    <row r="799" spans="2:25" s="29" customFormat="1" x14ac:dyDescent="0.2">
      <c r="B799" s="35"/>
      <c r="C799" s="51"/>
      <c r="G799" s="35"/>
      <c r="H799" s="35"/>
      <c r="L799" s="35"/>
      <c r="M799" s="35"/>
      <c r="Q799" s="35"/>
      <c r="R799" s="35"/>
      <c r="V799" s="35"/>
      <c r="W799" s="35"/>
      <c r="X799" s="30"/>
      <c r="Y799" s="30"/>
    </row>
    <row r="800" spans="2:25" s="29" customFormat="1" x14ac:dyDescent="0.2">
      <c r="B800" s="35"/>
      <c r="C800" s="51"/>
      <c r="G800" s="35"/>
      <c r="H800" s="35"/>
      <c r="L800" s="35"/>
      <c r="M800" s="35"/>
      <c r="Q800" s="35"/>
      <c r="R800" s="35"/>
      <c r="V800" s="35"/>
      <c r="W800" s="35"/>
      <c r="X800" s="30"/>
      <c r="Y800" s="30"/>
    </row>
    <row r="801" spans="2:25" s="29" customFormat="1" x14ac:dyDescent="0.2">
      <c r="B801" s="35"/>
      <c r="C801" s="51"/>
      <c r="G801" s="35"/>
      <c r="H801" s="35"/>
      <c r="L801" s="35"/>
      <c r="M801" s="35"/>
      <c r="Q801" s="35"/>
      <c r="R801" s="35"/>
      <c r="V801" s="35"/>
      <c r="W801" s="35"/>
      <c r="X801" s="30"/>
      <c r="Y801" s="30"/>
    </row>
    <row r="802" spans="2:25" s="29" customFormat="1" x14ac:dyDescent="0.2">
      <c r="B802" s="35"/>
      <c r="C802" s="51"/>
      <c r="G802" s="35"/>
      <c r="H802" s="35"/>
      <c r="L802" s="35"/>
      <c r="M802" s="35"/>
      <c r="Q802" s="35"/>
      <c r="R802" s="35"/>
      <c r="V802" s="35"/>
      <c r="W802" s="35"/>
      <c r="X802" s="30"/>
      <c r="Y802" s="30"/>
    </row>
    <row r="803" spans="2:25" s="29" customFormat="1" x14ac:dyDescent="0.2">
      <c r="B803" s="35"/>
      <c r="C803" s="51"/>
      <c r="G803" s="35"/>
      <c r="H803" s="35"/>
      <c r="L803" s="35"/>
      <c r="M803" s="35"/>
      <c r="Q803" s="35"/>
      <c r="R803" s="35"/>
      <c r="V803" s="35"/>
      <c r="W803" s="35"/>
      <c r="X803" s="30"/>
      <c r="Y803" s="30"/>
    </row>
    <row r="804" spans="2:25" s="29" customFormat="1" x14ac:dyDescent="0.2">
      <c r="B804" s="35"/>
      <c r="C804" s="51"/>
      <c r="G804" s="35"/>
      <c r="H804" s="35"/>
      <c r="L804" s="35"/>
      <c r="M804" s="35"/>
      <c r="Q804" s="35"/>
      <c r="R804" s="35"/>
      <c r="V804" s="35"/>
      <c r="W804" s="35"/>
      <c r="X804" s="30"/>
      <c r="Y804" s="30"/>
    </row>
    <row r="805" spans="2:25" s="29" customFormat="1" x14ac:dyDescent="0.2">
      <c r="B805" s="35"/>
      <c r="C805" s="51"/>
      <c r="G805" s="35"/>
      <c r="H805" s="35"/>
      <c r="L805" s="35"/>
      <c r="M805" s="35"/>
      <c r="Q805" s="35"/>
      <c r="R805" s="35"/>
      <c r="V805" s="35"/>
      <c r="W805" s="35"/>
      <c r="X805" s="30"/>
      <c r="Y805" s="30"/>
    </row>
    <row r="806" spans="2:25" s="29" customFormat="1" x14ac:dyDescent="0.2">
      <c r="B806" s="35"/>
      <c r="C806" s="51"/>
      <c r="G806" s="35"/>
      <c r="H806" s="35"/>
      <c r="L806" s="35"/>
      <c r="M806" s="35"/>
      <c r="Q806" s="35"/>
      <c r="R806" s="35"/>
      <c r="V806" s="35"/>
      <c r="W806" s="35"/>
      <c r="X806" s="30"/>
      <c r="Y806" s="30"/>
    </row>
    <row r="807" spans="2:25" s="29" customFormat="1" x14ac:dyDescent="0.2">
      <c r="B807" s="35"/>
      <c r="C807" s="51"/>
      <c r="G807" s="35"/>
      <c r="H807" s="35"/>
      <c r="L807" s="35"/>
      <c r="M807" s="35"/>
      <c r="Q807" s="35"/>
      <c r="R807" s="35"/>
      <c r="V807" s="35"/>
      <c r="W807" s="35"/>
      <c r="X807" s="30"/>
      <c r="Y807" s="30"/>
    </row>
    <row r="808" spans="2:25" s="29" customFormat="1" x14ac:dyDescent="0.2">
      <c r="B808" s="35"/>
      <c r="C808" s="51"/>
      <c r="G808" s="35"/>
      <c r="H808" s="35"/>
      <c r="L808" s="35"/>
      <c r="M808" s="35"/>
      <c r="Q808" s="35"/>
      <c r="R808" s="35"/>
      <c r="V808" s="35"/>
      <c r="W808" s="35"/>
      <c r="X808" s="30"/>
      <c r="Y808" s="30"/>
    </row>
    <row r="809" spans="2:25" s="29" customFormat="1" x14ac:dyDescent="0.2">
      <c r="B809" s="35"/>
      <c r="C809" s="51"/>
      <c r="G809" s="35"/>
      <c r="H809" s="35"/>
      <c r="L809" s="35"/>
      <c r="M809" s="35"/>
      <c r="Q809" s="35"/>
      <c r="R809" s="35"/>
      <c r="V809" s="35"/>
      <c r="W809" s="35"/>
      <c r="X809" s="30"/>
      <c r="Y809" s="30"/>
    </row>
    <row r="810" spans="2:25" s="29" customFormat="1" x14ac:dyDescent="0.2">
      <c r="B810" s="35"/>
      <c r="C810" s="51"/>
      <c r="G810" s="35"/>
      <c r="H810" s="35"/>
      <c r="L810" s="35"/>
      <c r="M810" s="35"/>
      <c r="Q810" s="35"/>
      <c r="R810" s="35"/>
      <c r="V810" s="35"/>
      <c r="W810" s="35"/>
      <c r="X810" s="30"/>
      <c r="Y810" s="30"/>
    </row>
    <row r="811" spans="2:25" s="29" customFormat="1" x14ac:dyDescent="0.2">
      <c r="B811" s="35"/>
      <c r="C811" s="51"/>
      <c r="G811" s="35"/>
      <c r="H811" s="35"/>
      <c r="L811" s="35"/>
      <c r="M811" s="35"/>
      <c r="Q811" s="35"/>
      <c r="R811" s="35"/>
      <c r="V811" s="35"/>
      <c r="W811" s="35"/>
      <c r="X811" s="30"/>
      <c r="Y811" s="30"/>
    </row>
    <row r="812" spans="2:25" s="29" customFormat="1" x14ac:dyDescent="0.2">
      <c r="B812" s="35"/>
      <c r="C812" s="51"/>
      <c r="G812" s="35"/>
      <c r="H812" s="35"/>
      <c r="L812" s="35"/>
      <c r="M812" s="35"/>
      <c r="Q812" s="35"/>
      <c r="R812" s="35"/>
      <c r="V812" s="35"/>
      <c r="W812" s="35"/>
      <c r="X812" s="30"/>
      <c r="Y812" s="30"/>
    </row>
    <row r="813" spans="2:25" s="29" customFormat="1" x14ac:dyDescent="0.2">
      <c r="B813" s="35"/>
      <c r="C813" s="51"/>
      <c r="G813" s="35"/>
      <c r="H813" s="35"/>
      <c r="L813" s="35"/>
      <c r="M813" s="35"/>
      <c r="Q813" s="35"/>
      <c r="R813" s="35"/>
      <c r="V813" s="35"/>
      <c r="W813" s="35"/>
      <c r="X813" s="30"/>
      <c r="Y813" s="30"/>
    </row>
    <row r="814" spans="2:25" s="29" customFormat="1" x14ac:dyDescent="0.2">
      <c r="B814" s="35"/>
      <c r="C814" s="51"/>
      <c r="G814" s="35"/>
      <c r="H814" s="35"/>
      <c r="L814" s="35"/>
      <c r="M814" s="35"/>
      <c r="Q814" s="35"/>
      <c r="R814" s="35"/>
      <c r="V814" s="35"/>
      <c r="W814" s="35"/>
      <c r="X814" s="30"/>
      <c r="Y814" s="30"/>
    </row>
    <row r="815" spans="2:25" s="29" customFormat="1" x14ac:dyDescent="0.2">
      <c r="B815" s="35"/>
      <c r="C815" s="51"/>
      <c r="G815" s="35"/>
      <c r="H815" s="35"/>
      <c r="L815" s="35"/>
      <c r="M815" s="35"/>
      <c r="Q815" s="35"/>
      <c r="R815" s="35"/>
      <c r="V815" s="35"/>
      <c r="W815" s="35"/>
      <c r="X815" s="30"/>
      <c r="Y815" s="30"/>
    </row>
    <row r="816" spans="2:25" s="29" customFormat="1" x14ac:dyDescent="0.2">
      <c r="B816" s="35"/>
      <c r="C816" s="51"/>
      <c r="G816" s="35"/>
      <c r="H816" s="35"/>
      <c r="L816" s="35"/>
      <c r="M816" s="35"/>
      <c r="Q816" s="35"/>
      <c r="R816" s="35"/>
      <c r="V816" s="35"/>
      <c r="W816" s="35"/>
      <c r="X816" s="30"/>
      <c r="Y816" s="30"/>
    </row>
    <row r="817" spans="2:27" s="29" customFormat="1" x14ac:dyDescent="0.2">
      <c r="B817" s="35"/>
      <c r="C817" s="51"/>
      <c r="G817" s="35"/>
      <c r="H817" s="35"/>
      <c r="L817" s="35"/>
      <c r="M817" s="35"/>
      <c r="Q817" s="35"/>
      <c r="R817" s="35"/>
      <c r="V817" s="35"/>
      <c r="W817" s="35"/>
      <c r="X817" s="30"/>
      <c r="Y817" s="30"/>
    </row>
    <row r="818" spans="2:27" s="29" customFormat="1" x14ac:dyDescent="0.2">
      <c r="B818" s="35"/>
      <c r="C818" s="51"/>
      <c r="G818" s="35"/>
      <c r="H818" s="35"/>
      <c r="L818" s="35"/>
      <c r="M818" s="35"/>
      <c r="Q818" s="35"/>
      <c r="R818" s="35"/>
      <c r="V818" s="35"/>
      <c r="W818" s="35"/>
      <c r="X818" s="30"/>
      <c r="Y818" s="30"/>
    </row>
    <row r="819" spans="2:27" x14ac:dyDescent="0.2">
      <c r="H819" s="35"/>
      <c r="I819" s="29"/>
      <c r="J819" s="29"/>
      <c r="K819" s="29"/>
      <c r="L819" s="35"/>
      <c r="M819" s="35"/>
      <c r="N819" s="29"/>
      <c r="O819" s="29"/>
      <c r="P819" s="29"/>
      <c r="Q819" s="35"/>
      <c r="R819" s="35"/>
      <c r="S819" s="29"/>
      <c r="T819" s="29"/>
      <c r="U819" s="29"/>
      <c r="V819" s="35"/>
      <c r="W819" s="35"/>
      <c r="X819" s="30"/>
      <c r="Y819" s="30"/>
      <c r="Z819" s="29"/>
      <c r="AA819" s="29"/>
    </row>
    <row r="820" spans="2:27" x14ac:dyDescent="0.2">
      <c r="H820" s="35"/>
      <c r="I820" s="29"/>
      <c r="J820" s="29"/>
      <c r="K820" s="29"/>
      <c r="L820" s="35"/>
      <c r="M820" s="35"/>
      <c r="N820" s="29"/>
      <c r="O820" s="29"/>
      <c r="P820" s="29"/>
      <c r="Q820" s="35"/>
      <c r="R820" s="35"/>
      <c r="S820" s="29"/>
      <c r="T820" s="29"/>
      <c r="U820" s="29"/>
      <c r="V820" s="35"/>
      <c r="W820" s="35"/>
      <c r="X820" s="30"/>
      <c r="Y820" s="30"/>
      <c r="Z820" s="29"/>
      <c r="AA820" s="29"/>
    </row>
    <row r="821" spans="2:27" x14ac:dyDescent="0.2">
      <c r="H821" s="35"/>
      <c r="I821" s="29"/>
      <c r="J821" s="29"/>
      <c r="K821" s="29"/>
      <c r="L821" s="35"/>
      <c r="M821" s="35"/>
      <c r="N821" s="29"/>
      <c r="O821" s="29"/>
      <c r="P821" s="29"/>
      <c r="Q821" s="35"/>
      <c r="R821" s="35"/>
      <c r="S821" s="29"/>
      <c r="T821" s="29"/>
      <c r="U821" s="29"/>
      <c r="V821" s="35"/>
      <c r="W821" s="35"/>
      <c r="X821" s="30"/>
      <c r="Y821" s="30"/>
      <c r="Z821" s="29"/>
      <c r="AA821" s="29"/>
    </row>
    <row r="822" spans="2:27" x14ac:dyDescent="0.2">
      <c r="H822" s="35"/>
      <c r="I822" s="29"/>
      <c r="J822" s="29"/>
      <c r="K822" s="29"/>
      <c r="L822" s="35"/>
      <c r="M822" s="35"/>
      <c r="N822" s="29"/>
      <c r="O822" s="29"/>
      <c r="P822" s="29"/>
      <c r="Q822" s="35"/>
      <c r="R822" s="35"/>
      <c r="S822" s="29"/>
      <c r="T822" s="29"/>
      <c r="U822" s="29"/>
      <c r="V822" s="35"/>
      <c r="W822" s="35"/>
      <c r="X822" s="30"/>
      <c r="Y822" s="30"/>
      <c r="Z822" s="29"/>
      <c r="AA822" s="29"/>
    </row>
    <row r="823" spans="2:27" x14ac:dyDescent="0.2">
      <c r="H823" s="35"/>
      <c r="I823" s="29"/>
      <c r="J823" s="29"/>
      <c r="K823" s="29"/>
      <c r="L823" s="35"/>
      <c r="M823" s="35"/>
      <c r="N823" s="29"/>
      <c r="O823" s="29"/>
      <c r="P823" s="29"/>
      <c r="Q823" s="35"/>
      <c r="R823" s="35"/>
      <c r="S823" s="29"/>
      <c r="T823" s="29"/>
      <c r="U823" s="29"/>
      <c r="V823" s="35"/>
      <c r="W823" s="35"/>
      <c r="X823" s="30"/>
      <c r="Y823" s="30"/>
      <c r="Z823" s="29"/>
      <c r="AA823" s="29"/>
    </row>
    <row r="824" spans="2:27" x14ac:dyDescent="0.2">
      <c r="H824" s="35"/>
      <c r="I824" s="29"/>
      <c r="J824" s="29"/>
      <c r="K824" s="29"/>
      <c r="L824" s="35"/>
      <c r="M824" s="35"/>
      <c r="N824" s="29"/>
      <c r="O824" s="29"/>
      <c r="P824" s="29"/>
      <c r="Q824" s="35"/>
      <c r="R824" s="35"/>
      <c r="S824" s="29"/>
      <c r="T824" s="29"/>
      <c r="U824" s="29"/>
      <c r="V824" s="35"/>
      <c r="W824" s="35"/>
      <c r="X824" s="30"/>
      <c r="Y824" s="30"/>
      <c r="Z824" s="29"/>
      <c r="AA824" s="29"/>
    </row>
    <row r="825" spans="2:27" x14ac:dyDescent="0.2">
      <c r="H825" s="35"/>
      <c r="I825" s="29"/>
      <c r="J825" s="29"/>
      <c r="K825" s="29"/>
      <c r="L825" s="35"/>
      <c r="M825" s="35"/>
      <c r="N825" s="29"/>
      <c r="O825" s="29"/>
      <c r="P825" s="29"/>
      <c r="Q825" s="35"/>
      <c r="R825" s="35"/>
      <c r="S825" s="29"/>
      <c r="T825" s="29"/>
      <c r="U825" s="29"/>
      <c r="V825" s="35"/>
      <c r="W825" s="35"/>
      <c r="X825" s="30"/>
      <c r="Y825" s="30"/>
      <c r="Z825" s="29"/>
      <c r="AA825" s="29"/>
    </row>
    <row r="826" spans="2:27" x14ac:dyDescent="0.2">
      <c r="H826" s="35"/>
      <c r="I826" s="29"/>
      <c r="J826" s="29"/>
      <c r="K826" s="29"/>
      <c r="L826" s="35"/>
      <c r="M826" s="35"/>
      <c r="N826" s="29"/>
      <c r="O826" s="29"/>
      <c r="P826" s="29"/>
      <c r="Q826" s="35"/>
      <c r="R826" s="35"/>
      <c r="S826" s="29"/>
      <c r="T826" s="29"/>
      <c r="U826" s="29"/>
      <c r="V826" s="35"/>
      <c r="W826" s="35"/>
      <c r="X826" s="30"/>
      <c r="Y826" s="30"/>
      <c r="Z826" s="29"/>
      <c r="AA826" s="29"/>
    </row>
    <row r="827" spans="2:27" x14ac:dyDescent="0.2">
      <c r="H827" s="35"/>
      <c r="I827" s="29"/>
      <c r="J827" s="29"/>
      <c r="K827" s="29"/>
      <c r="L827" s="35"/>
      <c r="M827" s="35"/>
      <c r="N827" s="29"/>
      <c r="O827" s="29"/>
      <c r="P827" s="29"/>
      <c r="Q827" s="35"/>
      <c r="R827" s="35"/>
      <c r="S827" s="29"/>
      <c r="T827" s="29"/>
      <c r="U827" s="29"/>
      <c r="V827" s="35"/>
      <c r="W827" s="35"/>
      <c r="X827" s="30"/>
      <c r="Y827" s="30"/>
      <c r="Z827" s="29"/>
      <c r="AA827" s="29"/>
    </row>
    <row r="828" spans="2:27" x14ac:dyDescent="0.2">
      <c r="H828" s="35"/>
      <c r="I828" s="29"/>
      <c r="J828" s="29"/>
      <c r="K828" s="29"/>
      <c r="L828" s="35"/>
      <c r="M828" s="35"/>
      <c r="N828" s="29"/>
      <c r="O828" s="29"/>
      <c r="P828" s="29"/>
      <c r="Q828" s="35"/>
      <c r="R828" s="35"/>
      <c r="S828" s="29"/>
      <c r="T828" s="29"/>
      <c r="U828" s="29"/>
      <c r="V828" s="35"/>
      <c r="W828" s="35"/>
      <c r="X828" s="30"/>
      <c r="Y828" s="30"/>
      <c r="Z828" s="29"/>
      <c r="AA828" s="29"/>
    </row>
    <row r="829" spans="2:27" x14ac:dyDescent="0.2">
      <c r="H829" s="35"/>
      <c r="I829" s="29"/>
      <c r="J829" s="29"/>
      <c r="K829" s="29"/>
      <c r="L829" s="35"/>
      <c r="M829" s="35"/>
      <c r="N829" s="29"/>
      <c r="O829" s="29"/>
      <c r="P829" s="29"/>
      <c r="Q829" s="35"/>
      <c r="R829" s="35"/>
      <c r="S829" s="29"/>
      <c r="T829" s="29"/>
      <c r="U829" s="29"/>
      <c r="V829" s="35"/>
      <c r="W829" s="35"/>
      <c r="X829" s="30"/>
      <c r="Y829" s="30"/>
      <c r="Z829" s="29"/>
      <c r="AA829" s="29"/>
    </row>
    <row r="830" spans="2:27" x14ac:dyDescent="0.2">
      <c r="H830" s="35"/>
      <c r="I830" s="29"/>
      <c r="J830" s="29"/>
      <c r="K830" s="29"/>
      <c r="L830" s="35"/>
      <c r="M830" s="35"/>
      <c r="N830" s="29"/>
      <c r="O830" s="29"/>
      <c r="P830" s="29"/>
      <c r="Q830" s="35"/>
      <c r="R830" s="35"/>
      <c r="S830" s="29"/>
      <c r="T830" s="29"/>
      <c r="U830" s="29"/>
      <c r="V830" s="35"/>
      <c r="W830" s="35"/>
      <c r="X830" s="30"/>
      <c r="Y830" s="30"/>
      <c r="Z830" s="29"/>
      <c r="AA830" s="29"/>
    </row>
    <row r="831" spans="2:27" x14ac:dyDescent="0.2">
      <c r="H831" s="35"/>
      <c r="I831" s="29"/>
      <c r="J831" s="29"/>
      <c r="K831" s="29"/>
      <c r="L831" s="35"/>
      <c r="M831" s="35"/>
      <c r="N831" s="29"/>
      <c r="O831" s="29"/>
      <c r="P831" s="29"/>
      <c r="Q831" s="35"/>
      <c r="R831" s="35"/>
      <c r="S831" s="29"/>
      <c r="T831" s="29"/>
      <c r="U831" s="29"/>
      <c r="V831" s="35"/>
      <c r="W831" s="35"/>
      <c r="X831" s="30"/>
      <c r="Y831" s="30"/>
      <c r="Z831" s="29"/>
      <c r="AA831" s="29"/>
    </row>
    <row r="832" spans="2:27" x14ac:dyDescent="0.2">
      <c r="H832" s="35"/>
      <c r="I832" s="29"/>
      <c r="J832" s="29"/>
      <c r="K832" s="29"/>
      <c r="L832" s="35"/>
      <c r="M832" s="35"/>
      <c r="N832" s="29"/>
      <c r="O832" s="29"/>
      <c r="P832" s="29"/>
      <c r="Q832" s="35"/>
      <c r="R832" s="35"/>
      <c r="S832" s="29"/>
      <c r="T832" s="29"/>
      <c r="U832" s="29"/>
      <c r="V832" s="35"/>
      <c r="W832" s="35"/>
      <c r="X832" s="30"/>
      <c r="Y832" s="30"/>
      <c r="Z832" s="29"/>
      <c r="AA832" s="29"/>
    </row>
    <row r="833" spans="8:27" x14ac:dyDescent="0.2">
      <c r="H833" s="35"/>
      <c r="I833" s="29"/>
      <c r="J833" s="29"/>
      <c r="K833" s="29"/>
      <c r="L833" s="35"/>
      <c r="M833" s="35"/>
      <c r="N833" s="29"/>
      <c r="O833" s="29"/>
      <c r="P833" s="29"/>
      <c r="Q833" s="35"/>
      <c r="R833" s="35"/>
      <c r="S833" s="29"/>
      <c r="T833" s="29"/>
      <c r="U833" s="29"/>
      <c r="V833" s="35"/>
      <c r="W833" s="35"/>
      <c r="X833" s="30"/>
      <c r="Y833" s="30"/>
      <c r="Z833" s="29"/>
      <c r="AA833" s="29"/>
    </row>
    <row r="834" spans="8:27" x14ac:dyDescent="0.2">
      <c r="H834" s="35"/>
      <c r="I834" s="29"/>
      <c r="J834" s="29"/>
      <c r="K834" s="29"/>
      <c r="L834" s="35"/>
      <c r="M834" s="35"/>
      <c r="N834" s="29"/>
      <c r="O834" s="29"/>
      <c r="P834" s="29"/>
      <c r="Q834" s="35"/>
      <c r="R834" s="35"/>
      <c r="S834" s="29"/>
      <c r="T834" s="29"/>
      <c r="U834" s="29"/>
      <c r="V834" s="35"/>
      <c r="W834" s="35"/>
      <c r="X834" s="30"/>
      <c r="Y834" s="30"/>
      <c r="Z834" s="29"/>
      <c r="AA834" s="29"/>
    </row>
    <row r="835" spans="8:27" x14ac:dyDescent="0.2">
      <c r="H835" s="35"/>
      <c r="I835" s="29"/>
      <c r="J835" s="29"/>
      <c r="K835" s="29"/>
      <c r="L835" s="35"/>
      <c r="M835" s="35"/>
      <c r="N835" s="29"/>
      <c r="O835" s="29"/>
      <c r="P835" s="29"/>
      <c r="Q835" s="35"/>
      <c r="R835" s="35"/>
      <c r="S835" s="29"/>
      <c r="T835" s="29"/>
      <c r="U835" s="29"/>
      <c r="V835" s="35"/>
      <c r="W835" s="35"/>
      <c r="X835" s="30"/>
      <c r="Y835" s="30"/>
      <c r="Z835" s="29"/>
      <c r="AA835" s="29"/>
    </row>
    <row r="836" spans="8:27" x14ac:dyDescent="0.2">
      <c r="H836" s="35"/>
      <c r="I836" s="29"/>
      <c r="J836" s="29"/>
      <c r="K836" s="29"/>
      <c r="L836" s="35"/>
      <c r="M836" s="35"/>
      <c r="N836" s="29"/>
      <c r="O836" s="29"/>
      <c r="P836" s="29"/>
      <c r="Q836" s="35"/>
      <c r="R836" s="35"/>
      <c r="S836" s="29"/>
      <c r="T836" s="29"/>
      <c r="U836" s="29"/>
      <c r="V836" s="35"/>
      <c r="W836" s="35"/>
      <c r="X836" s="30"/>
      <c r="Y836" s="30"/>
      <c r="Z836" s="29"/>
      <c r="AA836" s="29"/>
    </row>
    <row r="837" spans="8:27" x14ac:dyDescent="0.2">
      <c r="H837" s="35"/>
      <c r="I837" s="29"/>
      <c r="J837" s="29"/>
      <c r="K837" s="29"/>
      <c r="L837" s="35"/>
      <c r="M837" s="35"/>
      <c r="N837" s="29"/>
      <c r="O837" s="29"/>
      <c r="P837" s="29"/>
      <c r="Q837" s="35"/>
      <c r="R837" s="35"/>
      <c r="S837" s="29"/>
      <c r="T837" s="29"/>
      <c r="U837" s="29"/>
      <c r="V837" s="35"/>
      <c r="W837" s="35"/>
      <c r="X837" s="30"/>
      <c r="Y837" s="30"/>
      <c r="Z837" s="29"/>
      <c r="AA837" s="29"/>
    </row>
    <row r="838" spans="8:27" x14ac:dyDescent="0.2">
      <c r="H838" s="35"/>
      <c r="I838" s="29"/>
      <c r="J838" s="29"/>
      <c r="K838" s="29"/>
      <c r="L838" s="35"/>
      <c r="M838" s="35"/>
      <c r="N838" s="29"/>
      <c r="O838" s="29"/>
      <c r="P838" s="29"/>
      <c r="Q838" s="35"/>
      <c r="R838" s="35"/>
      <c r="S838" s="29"/>
      <c r="T838" s="29"/>
      <c r="U838" s="29"/>
      <c r="V838" s="35"/>
      <c r="W838" s="35"/>
      <c r="X838" s="30"/>
      <c r="Y838" s="30"/>
      <c r="Z838" s="29"/>
      <c r="AA838" s="29"/>
    </row>
    <row r="839" spans="8:27" x14ac:dyDescent="0.2">
      <c r="H839" s="35"/>
      <c r="I839" s="29"/>
      <c r="J839" s="29"/>
      <c r="K839" s="29"/>
      <c r="L839" s="35"/>
      <c r="M839" s="35"/>
      <c r="N839" s="29"/>
      <c r="O839" s="29"/>
      <c r="P839" s="29"/>
      <c r="Q839" s="35"/>
      <c r="R839" s="35"/>
      <c r="S839" s="29"/>
      <c r="T839" s="29"/>
      <c r="U839" s="29"/>
      <c r="V839" s="35"/>
      <c r="W839" s="35"/>
      <c r="X839" s="30"/>
      <c r="Y839" s="30"/>
      <c r="Z839" s="29"/>
      <c r="AA839" s="29"/>
    </row>
    <row r="840" spans="8:27" x14ac:dyDescent="0.2">
      <c r="H840" s="35"/>
      <c r="I840" s="29"/>
      <c r="J840" s="29"/>
      <c r="K840" s="29"/>
      <c r="L840" s="35"/>
      <c r="M840" s="35"/>
      <c r="N840" s="29"/>
      <c r="O840" s="29"/>
      <c r="P840" s="29"/>
      <c r="Q840" s="35"/>
      <c r="R840" s="35"/>
      <c r="S840" s="29"/>
      <c r="T840" s="29"/>
      <c r="U840" s="29"/>
      <c r="V840" s="35"/>
      <c r="W840" s="35"/>
      <c r="X840" s="30"/>
      <c r="Y840" s="30"/>
      <c r="Z840" s="29"/>
      <c r="AA840" s="29"/>
    </row>
    <row r="841" spans="8:27" x14ac:dyDescent="0.2">
      <c r="H841" s="35"/>
      <c r="I841" s="29"/>
      <c r="J841" s="29"/>
      <c r="K841" s="29"/>
      <c r="L841" s="35"/>
      <c r="M841" s="35"/>
      <c r="N841" s="29"/>
      <c r="O841" s="29"/>
      <c r="P841" s="29"/>
      <c r="Q841" s="35"/>
      <c r="R841" s="35"/>
      <c r="S841" s="29"/>
      <c r="T841" s="29"/>
      <c r="U841" s="29"/>
      <c r="V841" s="35"/>
      <c r="W841" s="35"/>
      <c r="X841" s="30"/>
      <c r="Y841" s="30"/>
      <c r="Z841" s="29"/>
      <c r="AA841" s="29"/>
    </row>
    <row r="842" spans="8:27" x14ac:dyDescent="0.2">
      <c r="H842" s="35"/>
      <c r="I842" s="29"/>
      <c r="J842" s="29"/>
      <c r="K842" s="29"/>
      <c r="L842" s="35"/>
      <c r="M842" s="35"/>
      <c r="N842" s="29"/>
      <c r="O842" s="29"/>
      <c r="P842" s="29"/>
      <c r="Q842" s="35"/>
      <c r="R842" s="35"/>
      <c r="S842" s="29"/>
      <c r="T842" s="29"/>
      <c r="U842" s="29"/>
      <c r="V842" s="35"/>
      <c r="W842" s="35"/>
      <c r="X842" s="30"/>
      <c r="Y842" s="30"/>
      <c r="Z842" s="29"/>
      <c r="AA842" s="29"/>
    </row>
    <row r="843" spans="8:27" x14ac:dyDescent="0.2">
      <c r="H843" s="35"/>
      <c r="I843" s="29"/>
      <c r="J843" s="29"/>
      <c r="K843" s="29"/>
      <c r="L843" s="35"/>
      <c r="M843" s="35"/>
      <c r="N843" s="29"/>
      <c r="O843" s="29"/>
      <c r="P843" s="29"/>
      <c r="Q843" s="35"/>
      <c r="R843" s="35"/>
      <c r="S843" s="29"/>
      <c r="T843" s="29"/>
      <c r="U843" s="29"/>
      <c r="V843" s="35"/>
      <c r="W843" s="35"/>
      <c r="X843" s="30"/>
      <c r="Y843" s="30"/>
      <c r="Z843" s="29"/>
      <c r="AA843" s="29"/>
    </row>
    <row r="844" spans="8:27" x14ac:dyDescent="0.2">
      <c r="H844" s="35"/>
      <c r="I844" s="29"/>
      <c r="J844" s="29"/>
      <c r="K844" s="29"/>
      <c r="L844" s="35"/>
      <c r="M844" s="35"/>
      <c r="N844" s="29"/>
      <c r="O844" s="29"/>
      <c r="P844" s="29"/>
      <c r="Q844" s="35"/>
      <c r="R844" s="35"/>
      <c r="S844" s="29"/>
      <c r="T844" s="29"/>
      <c r="U844" s="29"/>
      <c r="V844" s="35"/>
      <c r="W844" s="35"/>
      <c r="X844" s="30"/>
      <c r="Y844" s="30"/>
      <c r="Z844" s="29"/>
      <c r="AA844" s="29"/>
    </row>
    <row r="845" spans="8:27" x14ac:dyDescent="0.2">
      <c r="H845" s="35"/>
      <c r="I845" s="29"/>
      <c r="J845" s="29"/>
      <c r="K845" s="29"/>
      <c r="L845" s="35"/>
      <c r="M845" s="35"/>
      <c r="N845" s="29"/>
      <c r="O845" s="29"/>
      <c r="P845" s="29"/>
      <c r="Q845" s="35"/>
      <c r="R845" s="35"/>
      <c r="S845" s="29"/>
      <c r="T845" s="29"/>
      <c r="U845" s="29"/>
      <c r="V845" s="35"/>
      <c r="W845" s="35"/>
      <c r="X845" s="30"/>
      <c r="Y845" s="30"/>
      <c r="Z845" s="29"/>
      <c r="AA845" s="29"/>
    </row>
    <row r="846" spans="8:27" x14ac:dyDescent="0.2">
      <c r="H846" s="35"/>
      <c r="I846" s="29"/>
      <c r="J846" s="29"/>
      <c r="K846" s="29"/>
      <c r="L846" s="35"/>
      <c r="M846" s="35"/>
      <c r="N846" s="29"/>
      <c r="O846" s="29"/>
      <c r="P846" s="29"/>
      <c r="Q846" s="35"/>
      <c r="R846" s="35"/>
      <c r="S846" s="29"/>
      <c r="T846" s="29"/>
      <c r="U846" s="29"/>
      <c r="V846" s="35"/>
      <c r="W846" s="35"/>
      <c r="X846" s="30"/>
      <c r="Y846" s="30"/>
      <c r="Z846" s="29"/>
      <c r="AA846" s="29"/>
    </row>
    <row r="847" spans="8:27" x14ac:dyDescent="0.2">
      <c r="H847" s="35"/>
      <c r="I847" s="29"/>
      <c r="J847" s="29"/>
      <c r="K847" s="29"/>
      <c r="L847" s="35"/>
      <c r="M847" s="35"/>
      <c r="N847" s="29"/>
      <c r="O847" s="29"/>
      <c r="P847" s="29"/>
      <c r="Q847" s="35"/>
      <c r="R847" s="35"/>
      <c r="S847" s="29"/>
      <c r="T847" s="29"/>
      <c r="U847" s="29"/>
      <c r="V847" s="35"/>
      <c r="W847" s="35"/>
      <c r="X847" s="30"/>
      <c r="Y847" s="30"/>
      <c r="Z847" s="29"/>
      <c r="AA847" s="29"/>
    </row>
    <row r="848" spans="8:27" x14ac:dyDescent="0.2">
      <c r="H848" s="35"/>
      <c r="I848" s="29"/>
      <c r="J848" s="29"/>
      <c r="K848" s="29"/>
      <c r="L848" s="35"/>
      <c r="M848" s="35"/>
      <c r="N848" s="29"/>
      <c r="O848" s="29"/>
      <c r="P848" s="29"/>
      <c r="Q848" s="35"/>
      <c r="R848" s="35"/>
      <c r="S848" s="29"/>
      <c r="T848" s="29"/>
      <c r="U848" s="29"/>
      <c r="V848" s="35"/>
      <c r="W848" s="35"/>
      <c r="X848" s="30"/>
      <c r="Y848" s="30"/>
      <c r="Z848" s="29"/>
      <c r="AA848" s="29"/>
    </row>
    <row r="849" spans="8:27" x14ac:dyDescent="0.2">
      <c r="H849" s="35"/>
      <c r="I849" s="29"/>
      <c r="J849" s="29"/>
      <c r="K849" s="29"/>
      <c r="L849" s="35"/>
      <c r="M849" s="35"/>
      <c r="N849" s="29"/>
      <c r="O849" s="29"/>
      <c r="P849" s="29"/>
      <c r="Q849" s="35"/>
      <c r="R849" s="35"/>
      <c r="S849" s="29"/>
      <c r="T849" s="29"/>
      <c r="U849" s="29"/>
      <c r="V849" s="35"/>
      <c r="W849" s="35"/>
      <c r="X849" s="30"/>
      <c r="Y849" s="30"/>
      <c r="Z849" s="29"/>
      <c r="AA849" s="29"/>
    </row>
    <row r="850" spans="8:27" x14ac:dyDescent="0.2">
      <c r="H850" s="35"/>
      <c r="I850" s="29"/>
      <c r="J850" s="29"/>
      <c r="K850" s="29"/>
      <c r="L850" s="35"/>
      <c r="M850" s="35"/>
      <c r="N850" s="29"/>
      <c r="O850" s="29"/>
      <c r="P850" s="29"/>
      <c r="Q850" s="35"/>
      <c r="R850" s="35"/>
      <c r="S850" s="29"/>
      <c r="T850" s="29"/>
      <c r="U850" s="29"/>
      <c r="V850" s="35"/>
      <c r="W850" s="35"/>
      <c r="X850" s="30"/>
      <c r="Y850" s="30"/>
      <c r="Z850" s="29"/>
      <c r="AA850" s="29"/>
    </row>
    <row r="851" spans="8:27" x14ac:dyDescent="0.2">
      <c r="H851" s="35"/>
      <c r="I851" s="29"/>
      <c r="J851" s="29"/>
      <c r="K851" s="29"/>
      <c r="L851" s="35"/>
      <c r="M851" s="35"/>
      <c r="N851" s="29"/>
      <c r="O851" s="29"/>
      <c r="P851" s="29"/>
      <c r="Q851" s="35"/>
      <c r="R851" s="35"/>
      <c r="S851" s="29"/>
      <c r="T851" s="29"/>
      <c r="U851" s="29"/>
      <c r="V851" s="35"/>
      <c r="W851" s="35"/>
      <c r="X851" s="30"/>
      <c r="Y851" s="30"/>
      <c r="Z851" s="29"/>
      <c r="AA851" s="29"/>
    </row>
    <row r="852" spans="8:27" x14ac:dyDescent="0.2">
      <c r="H852" s="35"/>
      <c r="I852" s="29"/>
      <c r="J852" s="29"/>
      <c r="K852" s="29"/>
      <c r="L852" s="35"/>
      <c r="M852" s="35"/>
      <c r="N852" s="29"/>
      <c r="O852" s="29"/>
      <c r="P852" s="29"/>
      <c r="Q852" s="35"/>
      <c r="R852" s="35"/>
      <c r="S852" s="29"/>
      <c r="T852" s="29"/>
      <c r="U852" s="29"/>
      <c r="V852" s="35"/>
      <c r="W852" s="35"/>
      <c r="X852" s="30"/>
      <c r="Y852" s="30"/>
      <c r="Z852" s="29"/>
      <c r="AA852" s="29"/>
    </row>
    <row r="853" spans="8:27" x14ac:dyDescent="0.2">
      <c r="H853" s="35"/>
      <c r="I853" s="29"/>
      <c r="J853" s="29"/>
      <c r="K853" s="29"/>
      <c r="L853" s="35"/>
      <c r="M853" s="35"/>
      <c r="N853" s="29"/>
      <c r="O853" s="29"/>
      <c r="P853" s="29"/>
      <c r="Q853" s="35"/>
      <c r="R853" s="35"/>
      <c r="S853" s="29"/>
      <c r="T853" s="29"/>
      <c r="U853" s="29"/>
      <c r="V853" s="35"/>
      <c r="W853" s="35"/>
      <c r="X853" s="30"/>
      <c r="Y853" s="30"/>
      <c r="Z853" s="29"/>
      <c r="AA853" s="29"/>
    </row>
    <row r="854" spans="8:27" x14ac:dyDescent="0.2">
      <c r="H854" s="35"/>
      <c r="I854" s="29"/>
      <c r="J854" s="29"/>
      <c r="K854" s="29"/>
      <c r="L854" s="35"/>
      <c r="M854" s="35"/>
      <c r="N854" s="29"/>
      <c r="O854" s="29"/>
      <c r="P854" s="29"/>
      <c r="Q854" s="35"/>
      <c r="R854" s="35"/>
      <c r="S854" s="29"/>
      <c r="T854" s="29"/>
      <c r="U854" s="29"/>
      <c r="V854" s="35"/>
      <c r="W854" s="35"/>
      <c r="X854" s="30"/>
      <c r="Y854" s="30"/>
      <c r="Z854" s="29"/>
      <c r="AA854" s="29"/>
    </row>
    <row r="855" spans="8:27" x14ac:dyDescent="0.2">
      <c r="H855" s="35"/>
      <c r="I855" s="29"/>
      <c r="J855" s="29"/>
      <c r="K855" s="29"/>
      <c r="L855" s="35"/>
      <c r="M855" s="35"/>
      <c r="N855" s="29"/>
      <c r="O855" s="29"/>
      <c r="P855" s="29"/>
      <c r="Q855" s="35"/>
      <c r="R855" s="35"/>
      <c r="S855" s="29"/>
      <c r="T855" s="29"/>
      <c r="U855" s="29"/>
      <c r="V855" s="35"/>
      <c r="W855" s="35"/>
      <c r="X855" s="30"/>
      <c r="Y855" s="30"/>
      <c r="Z855" s="29"/>
      <c r="AA855" s="29"/>
    </row>
    <row r="856" spans="8:27" x14ac:dyDescent="0.2">
      <c r="H856" s="35"/>
      <c r="I856" s="29"/>
      <c r="J856" s="29"/>
      <c r="K856" s="29"/>
      <c r="L856" s="35"/>
      <c r="M856" s="35"/>
      <c r="N856" s="29"/>
      <c r="O856" s="29"/>
      <c r="P856" s="29"/>
      <c r="Q856" s="35"/>
      <c r="R856" s="35"/>
      <c r="S856" s="29"/>
      <c r="T856" s="29"/>
      <c r="U856" s="29"/>
      <c r="V856" s="35"/>
      <c r="W856" s="35"/>
      <c r="X856" s="30"/>
      <c r="Y856" s="30"/>
      <c r="Z856" s="29"/>
      <c r="AA856" s="29"/>
    </row>
    <row r="857" spans="8:27" x14ac:dyDescent="0.2">
      <c r="H857" s="35"/>
      <c r="I857" s="29"/>
      <c r="J857" s="29"/>
      <c r="K857" s="29"/>
      <c r="L857" s="35"/>
      <c r="M857" s="35"/>
      <c r="N857" s="29"/>
      <c r="O857" s="29"/>
      <c r="P857" s="29"/>
      <c r="Q857" s="35"/>
      <c r="R857" s="35"/>
      <c r="S857" s="29"/>
      <c r="T857" s="29"/>
      <c r="U857" s="29"/>
      <c r="V857" s="35"/>
      <c r="W857" s="35"/>
      <c r="X857" s="30"/>
      <c r="Y857" s="30"/>
      <c r="Z857" s="29"/>
      <c r="AA857" s="29"/>
    </row>
    <row r="858" spans="8:27" x14ac:dyDescent="0.2">
      <c r="H858" s="35"/>
      <c r="I858" s="29"/>
      <c r="J858" s="29"/>
      <c r="K858" s="29"/>
      <c r="L858" s="35"/>
      <c r="M858" s="35"/>
      <c r="N858" s="29"/>
      <c r="O858" s="29"/>
      <c r="P858" s="29"/>
      <c r="Q858" s="35"/>
      <c r="R858" s="35"/>
      <c r="S858" s="29"/>
      <c r="T858" s="29"/>
      <c r="U858" s="29"/>
      <c r="V858" s="35"/>
      <c r="W858" s="35"/>
      <c r="X858" s="30"/>
      <c r="Y858" s="30"/>
      <c r="Z858" s="29"/>
      <c r="AA858" s="29"/>
    </row>
    <row r="859" spans="8:27" x14ac:dyDescent="0.2">
      <c r="H859" s="35"/>
      <c r="I859" s="29"/>
      <c r="J859" s="29"/>
      <c r="K859" s="29"/>
      <c r="L859" s="35"/>
      <c r="M859" s="35"/>
      <c r="N859" s="29"/>
      <c r="O859" s="29"/>
      <c r="P859" s="29"/>
      <c r="Q859" s="35"/>
      <c r="R859" s="35"/>
      <c r="S859" s="29"/>
      <c r="T859" s="29"/>
      <c r="U859" s="29"/>
      <c r="V859" s="35"/>
      <c r="W859" s="35"/>
      <c r="X859" s="30"/>
      <c r="Y859" s="30"/>
      <c r="Z859" s="29"/>
      <c r="AA859" s="29"/>
    </row>
    <row r="860" spans="8:27" x14ac:dyDescent="0.2">
      <c r="H860" s="35"/>
      <c r="I860" s="29"/>
      <c r="J860" s="29"/>
      <c r="K860" s="29"/>
      <c r="L860" s="35"/>
      <c r="M860" s="35"/>
      <c r="N860" s="29"/>
      <c r="O860" s="29"/>
      <c r="P860" s="29"/>
      <c r="Q860" s="35"/>
      <c r="R860" s="35"/>
      <c r="S860" s="29"/>
      <c r="T860" s="29"/>
      <c r="U860" s="29"/>
      <c r="V860" s="35"/>
      <c r="W860" s="35"/>
      <c r="X860" s="30"/>
      <c r="Y860" s="30"/>
      <c r="Z860" s="29"/>
      <c r="AA860" s="29"/>
    </row>
    <row r="861" spans="8:27" x14ac:dyDescent="0.2">
      <c r="H861" s="35"/>
      <c r="I861" s="29"/>
      <c r="J861" s="29"/>
      <c r="K861" s="29"/>
      <c r="L861" s="35"/>
      <c r="M861" s="35"/>
      <c r="N861" s="29"/>
      <c r="O861" s="29"/>
      <c r="P861" s="29"/>
      <c r="Q861" s="35"/>
      <c r="R861" s="35"/>
      <c r="S861" s="29"/>
      <c r="T861" s="29"/>
      <c r="U861" s="29"/>
      <c r="V861" s="35"/>
      <c r="W861" s="35"/>
      <c r="X861" s="30"/>
      <c r="Y861" s="30"/>
      <c r="Z861" s="29"/>
      <c r="AA861" s="29"/>
    </row>
    <row r="862" spans="8:27" x14ac:dyDescent="0.2">
      <c r="H862" s="35"/>
      <c r="I862" s="29"/>
      <c r="J862" s="29"/>
      <c r="K862" s="29"/>
      <c r="L862" s="35"/>
      <c r="M862" s="35"/>
      <c r="N862" s="29"/>
      <c r="O862" s="29"/>
      <c r="P862" s="29"/>
      <c r="Q862" s="35"/>
      <c r="R862" s="35"/>
      <c r="S862" s="29"/>
      <c r="T862" s="29"/>
      <c r="U862" s="29"/>
      <c r="V862" s="35"/>
      <c r="W862" s="35"/>
      <c r="X862" s="30"/>
      <c r="Y862" s="30"/>
      <c r="Z862" s="29"/>
      <c r="AA862" s="29"/>
    </row>
    <row r="863" spans="8:27" x14ac:dyDescent="0.2">
      <c r="H863" s="35"/>
      <c r="I863" s="29"/>
      <c r="J863" s="29"/>
      <c r="K863" s="29"/>
      <c r="L863" s="35"/>
      <c r="M863" s="35"/>
      <c r="N863" s="29"/>
      <c r="O863" s="29"/>
      <c r="P863" s="29"/>
      <c r="Q863" s="35"/>
      <c r="R863" s="35"/>
      <c r="S863" s="29"/>
      <c r="T863" s="29"/>
      <c r="U863" s="29"/>
      <c r="V863" s="35"/>
      <c r="W863" s="35"/>
      <c r="X863" s="30"/>
      <c r="Y863" s="30"/>
      <c r="Z863" s="29"/>
      <c r="AA863" s="29"/>
    </row>
    <row r="864" spans="8:27" x14ac:dyDescent="0.2">
      <c r="H864" s="35"/>
      <c r="I864" s="29"/>
      <c r="J864" s="29"/>
      <c r="K864" s="29"/>
      <c r="L864" s="35"/>
      <c r="M864" s="35"/>
      <c r="N864" s="29"/>
      <c r="O864" s="29"/>
      <c r="P864" s="29"/>
      <c r="Q864" s="35"/>
      <c r="R864" s="35"/>
      <c r="S864" s="29"/>
      <c r="T864" s="29"/>
      <c r="U864" s="29"/>
      <c r="V864" s="35"/>
      <c r="W864" s="35"/>
      <c r="X864" s="30"/>
      <c r="Y864" s="30"/>
      <c r="Z864" s="29"/>
      <c r="AA864" s="29"/>
    </row>
    <row r="865" spans="8:27" x14ac:dyDescent="0.2">
      <c r="H865" s="35"/>
      <c r="I865" s="29"/>
      <c r="J865" s="29"/>
      <c r="K865" s="29"/>
      <c r="L865" s="35"/>
      <c r="M865" s="35"/>
      <c r="N865" s="29"/>
      <c r="O865" s="29"/>
      <c r="P865" s="29"/>
      <c r="Q865" s="35"/>
      <c r="R865" s="35"/>
      <c r="S865" s="29"/>
      <c r="T865" s="29"/>
      <c r="U865" s="29"/>
      <c r="V865" s="35"/>
      <c r="W865" s="35"/>
      <c r="X865" s="30"/>
      <c r="Y865" s="30"/>
      <c r="Z865" s="29"/>
      <c r="AA865" s="29"/>
    </row>
    <row r="866" spans="8:27" x14ac:dyDescent="0.2">
      <c r="H866" s="35"/>
      <c r="I866" s="29"/>
      <c r="J866" s="29"/>
      <c r="K866" s="29"/>
      <c r="L866" s="35"/>
      <c r="M866" s="35"/>
      <c r="N866" s="29"/>
      <c r="O866" s="29"/>
      <c r="P866" s="29"/>
      <c r="Q866" s="35"/>
      <c r="R866" s="35"/>
      <c r="S866" s="29"/>
      <c r="T866" s="29"/>
      <c r="U866" s="29"/>
      <c r="V866" s="35"/>
      <c r="W866" s="35"/>
      <c r="X866" s="30"/>
      <c r="Y866" s="30"/>
      <c r="Z866" s="29"/>
      <c r="AA866" s="29"/>
    </row>
    <row r="867" spans="8:27" x14ac:dyDescent="0.2">
      <c r="H867" s="35"/>
      <c r="I867" s="29"/>
      <c r="J867" s="29"/>
      <c r="K867" s="29"/>
      <c r="L867" s="35"/>
      <c r="M867" s="35"/>
      <c r="N867" s="29"/>
      <c r="O867" s="29"/>
      <c r="P867" s="29"/>
      <c r="Q867" s="35"/>
      <c r="R867" s="35"/>
      <c r="S867" s="29"/>
      <c r="T867" s="29"/>
      <c r="U867" s="29"/>
      <c r="V867" s="35"/>
      <c r="W867" s="35"/>
      <c r="X867" s="30"/>
      <c r="Y867" s="30"/>
      <c r="Z867" s="29"/>
      <c r="AA867" s="29"/>
    </row>
    <row r="868" spans="8:27" x14ac:dyDescent="0.2">
      <c r="H868" s="35"/>
      <c r="I868" s="29"/>
      <c r="J868" s="29"/>
      <c r="K868" s="29"/>
      <c r="L868" s="35"/>
      <c r="M868" s="35"/>
      <c r="N868" s="29"/>
      <c r="O868" s="29"/>
      <c r="P868" s="29"/>
      <c r="Q868" s="35"/>
      <c r="R868" s="35"/>
      <c r="S868" s="29"/>
      <c r="T868" s="29"/>
      <c r="U868" s="29"/>
      <c r="V868" s="35"/>
      <c r="W868" s="35"/>
      <c r="X868" s="30"/>
      <c r="Y868" s="30"/>
      <c r="Z868" s="29"/>
      <c r="AA868" s="29"/>
    </row>
    <row r="869" spans="8:27" x14ac:dyDescent="0.2">
      <c r="H869" s="35"/>
      <c r="I869" s="29"/>
      <c r="J869" s="29"/>
      <c r="K869" s="29"/>
      <c r="L869" s="35"/>
      <c r="M869" s="35"/>
      <c r="N869" s="29"/>
      <c r="O869" s="29"/>
      <c r="P869" s="29"/>
      <c r="Q869" s="35"/>
      <c r="R869" s="35"/>
      <c r="S869" s="29"/>
      <c r="T869" s="29"/>
      <c r="U869" s="29"/>
      <c r="V869" s="35"/>
      <c r="W869" s="35"/>
      <c r="X869" s="30"/>
      <c r="Y869" s="30"/>
      <c r="Z869" s="29"/>
      <c r="AA869" s="29"/>
    </row>
    <row r="870" spans="8:27" x14ac:dyDescent="0.2">
      <c r="H870" s="35"/>
      <c r="I870" s="29"/>
      <c r="J870" s="29"/>
      <c r="K870" s="29"/>
      <c r="L870" s="35"/>
      <c r="M870" s="35"/>
      <c r="N870" s="29"/>
      <c r="O870" s="29"/>
      <c r="P870" s="29"/>
      <c r="Q870" s="35"/>
      <c r="R870" s="35"/>
      <c r="S870" s="29"/>
      <c r="T870" s="29"/>
      <c r="U870" s="29"/>
      <c r="V870" s="35"/>
      <c r="W870" s="35"/>
      <c r="X870" s="30"/>
      <c r="Y870" s="30"/>
      <c r="Z870" s="29"/>
      <c r="AA870" s="29"/>
    </row>
    <row r="871" spans="8:27" x14ac:dyDescent="0.2">
      <c r="H871" s="35"/>
      <c r="I871" s="29"/>
      <c r="J871" s="29"/>
      <c r="K871" s="29"/>
      <c r="L871" s="35"/>
      <c r="M871" s="35"/>
      <c r="N871" s="29"/>
      <c r="O871" s="29"/>
      <c r="P871" s="29"/>
      <c r="Q871" s="35"/>
      <c r="R871" s="35"/>
      <c r="S871" s="29"/>
      <c r="T871" s="29"/>
      <c r="U871" s="29"/>
      <c r="V871" s="35"/>
      <c r="W871" s="35"/>
      <c r="X871" s="30"/>
      <c r="Y871" s="30"/>
      <c r="Z871" s="29"/>
      <c r="AA871" s="29"/>
    </row>
    <row r="872" spans="8:27" x14ac:dyDescent="0.2">
      <c r="H872" s="35"/>
      <c r="I872" s="29"/>
      <c r="J872" s="29"/>
      <c r="K872" s="29"/>
      <c r="L872" s="35"/>
      <c r="M872" s="35"/>
      <c r="N872" s="29"/>
      <c r="O872" s="29"/>
      <c r="P872" s="29"/>
      <c r="Q872" s="35"/>
      <c r="R872" s="35"/>
      <c r="S872" s="29"/>
      <c r="T872" s="29"/>
      <c r="U872" s="29"/>
      <c r="V872" s="35"/>
      <c r="W872" s="35"/>
      <c r="X872" s="30"/>
      <c r="Y872" s="30"/>
      <c r="Z872" s="29"/>
      <c r="AA872" s="29"/>
    </row>
    <row r="873" spans="8:27" x14ac:dyDescent="0.2">
      <c r="H873" s="35"/>
      <c r="I873" s="29"/>
      <c r="J873" s="29"/>
      <c r="K873" s="29"/>
      <c r="L873" s="35"/>
      <c r="M873" s="35"/>
      <c r="N873" s="29"/>
      <c r="O873" s="29"/>
      <c r="P873" s="29"/>
      <c r="Q873" s="35"/>
      <c r="R873" s="35"/>
      <c r="S873" s="29"/>
      <c r="T873" s="29"/>
      <c r="U873" s="29"/>
      <c r="V873" s="35"/>
      <c r="W873" s="35"/>
      <c r="X873" s="30"/>
      <c r="Y873" s="30"/>
      <c r="Z873" s="29"/>
      <c r="AA873" s="29"/>
    </row>
    <row r="874" spans="8:27" x14ac:dyDescent="0.2">
      <c r="H874" s="35"/>
      <c r="I874" s="29"/>
      <c r="J874" s="29"/>
      <c r="K874" s="29"/>
      <c r="L874" s="35"/>
      <c r="M874" s="35"/>
      <c r="N874" s="29"/>
      <c r="O874" s="29"/>
      <c r="P874" s="29"/>
      <c r="Q874" s="35"/>
      <c r="R874" s="35"/>
      <c r="S874" s="29"/>
      <c r="T874" s="29"/>
      <c r="U874" s="29"/>
      <c r="V874" s="35"/>
      <c r="W874" s="35"/>
      <c r="X874" s="30"/>
      <c r="Y874" s="30"/>
      <c r="Z874" s="29"/>
      <c r="AA874" s="29"/>
    </row>
    <row r="875" spans="8:27" x14ac:dyDescent="0.2">
      <c r="H875" s="35"/>
      <c r="I875" s="29"/>
      <c r="J875" s="29"/>
      <c r="K875" s="29"/>
      <c r="L875" s="35"/>
      <c r="M875" s="35"/>
      <c r="N875" s="29"/>
      <c r="O875" s="29"/>
      <c r="P875" s="29"/>
      <c r="Q875" s="35"/>
      <c r="R875" s="35"/>
      <c r="S875" s="29"/>
      <c r="T875" s="29"/>
      <c r="U875" s="29"/>
      <c r="V875" s="35"/>
      <c r="W875" s="35"/>
      <c r="X875" s="30"/>
      <c r="Y875" s="30"/>
      <c r="Z875" s="29"/>
      <c r="AA875" s="29"/>
    </row>
    <row r="876" spans="8:27" x14ac:dyDescent="0.2">
      <c r="H876" s="35"/>
      <c r="I876" s="29"/>
      <c r="J876" s="29"/>
      <c r="K876" s="29"/>
      <c r="L876" s="35"/>
      <c r="M876" s="35"/>
      <c r="N876" s="29"/>
      <c r="O876" s="29"/>
      <c r="P876" s="29"/>
      <c r="Q876" s="35"/>
      <c r="R876" s="35"/>
      <c r="S876" s="29"/>
      <c r="T876" s="29"/>
      <c r="U876" s="29"/>
      <c r="V876" s="35"/>
      <c r="W876" s="35"/>
      <c r="X876" s="30"/>
      <c r="Y876" s="30"/>
      <c r="Z876" s="29"/>
      <c r="AA876" s="29"/>
    </row>
    <row r="877" spans="8:27" x14ac:dyDescent="0.2">
      <c r="H877" s="35"/>
      <c r="I877" s="29"/>
      <c r="J877" s="29"/>
      <c r="K877" s="29"/>
      <c r="L877" s="35"/>
      <c r="M877" s="35"/>
      <c r="N877" s="29"/>
      <c r="O877" s="29"/>
      <c r="P877" s="29"/>
      <c r="Q877" s="35"/>
      <c r="R877" s="35"/>
      <c r="S877" s="29"/>
      <c r="T877" s="29"/>
      <c r="U877" s="29"/>
      <c r="V877" s="35"/>
      <c r="W877" s="35"/>
      <c r="X877" s="30"/>
      <c r="Y877" s="30"/>
      <c r="Z877" s="29"/>
      <c r="AA877" s="29"/>
    </row>
    <row r="878" spans="8:27" x14ac:dyDescent="0.2">
      <c r="H878" s="35"/>
      <c r="I878" s="29"/>
      <c r="J878" s="29"/>
      <c r="K878" s="29"/>
      <c r="L878" s="35"/>
      <c r="M878" s="35"/>
      <c r="N878" s="29"/>
      <c r="O878" s="29"/>
      <c r="P878" s="29"/>
      <c r="Q878" s="35"/>
      <c r="R878" s="35"/>
      <c r="S878" s="29"/>
      <c r="T878" s="29"/>
      <c r="U878" s="29"/>
      <c r="V878" s="35"/>
      <c r="W878" s="35"/>
      <c r="X878" s="30"/>
      <c r="Y878" s="30"/>
      <c r="Z878" s="29"/>
      <c r="AA878" s="29"/>
    </row>
    <row r="879" spans="8:27" x14ac:dyDescent="0.2">
      <c r="H879" s="35"/>
      <c r="I879" s="29"/>
      <c r="J879" s="29"/>
      <c r="K879" s="29"/>
      <c r="L879" s="35"/>
      <c r="M879" s="35"/>
      <c r="N879" s="29"/>
      <c r="O879" s="29"/>
      <c r="P879" s="29"/>
      <c r="Q879" s="35"/>
      <c r="R879" s="35"/>
      <c r="S879" s="29"/>
      <c r="T879" s="29"/>
      <c r="U879" s="29"/>
      <c r="V879" s="35"/>
      <c r="W879" s="35"/>
      <c r="X879" s="30"/>
      <c r="Y879" s="30"/>
      <c r="Z879" s="29"/>
      <c r="AA879" s="29"/>
    </row>
    <row r="880" spans="8:27" x14ac:dyDescent="0.2">
      <c r="H880" s="35"/>
      <c r="I880" s="29"/>
      <c r="J880" s="29"/>
      <c r="K880" s="29"/>
      <c r="L880" s="35"/>
      <c r="M880" s="35"/>
      <c r="N880" s="29"/>
      <c r="O880" s="29"/>
      <c r="P880" s="29"/>
      <c r="Q880" s="35"/>
      <c r="R880" s="35"/>
      <c r="S880" s="29"/>
      <c r="T880" s="29"/>
      <c r="U880" s="29"/>
      <c r="V880" s="35"/>
      <c r="W880" s="35"/>
      <c r="X880" s="30"/>
      <c r="Y880" s="30"/>
      <c r="Z880" s="29"/>
      <c r="AA880" s="29"/>
    </row>
    <row r="881" spans="8:27" x14ac:dyDescent="0.2">
      <c r="H881" s="35"/>
      <c r="I881" s="29"/>
      <c r="J881" s="29"/>
      <c r="K881" s="29"/>
      <c r="L881" s="35"/>
      <c r="M881" s="35"/>
      <c r="N881" s="29"/>
      <c r="O881" s="29"/>
      <c r="P881" s="29"/>
      <c r="Q881" s="35"/>
      <c r="R881" s="35"/>
      <c r="S881" s="29"/>
      <c r="T881" s="29"/>
      <c r="U881" s="29"/>
      <c r="V881" s="35"/>
      <c r="W881" s="35"/>
      <c r="X881" s="30"/>
      <c r="Y881" s="30"/>
      <c r="Z881" s="29"/>
      <c r="AA881" s="29"/>
    </row>
    <row r="882" spans="8:27" x14ac:dyDescent="0.2">
      <c r="H882" s="35"/>
      <c r="I882" s="29"/>
      <c r="J882" s="29"/>
      <c r="K882" s="29"/>
      <c r="L882" s="35"/>
      <c r="M882" s="35"/>
      <c r="N882" s="29"/>
      <c r="O882" s="29"/>
      <c r="P882" s="29"/>
      <c r="Q882" s="35"/>
      <c r="R882" s="35"/>
      <c r="S882" s="29"/>
      <c r="T882" s="29"/>
      <c r="U882" s="29"/>
      <c r="V882" s="35"/>
      <c r="W882" s="35"/>
      <c r="X882" s="30"/>
      <c r="Y882" s="30"/>
      <c r="Z882" s="29"/>
      <c r="AA882" s="29"/>
    </row>
    <row r="883" spans="8:27" x14ac:dyDescent="0.2">
      <c r="H883" s="35"/>
      <c r="I883" s="29"/>
      <c r="J883" s="29"/>
      <c r="K883" s="29"/>
      <c r="L883" s="35"/>
      <c r="M883" s="35"/>
      <c r="N883" s="29"/>
      <c r="O883" s="29"/>
      <c r="P883" s="29"/>
      <c r="Q883" s="35"/>
      <c r="R883" s="35"/>
      <c r="S883" s="29"/>
      <c r="T883" s="29"/>
      <c r="U883" s="29"/>
      <c r="V883" s="35"/>
      <c r="W883" s="35"/>
      <c r="X883" s="30"/>
      <c r="Y883" s="30"/>
      <c r="Z883" s="29"/>
      <c r="AA883" s="29"/>
    </row>
    <row r="884" spans="8:27" x14ac:dyDescent="0.2">
      <c r="H884" s="35"/>
      <c r="I884" s="29"/>
      <c r="J884" s="29"/>
      <c r="K884" s="29"/>
      <c r="L884" s="35"/>
      <c r="M884" s="35"/>
      <c r="N884" s="29"/>
      <c r="O884" s="29"/>
      <c r="P884" s="29"/>
      <c r="Q884" s="35"/>
      <c r="R884" s="35"/>
      <c r="S884" s="29"/>
      <c r="T884" s="29"/>
      <c r="U884" s="29"/>
      <c r="V884" s="35"/>
      <c r="W884" s="35"/>
      <c r="X884" s="30"/>
      <c r="Y884" s="30"/>
      <c r="Z884" s="29"/>
      <c r="AA884" s="29"/>
    </row>
    <row r="885" spans="8:27" x14ac:dyDescent="0.2">
      <c r="H885" s="35"/>
      <c r="I885" s="29"/>
      <c r="J885" s="29"/>
      <c r="K885" s="29"/>
      <c r="L885" s="35"/>
      <c r="M885" s="35"/>
      <c r="N885" s="29"/>
      <c r="O885" s="29"/>
      <c r="P885" s="29"/>
      <c r="Q885" s="35"/>
      <c r="R885" s="35"/>
      <c r="S885" s="29"/>
      <c r="T885" s="29"/>
      <c r="U885" s="29"/>
      <c r="V885" s="35"/>
      <c r="W885" s="35"/>
      <c r="X885" s="30"/>
      <c r="Y885" s="30"/>
      <c r="Z885" s="29"/>
      <c r="AA885" s="29"/>
    </row>
    <row r="886" spans="8:27" x14ac:dyDescent="0.2">
      <c r="H886" s="35"/>
      <c r="I886" s="29"/>
      <c r="J886" s="29"/>
      <c r="K886" s="29"/>
      <c r="L886" s="35"/>
      <c r="M886" s="35"/>
      <c r="N886" s="29"/>
      <c r="O886" s="29"/>
      <c r="P886" s="29"/>
      <c r="Q886" s="35"/>
      <c r="R886" s="35"/>
      <c r="S886" s="29"/>
      <c r="T886" s="29"/>
      <c r="U886" s="29"/>
      <c r="V886" s="35"/>
      <c r="W886" s="35"/>
      <c r="X886" s="30"/>
      <c r="Y886" s="30"/>
      <c r="Z886" s="29"/>
      <c r="AA886" s="29"/>
    </row>
    <row r="887" spans="8:27" x14ac:dyDescent="0.2">
      <c r="H887" s="35"/>
      <c r="I887" s="29"/>
      <c r="J887" s="29"/>
      <c r="K887" s="29"/>
      <c r="L887" s="35"/>
      <c r="M887" s="35"/>
      <c r="N887" s="29"/>
      <c r="O887" s="29"/>
      <c r="P887" s="29"/>
      <c r="Q887" s="35"/>
      <c r="R887" s="35"/>
      <c r="S887" s="29"/>
      <c r="T887" s="29"/>
      <c r="U887" s="29"/>
      <c r="V887" s="35"/>
      <c r="W887" s="35"/>
      <c r="X887" s="30"/>
      <c r="Y887" s="30"/>
      <c r="Z887" s="29"/>
      <c r="AA887" s="29"/>
    </row>
    <row r="888" spans="8:27" x14ac:dyDescent="0.2">
      <c r="H888" s="35"/>
      <c r="I888" s="29"/>
      <c r="J888" s="29"/>
      <c r="K888" s="29"/>
      <c r="L888" s="35"/>
      <c r="M888" s="35"/>
      <c r="N888" s="29"/>
      <c r="O888" s="29"/>
      <c r="P888" s="29"/>
      <c r="Q888" s="35"/>
      <c r="R888" s="35"/>
      <c r="S888" s="29"/>
      <c r="T888" s="29"/>
      <c r="U888" s="29"/>
      <c r="V888" s="35"/>
      <c r="W888" s="35"/>
      <c r="X888" s="30"/>
      <c r="Y888" s="30"/>
      <c r="Z888" s="29"/>
      <c r="AA888" s="29"/>
    </row>
    <row r="889" spans="8:27" x14ac:dyDescent="0.2">
      <c r="H889" s="35"/>
      <c r="I889" s="29"/>
      <c r="J889" s="29"/>
      <c r="K889" s="29"/>
      <c r="L889" s="35"/>
      <c r="M889" s="35"/>
      <c r="N889" s="29"/>
      <c r="O889" s="29"/>
      <c r="P889" s="29"/>
      <c r="Q889" s="35"/>
      <c r="R889" s="35"/>
      <c r="S889" s="29"/>
      <c r="T889" s="29"/>
      <c r="U889" s="29"/>
      <c r="V889" s="35"/>
      <c r="W889" s="35"/>
      <c r="X889" s="30"/>
      <c r="Y889" s="30"/>
      <c r="Z889" s="29"/>
      <c r="AA889" s="29"/>
    </row>
    <row r="890" spans="8:27" x14ac:dyDescent="0.2">
      <c r="H890" s="35"/>
      <c r="I890" s="29"/>
      <c r="J890" s="29"/>
      <c r="K890" s="29"/>
      <c r="L890" s="35"/>
      <c r="M890" s="35"/>
      <c r="N890" s="29"/>
      <c r="O890" s="29"/>
      <c r="P890" s="29"/>
      <c r="Q890" s="35"/>
      <c r="R890" s="35"/>
      <c r="S890" s="29"/>
      <c r="T890" s="29"/>
      <c r="U890" s="29"/>
      <c r="V890" s="35"/>
      <c r="W890" s="35"/>
      <c r="X890" s="30"/>
      <c r="Y890" s="30"/>
      <c r="Z890" s="29"/>
      <c r="AA890" s="29"/>
    </row>
    <row r="891" spans="8:27" x14ac:dyDescent="0.2">
      <c r="H891" s="35"/>
      <c r="I891" s="29"/>
      <c r="J891" s="29"/>
      <c r="K891" s="29"/>
      <c r="L891" s="35"/>
      <c r="M891" s="35"/>
      <c r="N891" s="29"/>
      <c r="O891" s="29"/>
      <c r="P891" s="29"/>
      <c r="Q891" s="35"/>
      <c r="R891" s="35"/>
      <c r="S891" s="29"/>
      <c r="T891" s="29"/>
      <c r="U891" s="29"/>
      <c r="V891" s="35"/>
      <c r="W891" s="35"/>
      <c r="X891" s="30"/>
      <c r="Y891" s="30"/>
      <c r="Z891" s="29"/>
      <c r="AA891" s="29"/>
    </row>
    <row r="892" spans="8:27" x14ac:dyDescent="0.2">
      <c r="H892" s="35"/>
      <c r="I892" s="29"/>
      <c r="J892" s="29"/>
      <c r="K892" s="29"/>
      <c r="L892" s="35"/>
      <c r="M892" s="35"/>
      <c r="N892" s="29"/>
      <c r="O892" s="29"/>
      <c r="P892" s="29"/>
      <c r="Q892" s="35"/>
      <c r="R892" s="35"/>
      <c r="S892" s="29"/>
      <c r="T892" s="29"/>
      <c r="U892" s="29"/>
      <c r="V892" s="35"/>
      <c r="W892" s="35"/>
      <c r="X892" s="30"/>
      <c r="Y892" s="30"/>
      <c r="Z892" s="29"/>
      <c r="AA892" s="29"/>
    </row>
    <row r="893" spans="8:27" x14ac:dyDescent="0.2">
      <c r="H893" s="35"/>
      <c r="I893" s="29"/>
      <c r="J893" s="29"/>
      <c r="K893" s="29"/>
      <c r="L893" s="35"/>
      <c r="M893" s="35"/>
      <c r="N893" s="29"/>
      <c r="O893" s="29"/>
      <c r="P893" s="29"/>
      <c r="Q893" s="35"/>
      <c r="R893" s="35"/>
      <c r="S893" s="29"/>
      <c r="T893" s="29"/>
      <c r="U893" s="29"/>
      <c r="V893" s="35"/>
      <c r="W893" s="35"/>
      <c r="X893" s="30"/>
      <c r="Y893" s="30"/>
      <c r="Z893" s="29"/>
      <c r="AA893" s="29"/>
    </row>
    <row r="894" spans="8:27" x14ac:dyDescent="0.2">
      <c r="H894" s="35"/>
      <c r="I894" s="29"/>
      <c r="J894" s="29"/>
      <c r="K894" s="29"/>
      <c r="L894" s="35"/>
      <c r="M894" s="35"/>
      <c r="N894" s="29"/>
      <c r="O894" s="29"/>
      <c r="P894" s="29"/>
      <c r="Q894" s="35"/>
      <c r="R894" s="35"/>
      <c r="S894" s="29"/>
      <c r="T894" s="29"/>
      <c r="U894" s="29"/>
      <c r="V894" s="35"/>
      <c r="W894" s="35"/>
      <c r="X894" s="30"/>
      <c r="Y894" s="30"/>
      <c r="Z894" s="29"/>
      <c r="AA894" s="29"/>
    </row>
    <row r="895" spans="8:27" x14ac:dyDescent="0.2">
      <c r="H895" s="35"/>
      <c r="I895" s="29"/>
      <c r="J895" s="29"/>
      <c r="K895" s="29"/>
      <c r="L895" s="35"/>
      <c r="M895" s="35"/>
      <c r="N895" s="29"/>
      <c r="O895" s="29"/>
      <c r="P895" s="29"/>
      <c r="Q895" s="35"/>
      <c r="R895" s="35"/>
      <c r="S895" s="29"/>
      <c r="T895" s="29"/>
      <c r="U895" s="29"/>
      <c r="V895" s="35"/>
      <c r="W895" s="35"/>
      <c r="X895" s="30"/>
      <c r="Y895" s="30"/>
      <c r="Z895" s="29"/>
      <c r="AA895" s="29"/>
    </row>
    <row r="896" spans="8:27" x14ac:dyDescent="0.2">
      <c r="H896" s="35"/>
      <c r="I896" s="29"/>
      <c r="J896" s="29"/>
      <c r="K896" s="29"/>
      <c r="L896" s="35"/>
      <c r="M896" s="35"/>
      <c r="N896" s="29"/>
      <c r="O896" s="29"/>
      <c r="P896" s="29"/>
      <c r="Q896" s="35"/>
      <c r="R896" s="35"/>
      <c r="S896" s="29"/>
      <c r="T896" s="29"/>
      <c r="U896" s="29"/>
      <c r="V896" s="35"/>
      <c r="W896" s="35"/>
      <c r="X896" s="30"/>
      <c r="Y896" s="30"/>
      <c r="Z896" s="29"/>
      <c r="AA896" s="29"/>
    </row>
    <row r="897" spans="8:27" x14ac:dyDescent="0.2">
      <c r="H897" s="35"/>
      <c r="I897" s="29"/>
      <c r="J897" s="29"/>
      <c r="K897" s="29"/>
      <c r="L897" s="35"/>
      <c r="M897" s="35"/>
      <c r="N897" s="29"/>
      <c r="O897" s="29"/>
      <c r="P897" s="29"/>
      <c r="Q897" s="35"/>
      <c r="R897" s="35"/>
      <c r="S897" s="29"/>
      <c r="T897" s="29"/>
      <c r="U897" s="29"/>
      <c r="V897" s="35"/>
      <c r="W897" s="35"/>
      <c r="X897" s="30"/>
      <c r="Y897" s="30"/>
      <c r="Z897" s="29"/>
      <c r="AA897" s="29"/>
    </row>
    <row r="898" spans="8:27" x14ac:dyDescent="0.2">
      <c r="H898" s="35"/>
      <c r="I898" s="29"/>
      <c r="J898" s="29"/>
      <c r="K898" s="29"/>
      <c r="L898" s="35"/>
      <c r="M898" s="35"/>
      <c r="N898" s="29"/>
      <c r="O898" s="29"/>
      <c r="P898" s="29"/>
      <c r="Q898" s="35"/>
      <c r="R898" s="35"/>
      <c r="S898" s="29"/>
      <c r="T898" s="29"/>
      <c r="U898" s="29"/>
      <c r="V898" s="35"/>
      <c r="W898" s="35"/>
      <c r="X898" s="30"/>
      <c r="Y898" s="30"/>
      <c r="Z898" s="29"/>
      <c r="AA898" s="29"/>
    </row>
    <row r="899" spans="8:27" x14ac:dyDescent="0.2">
      <c r="H899" s="35"/>
      <c r="I899" s="29"/>
      <c r="J899" s="29"/>
      <c r="K899" s="29"/>
      <c r="L899" s="35"/>
      <c r="M899" s="35"/>
      <c r="N899" s="29"/>
      <c r="O899" s="29"/>
      <c r="P899" s="29"/>
      <c r="Q899" s="35"/>
      <c r="R899" s="35"/>
      <c r="S899" s="29"/>
      <c r="T899" s="29"/>
      <c r="U899" s="29"/>
      <c r="V899" s="35"/>
      <c r="W899" s="35"/>
      <c r="X899" s="30"/>
      <c r="Y899" s="30"/>
      <c r="Z899" s="29"/>
      <c r="AA899" s="29"/>
    </row>
    <row r="900" spans="8:27" x14ac:dyDescent="0.2">
      <c r="H900" s="35"/>
      <c r="I900" s="29"/>
      <c r="J900" s="29"/>
      <c r="K900" s="29"/>
      <c r="L900" s="35"/>
      <c r="M900" s="35"/>
      <c r="N900" s="29"/>
      <c r="O900" s="29"/>
      <c r="P900" s="29"/>
      <c r="Q900" s="35"/>
      <c r="R900" s="35"/>
      <c r="S900" s="29"/>
      <c r="T900" s="29"/>
      <c r="U900" s="29"/>
      <c r="V900" s="35"/>
      <c r="W900" s="35"/>
      <c r="X900" s="30"/>
      <c r="Y900" s="30"/>
      <c r="Z900" s="29"/>
      <c r="AA900" s="29"/>
    </row>
    <row r="901" spans="8:27" x14ac:dyDescent="0.2">
      <c r="H901" s="35"/>
      <c r="I901" s="29"/>
      <c r="J901" s="29"/>
      <c r="K901" s="29"/>
      <c r="L901" s="35"/>
      <c r="M901" s="35"/>
      <c r="N901" s="29"/>
      <c r="O901" s="29"/>
      <c r="P901" s="29"/>
      <c r="Q901" s="35"/>
      <c r="R901" s="35"/>
      <c r="S901" s="29"/>
      <c r="T901" s="29"/>
      <c r="U901" s="29"/>
      <c r="V901" s="35"/>
      <c r="W901" s="35"/>
      <c r="X901" s="30"/>
      <c r="Y901" s="30"/>
      <c r="Z901" s="29"/>
      <c r="AA901" s="29"/>
    </row>
    <row r="902" spans="8:27" x14ac:dyDescent="0.2">
      <c r="H902" s="35"/>
      <c r="I902" s="29"/>
      <c r="J902" s="29"/>
      <c r="K902" s="29"/>
      <c r="L902" s="35"/>
      <c r="M902" s="35"/>
      <c r="N902" s="29"/>
      <c r="O902" s="29"/>
      <c r="P902" s="29"/>
      <c r="Q902" s="35"/>
      <c r="R902" s="35"/>
      <c r="S902" s="29"/>
      <c r="T902" s="29"/>
      <c r="U902" s="29"/>
      <c r="V902" s="35"/>
      <c r="W902" s="35"/>
      <c r="X902" s="30"/>
      <c r="Y902" s="30"/>
      <c r="Z902" s="29"/>
      <c r="AA902" s="29"/>
    </row>
    <row r="903" spans="8:27" x14ac:dyDescent="0.2">
      <c r="H903" s="35"/>
      <c r="I903" s="29"/>
      <c r="J903" s="29"/>
      <c r="K903" s="29"/>
      <c r="L903" s="35"/>
      <c r="M903" s="35"/>
      <c r="N903" s="29"/>
      <c r="O903" s="29"/>
      <c r="P903" s="29"/>
      <c r="Q903" s="35"/>
      <c r="R903" s="35"/>
      <c r="S903" s="29"/>
      <c r="T903" s="29"/>
      <c r="U903" s="29"/>
      <c r="V903" s="35"/>
      <c r="W903" s="35"/>
      <c r="X903" s="30"/>
      <c r="Y903" s="30"/>
      <c r="Z903" s="29"/>
      <c r="AA903" s="29"/>
    </row>
    <row r="904" spans="8:27" x14ac:dyDescent="0.2">
      <c r="H904" s="35"/>
      <c r="I904" s="29"/>
      <c r="J904" s="29"/>
      <c r="K904" s="29"/>
      <c r="L904" s="35"/>
      <c r="M904" s="35"/>
      <c r="N904" s="29"/>
      <c r="O904" s="29"/>
      <c r="P904" s="29"/>
      <c r="Q904" s="35"/>
      <c r="R904" s="35"/>
      <c r="S904" s="29"/>
      <c r="T904" s="29"/>
      <c r="U904" s="29"/>
      <c r="V904" s="35"/>
      <c r="W904" s="35"/>
      <c r="X904" s="30"/>
      <c r="Y904" s="30"/>
      <c r="Z904" s="29"/>
      <c r="AA904" s="29"/>
    </row>
    <row r="905" spans="8:27" x14ac:dyDescent="0.2">
      <c r="H905" s="35"/>
      <c r="I905" s="29"/>
      <c r="J905" s="29"/>
      <c r="K905" s="29"/>
      <c r="L905" s="35"/>
      <c r="M905" s="35"/>
      <c r="N905" s="29"/>
      <c r="O905" s="29"/>
      <c r="P905" s="29"/>
      <c r="Q905" s="35"/>
      <c r="R905" s="35"/>
      <c r="S905" s="29"/>
      <c r="T905" s="29"/>
      <c r="U905" s="29"/>
      <c r="V905" s="35"/>
      <c r="W905" s="35"/>
      <c r="X905" s="30"/>
      <c r="Y905" s="30"/>
      <c r="Z905" s="29"/>
      <c r="AA905" s="29"/>
    </row>
    <row r="906" spans="8:27" x14ac:dyDescent="0.2">
      <c r="H906" s="35"/>
      <c r="I906" s="29"/>
      <c r="J906" s="29"/>
      <c r="K906" s="29"/>
      <c r="L906" s="35"/>
      <c r="M906" s="35"/>
      <c r="N906" s="29"/>
      <c r="O906" s="29"/>
      <c r="P906" s="29"/>
      <c r="Q906" s="35"/>
      <c r="R906" s="35"/>
      <c r="S906" s="29"/>
      <c r="T906" s="29"/>
      <c r="U906" s="29"/>
      <c r="V906" s="35"/>
      <c r="W906" s="35"/>
      <c r="X906" s="30"/>
      <c r="Y906" s="30"/>
      <c r="Z906" s="29"/>
      <c r="AA906" s="29"/>
    </row>
    <row r="907" spans="8:27" x14ac:dyDescent="0.2">
      <c r="H907" s="35"/>
      <c r="I907" s="29"/>
      <c r="J907" s="29"/>
      <c r="K907" s="29"/>
      <c r="L907" s="35"/>
      <c r="M907" s="35"/>
      <c r="N907" s="29"/>
      <c r="O907" s="29"/>
      <c r="P907" s="29"/>
      <c r="Q907" s="35"/>
      <c r="R907" s="35"/>
      <c r="S907" s="29"/>
      <c r="T907" s="29"/>
      <c r="U907" s="29"/>
      <c r="V907" s="35"/>
      <c r="W907" s="35"/>
      <c r="X907" s="30"/>
      <c r="Y907" s="30"/>
      <c r="Z907" s="29"/>
      <c r="AA907" s="29"/>
    </row>
    <row r="908" spans="8:27" x14ac:dyDescent="0.2">
      <c r="H908" s="35"/>
      <c r="I908" s="29"/>
      <c r="J908" s="29"/>
      <c r="K908" s="29"/>
      <c r="L908" s="35"/>
      <c r="M908" s="35"/>
      <c r="N908" s="29"/>
      <c r="O908" s="29"/>
      <c r="P908" s="29"/>
      <c r="Q908" s="35"/>
      <c r="R908" s="35"/>
      <c r="S908" s="29"/>
      <c r="T908" s="29"/>
      <c r="U908" s="29"/>
      <c r="V908" s="35"/>
      <c r="W908" s="35"/>
      <c r="X908" s="30"/>
      <c r="Y908" s="30"/>
      <c r="Z908" s="29"/>
      <c r="AA908" s="29"/>
    </row>
    <row r="909" spans="8:27" x14ac:dyDescent="0.2">
      <c r="H909" s="35"/>
      <c r="I909" s="29"/>
      <c r="J909" s="29"/>
      <c r="K909" s="29"/>
      <c r="L909" s="35"/>
      <c r="M909" s="35"/>
      <c r="N909" s="29"/>
      <c r="O909" s="29"/>
      <c r="P909" s="29"/>
      <c r="Q909" s="35"/>
      <c r="R909" s="35"/>
      <c r="S909" s="29"/>
      <c r="T909" s="29"/>
      <c r="U909" s="29"/>
      <c r="V909" s="35"/>
      <c r="W909" s="35"/>
      <c r="X909" s="30"/>
      <c r="Y909" s="30"/>
      <c r="Z909" s="29"/>
      <c r="AA909" s="29"/>
    </row>
    <row r="910" spans="8:27" x14ac:dyDescent="0.2">
      <c r="H910" s="35"/>
      <c r="I910" s="29"/>
      <c r="J910" s="29"/>
      <c r="K910" s="29"/>
      <c r="L910" s="35"/>
      <c r="M910" s="35"/>
      <c r="N910" s="29"/>
      <c r="O910" s="29"/>
      <c r="P910" s="29"/>
      <c r="Q910" s="35"/>
      <c r="R910" s="35"/>
      <c r="S910" s="29"/>
      <c r="T910" s="29"/>
      <c r="U910" s="29"/>
      <c r="V910" s="35"/>
      <c r="W910" s="35"/>
      <c r="X910" s="30"/>
      <c r="Y910" s="30"/>
      <c r="Z910" s="29"/>
      <c r="AA910" s="29"/>
    </row>
    <row r="911" spans="8:27" x14ac:dyDescent="0.2">
      <c r="H911" s="35"/>
      <c r="I911" s="29"/>
      <c r="J911" s="29"/>
      <c r="K911" s="29"/>
      <c r="L911" s="35"/>
      <c r="M911" s="35"/>
      <c r="N911" s="29"/>
      <c r="O911" s="29"/>
      <c r="P911" s="29"/>
      <c r="Q911" s="35"/>
      <c r="R911" s="35"/>
      <c r="S911" s="29"/>
      <c r="T911" s="29"/>
      <c r="U911" s="29"/>
      <c r="V911" s="35"/>
      <c r="W911" s="35"/>
      <c r="X911" s="30"/>
      <c r="Y911" s="30"/>
      <c r="Z911" s="29"/>
      <c r="AA911" s="29"/>
    </row>
    <row r="912" spans="8:27" x14ac:dyDescent="0.2">
      <c r="H912" s="35"/>
      <c r="I912" s="29"/>
      <c r="J912" s="29"/>
      <c r="K912" s="29"/>
      <c r="L912" s="35"/>
      <c r="M912" s="35"/>
      <c r="N912" s="29"/>
      <c r="O912" s="29"/>
      <c r="P912" s="29"/>
      <c r="Q912" s="35"/>
      <c r="R912" s="35"/>
      <c r="S912" s="29"/>
      <c r="T912" s="29"/>
      <c r="U912" s="29"/>
      <c r="V912" s="35"/>
      <c r="W912" s="35"/>
      <c r="X912" s="30"/>
      <c r="Y912" s="30"/>
      <c r="Z912" s="29"/>
      <c r="AA912" s="29"/>
    </row>
    <row r="913" spans="8:27" x14ac:dyDescent="0.2">
      <c r="H913" s="35"/>
      <c r="I913" s="29"/>
      <c r="J913" s="29"/>
      <c r="K913" s="29"/>
      <c r="L913" s="35"/>
      <c r="M913" s="35"/>
      <c r="N913" s="29"/>
      <c r="O913" s="29"/>
      <c r="P913" s="29"/>
      <c r="Q913" s="35"/>
      <c r="R913" s="35"/>
      <c r="S913" s="29"/>
      <c r="T913" s="29"/>
      <c r="U913" s="29"/>
      <c r="V913" s="35"/>
      <c r="W913" s="35"/>
      <c r="X913" s="30"/>
      <c r="Y913" s="30"/>
      <c r="Z913" s="29"/>
      <c r="AA913" s="29"/>
    </row>
    <row r="914" spans="8:27" x14ac:dyDescent="0.2">
      <c r="H914" s="35"/>
      <c r="I914" s="29"/>
      <c r="J914" s="29"/>
      <c r="K914" s="29"/>
      <c r="L914" s="35"/>
      <c r="M914" s="35"/>
      <c r="N914" s="29"/>
      <c r="O914" s="29"/>
      <c r="P914" s="29"/>
      <c r="Q914" s="35"/>
      <c r="R914" s="35"/>
      <c r="S914" s="29"/>
      <c r="T914" s="29"/>
      <c r="U914" s="29"/>
      <c r="V914" s="35"/>
      <c r="W914" s="35"/>
      <c r="X914" s="30"/>
      <c r="Y914" s="30"/>
      <c r="Z914" s="29"/>
      <c r="AA914" s="29"/>
    </row>
    <row r="915" spans="8:27" x14ac:dyDescent="0.2">
      <c r="H915" s="35"/>
      <c r="I915" s="29"/>
      <c r="J915" s="29"/>
      <c r="K915" s="29"/>
      <c r="L915" s="35"/>
      <c r="M915" s="35"/>
      <c r="N915" s="29"/>
      <c r="O915" s="29"/>
      <c r="P915" s="29"/>
      <c r="Q915" s="35"/>
      <c r="R915" s="35"/>
      <c r="S915" s="29"/>
      <c r="T915" s="29"/>
      <c r="U915" s="29"/>
      <c r="V915" s="35"/>
      <c r="W915" s="35"/>
      <c r="X915" s="30"/>
      <c r="Y915" s="30"/>
      <c r="Z915" s="29"/>
      <c r="AA915" s="29"/>
    </row>
    <row r="916" spans="8:27" x14ac:dyDescent="0.2">
      <c r="H916" s="35"/>
      <c r="I916" s="29"/>
      <c r="J916" s="29"/>
      <c r="K916" s="29"/>
      <c r="L916" s="35"/>
      <c r="M916" s="35"/>
      <c r="N916" s="29"/>
      <c r="O916" s="29"/>
      <c r="P916" s="29"/>
      <c r="Q916" s="35"/>
      <c r="R916" s="35"/>
      <c r="S916" s="29"/>
      <c r="T916" s="29"/>
      <c r="U916" s="29"/>
      <c r="V916" s="35"/>
      <c r="W916" s="35"/>
      <c r="X916" s="30"/>
      <c r="Y916" s="30"/>
      <c r="Z916" s="29"/>
      <c r="AA916" s="29"/>
    </row>
    <row r="917" spans="8:27" x14ac:dyDescent="0.2">
      <c r="H917" s="35"/>
      <c r="I917" s="29"/>
      <c r="J917" s="29"/>
      <c r="K917" s="29"/>
      <c r="L917" s="35"/>
      <c r="M917" s="35"/>
      <c r="N917" s="29"/>
      <c r="O917" s="29"/>
      <c r="P917" s="29"/>
      <c r="Q917" s="35"/>
      <c r="R917" s="35"/>
      <c r="S917" s="29"/>
      <c r="T917" s="29"/>
      <c r="U917" s="29"/>
      <c r="V917" s="35"/>
      <c r="W917" s="35"/>
      <c r="X917" s="30"/>
      <c r="Y917" s="30"/>
      <c r="Z917" s="29"/>
      <c r="AA917" s="29"/>
    </row>
    <row r="918" spans="8:27" x14ac:dyDescent="0.2">
      <c r="H918" s="35"/>
      <c r="I918" s="29"/>
      <c r="J918" s="29"/>
      <c r="K918" s="29"/>
      <c r="L918" s="35"/>
      <c r="M918" s="35"/>
      <c r="N918" s="29"/>
      <c r="O918" s="29"/>
      <c r="P918" s="29"/>
      <c r="Q918" s="35"/>
      <c r="R918" s="35"/>
      <c r="S918" s="29"/>
      <c r="T918" s="29"/>
      <c r="U918" s="29"/>
      <c r="V918" s="35"/>
      <c r="W918" s="35"/>
      <c r="X918" s="30"/>
      <c r="Y918" s="30"/>
      <c r="Z918" s="29"/>
      <c r="AA918" s="29"/>
    </row>
    <row r="919" spans="8:27" x14ac:dyDescent="0.2">
      <c r="H919" s="35"/>
      <c r="I919" s="29"/>
      <c r="J919" s="29"/>
      <c r="K919" s="29"/>
      <c r="L919" s="35"/>
      <c r="M919" s="35"/>
      <c r="N919" s="29"/>
      <c r="O919" s="29"/>
      <c r="P919" s="29"/>
      <c r="Q919" s="35"/>
      <c r="R919" s="35"/>
      <c r="S919" s="29"/>
      <c r="T919" s="29"/>
      <c r="U919" s="29"/>
      <c r="V919" s="35"/>
      <c r="W919" s="35"/>
      <c r="X919" s="30"/>
      <c r="Y919" s="30"/>
      <c r="Z919" s="29"/>
      <c r="AA919" s="29"/>
    </row>
    <row r="920" spans="8:27" x14ac:dyDescent="0.2">
      <c r="H920" s="35"/>
      <c r="I920" s="29"/>
      <c r="J920" s="29"/>
      <c r="K920" s="29"/>
      <c r="L920" s="35"/>
      <c r="M920" s="35"/>
      <c r="N920" s="29"/>
      <c r="O920" s="29"/>
      <c r="P920" s="29"/>
      <c r="Q920" s="35"/>
      <c r="R920" s="35"/>
      <c r="S920" s="29"/>
      <c r="T920" s="29"/>
      <c r="U920" s="29"/>
      <c r="V920" s="35"/>
      <c r="W920" s="35"/>
      <c r="X920" s="30"/>
      <c r="Y920" s="30"/>
      <c r="Z920" s="29"/>
      <c r="AA920" s="29"/>
    </row>
    <row r="921" spans="8:27" x14ac:dyDescent="0.2">
      <c r="H921" s="35"/>
      <c r="I921" s="29"/>
      <c r="J921" s="29"/>
      <c r="K921" s="29"/>
      <c r="L921" s="35"/>
      <c r="M921" s="35"/>
      <c r="N921" s="29"/>
      <c r="O921" s="29"/>
      <c r="P921" s="29"/>
      <c r="Q921" s="35"/>
      <c r="R921" s="35"/>
      <c r="S921" s="29"/>
      <c r="T921" s="29"/>
      <c r="U921" s="29"/>
      <c r="V921" s="35"/>
      <c r="W921" s="35"/>
      <c r="X921" s="30"/>
      <c r="Y921" s="30"/>
      <c r="Z921" s="29"/>
      <c r="AA921" s="29"/>
    </row>
    <row r="922" spans="8:27" x14ac:dyDescent="0.2">
      <c r="H922" s="35"/>
      <c r="I922" s="29"/>
      <c r="J922" s="29"/>
      <c r="K922" s="29"/>
      <c r="L922" s="35"/>
      <c r="M922" s="35"/>
      <c r="N922" s="29"/>
      <c r="O922" s="29"/>
      <c r="P922" s="29"/>
      <c r="Q922" s="35"/>
      <c r="R922" s="35"/>
      <c r="S922" s="29"/>
      <c r="T922" s="29"/>
      <c r="U922" s="29"/>
      <c r="V922" s="35"/>
      <c r="W922" s="35"/>
      <c r="X922" s="30"/>
      <c r="Y922" s="30"/>
      <c r="Z922" s="29"/>
      <c r="AA922" s="29"/>
    </row>
    <row r="923" spans="8:27" x14ac:dyDescent="0.2">
      <c r="H923" s="35"/>
      <c r="I923" s="29"/>
      <c r="J923" s="29"/>
      <c r="K923" s="29"/>
      <c r="L923" s="35"/>
      <c r="M923" s="35"/>
      <c r="N923" s="29"/>
      <c r="O923" s="29"/>
      <c r="P923" s="29"/>
      <c r="Q923" s="35"/>
      <c r="R923" s="35"/>
      <c r="S923" s="29"/>
      <c r="T923" s="29"/>
      <c r="U923" s="29"/>
      <c r="V923" s="35"/>
      <c r="W923" s="35"/>
      <c r="X923" s="30"/>
      <c r="Y923" s="30"/>
      <c r="Z923" s="29"/>
      <c r="AA923" s="29"/>
    </row>
    <row r="924" spans="8:27" x14ac:dyDescent="0.2">
      <c r="H924" s="35"/>
      <c r="I924" s="29"/>
      <c r="J924" s="29"/>
      <c r="K924" s="29"/>
      <c r="L924" s="35"/>
      <c r="M924" s="35"/>
      <c r="N924" s="29"/>
      <c r="O924" s="29"/>
      <c r="P924" s="29"/>
      <c r="Q924" s="35"/>
      <c r="R924" s="35"/>
      <c r="S924" s="29"/>
      <c r="T924" s="29"/>
      <c r="U924" s="29"/>
      <c r="V924" s="35"/>
      <c r="W924" s="35"/>
      <c r="X924" s="30"/>
      <c r="Y924" s="30"/>
      <c r="Z924" s="29"/>
      <c r="AA924" s="29"/>
    </row>
    <row r="925" spans="8:27" x14ac:dyDescent="0.2">
      <c r="H925" s="35"/>
      <c r="I925" s="29"/>
      <c r="J925" s="29"/>
      <c r="K925" s="29"/>
      <c r="L925" s="35"/>
      <c r="M925" s="35"/>
      <c r="N925" s="29"/>
      <c r="O925" s="29"/>
      <c r="P925" s="29"/>
      <c r="Q925" s="35"/>
      <c r="R925" s="35"/>
      <c r="S925" s="29"/>
      <c r="T925" s="29"/>
      <c r="U925" s="29"/>
      <c r="V925" s="35"/>
      <c r="W925" s="35"/>
      <c r="X925" s="30"/>
      <c r="Y925" s="30"/>
      <c r="Z925" s="29"/>
      <c r="AA925" s="29"/>
    </row>
    <row r="926" spans="8:27" x14ac:dyDescent="0.2">
      <c r="H926" s="35"/>
      <c r="I926" s="29"/>
      <c r="J926" s="29"/>
      <c r="K926" s="29"/>
      <c r="L926" s="35"/>
      <c r="M926" s="35"/>
      <c r="N926" s="29"/>
      <c r="O926" s="29"/>
      <c r="P926" s="29"/>
      <c r="Q926" s="35"/>
      <c r="R926" s="35"/>
      <c r="S926" s="29"/>
      <c r="T926" s="29"/>
      <c r="U926" s="29"/>
      <c r="V926" s="35"/>
      <c r="W926" s="35"/>
      <c r="X926" s="30"/>
      <c r="Y926" s="30"/>
      <c r="Z926" s="29"/>
      <c r="AA926" s="29"/>
    </row>
    <row r="927" spans="8:27" x14ac:dyDescent="0.2">
      <c r="H927" s="35"/>
      <c r="I927" s="29"/>
      <c r="J927" s="29"/>
      <c r="K927" s="29"/>
      <c r="L927" s="35"/>
      <c r="M927" s="35"/>
      <c r="N927" s="29"/>
      <c r="O927" s="29"/>
      <c r="P927" s="29"/>
      <c r="Q927" s="35"/>
      <c r="R927" s="35"/>
      <c r="S927" s="29"/>
      <c r="T927" s="29"/>
      <c r="U927" s="29"/>
      <c r="V927" s="35"/>
      <c r="W927" s="35"/>
      <c r="X927" s="30"/>
      <c r="Y927" s="30"/>
      <c r="Z927" s="29"/>
      <c r="AA927" s="29"/>
    </row>
    <row r="928" spans="8:27" x14ac:dyDescent="0.2">
      <c r="H928" s="35"/>
      <c r="I928" s="29"/>
      <c r="J928" s="29"/>
      <c r="K928" s="29"/>
      <c r="L928" s="35"/>
      <c r="M928" s="35"/>
      <c r="N928" s="29"/>
      <c r="O928" s="29"/>
      <c r="P928" s="29"/>
      <c r="Q928" s="35"/>
      <c r="R928" s="35"/>
      <c r="S928" s="29"/>
      <c r="T928" s="29"/>
      <c r="U928" s="29"/>
      <c r="V928" s="35"/>
      <c r="W928" s="35"/>
      <c r="X928" s="30"/>
      <c r="Y928" s="30"/>
      <c r="Z928" s="29"/>
      <c r="AA928" s="29"/>
    </row>
    <row r="929" spans="8:27" x14ac:dyDescent="0.2">
      <c r="H929" s="35"/>
      <c r="I929" s="29"/>
      <c r="J929" s="29"/>
      <c r="K929" s="29"/>
      <c r="L929" s="35"/>
      <c r="M929" s="35"/>
      <c r="N929" s="29"/>
      <c r="O929" s="29"/>
      <c r="P929" s="29"/>
      <c r="Q929" s="35"/>
      <c r="R929" s="35"/>
      <c r="S929" s="29"/>
      <c r="T929" s="29"/>
      <c r="U929" s="29"/>
      <c r="V929" s="35"/>
      <c r="W929" s="35"/>
      <c r="X929" s="30"/>
      <c r="Y929" s="30"/>
      <c r="Z929" s="29"/>
      <c r="AA929" s="29"/>
    </row>
    <row r="930" spans="8:27" x14ac:dyDescent="0.2">
      <c r="H930" s="35"/>
      <c r="I930" s="29"/>
      <c r="J930" s="29"/>
      <c r="K930" s="29"/>
      <c r="L930" s="35"/>
      <c r="M930" s="35"/>
      <c r="N930" s="29"/>
      <c r="O930" s="29"/>
      <c r="P930" s="29"/>
      <c r="Q930" s="35"/>
      <c r="R930" s="35"/>
      <c r="S930" s="29"/>
      <c r="T930" s="29"/>
      <c r="U930" s="29"/>
      <c r="V930" s="35"/>
      <c r="W930" s="35"/>
      <c r="X930" s="30"/>
      <c r="Y930" s="30"/>
      <c r="Z930" s="29"/>
      <c r="AA930" s="29"/>
    </row>
    <row r="931" spans="8:27" x14ac:dyDescent="0.2">
      <c r="H931" s="35"/>
      <c r="I931" s="29"/>
      <c r="J931" s="29"/>
      <c r="K931" s="29"/>
      <c r="L931" s="35"/>
      <c r="M931" s="35"/>
      <c r="N931" s="29"/>
      <c r="O931" s="29"/>
      <c r="P931" s="29"/>
      <c r="Q931" s="35"/>
      <c r="R931" s="35"/>
      <c r="S931" s="29"/>
      <c r="T931" s="29"/>
      <c r="U931" s="29"/>
      <c r="V931" s="35"/>
      <c r="W931" s="35"/>
      <c r="X931" s="30"/>
      <c r="Y931" s="30"/>
      <c r="Z931" s="29"/>
      <c r="AA931" s="29"/>
    </row>
    <row r="932" spans="8:27" x14ac:dyDescent="0.2">
      <c r="H932" s="35"/>
      <c r="I932" s="29"/>
      <c r="J932" s="29"/>
      <c r="K932" s="29"/>
      <c r="L932" s="35"/>
      <c r="M932" s="35"/>
      <c r="N932" s="29"/>
      <c r="O932" s="29"/>
      <c r="P932" s="29"/>
      <c r="Q932" s="35"/>
      <c r="R932" s="35"/>
      <c r="S932" s="29"/>
      <c r="T932" s="29"/>
      <c r="U932" s="29"/>
      <c r="V932" s="35"/>
      <c r="W932" s="35"/>
      <c r="X932" s="30"/>
      <c r="Y932" s="30"/>
      <c r="Z932" s="29"/>
      <c r="AA932" s="29"/>
    </row>
    <row r="933" spans="8:27" x14ac:dyDescent="0.2">
      <c r="H933" s="35"/>
      <c r="I933" s="29"/>
      <c r="J933" s="29"/>
      <c r="K933" s="29"/>
      <c r="L933" s="35"/>
      <c r="M933" s="35"/>
      <c r="N933" s="29"/>
      <c r="O933" s="29"/>
      <c r="P933" s="29"/>
      <c r="Q933" s="35"/>
      <c r="R933" s="35"/>
      <c r="S933" s="29"/>
      <c r="T933" s="29"/>
      <c r="U933" s="29"/>
      <c r="V933" s="35"/>
      <c r="W933" s="35"/>
      <c r="X933" s="30"/>
      <c r="Y933" s="30"/>
      <c r="Z933" s="29"/>
      <c r="AA933" s="29"/>
    </row>
    <row r="934" spans="8:27" x14ac:dyDescent="0.2">
      <c r="H934" s="35"/>
      <c r="I934" s="29"/>
      <c r="J934" s="29"/>
      <c r="K934" s="29"/>
      <c r="L934" s="35"/>
      <c r="M934" s="35"/>
      <c r="N934" s="29"/>
      <c r="O934" s="29"/>
      <c r="P934" s="29"/>
      <c r="Q934" s="35"/>
      <c r="R934" s="35"/>
      <c r="S934" s="29"/>
      <c r="T934" s="29"/>
      <c r="U934" s="29"/>
      <c r="V934" s="35"/>
      <c r="W934" s="35"/>
      <c r="X934" s="30"/>
      <c r="Y934" s="30"/>
      <c r="Z934" s="29"/>
      <c r="AA934" s="29"/>
    </row>
    <row r="935" spans="8:27" x14ac:dyDescent="0.2">
      <c r="H935" s="35"/>
      <c r="I935" s="29"/>
      <c r="J935" s="29"/>
      <c r="K935" s="29"/>
      <c r="L935" s="35"/>
      <c r="M935" s="35"/>
      <c r="N935" s="29"/>
      <c r="O935" s="29"/>
      <c r="P935" s="29"/>
      <c r="Q935" s="35"/>
      <c r="R935" s="35"/>
      <c r="S935" s="29"/>
      <c r="T935" s="29"/>
      <c r="U935" s="29"/>
      <c r="V935" s="35"/>
      <c r="W935" s="35"/>
      <c r="X935" s="30"/>
      <c r="Y935" s="30"/>
      <c r="Z935" s="29"/>
      <c r="AA935" s="29"/>
    </row>
    <row r="936" spans="8:27" x14ac:dyDescent="0.2">
      <c r="H936" s="35"/>
      <c r="I936" s="29"/>
      <c r="J936" s="29"/>
      <c r="K936" s="29"/>
      <c r="L936" s="35"/>
      <c r="M936" s="35"/>
      <c r="N936" s="29"/>
      <c r="O936" s="29"/>
      <c r="P936" s="29"/>
      <c r="Q936" s="35"/>
      <c r="R936" s="35"/>
      <c r="S936" s="29"/>
      <c r="T936" s="29"/>
      <c r="U936" s="29"/>
      <c r="V936" s="35"/>
      <c r="W936" s="35"/>
      <c r="X936" s="30"/>
      <c r="Y936" s="30"/>
      <c r="Z936" s="29"/>
      <c r="AA936" s="29"/>
    </row>
    <row r="937" spans="8:27" x14ac:dyDescent="0.2">
      <c r="H937" s="35"/>
      <c r="I937" s="29"/>
      <c r="J937" s="29"/>
      <c r="K937" s="29"/>
      <c r="L937" s="35"/>
      <c r="M937" s="35"/>
      <c r="N937" s="29"/>
      <c r="O937" s="29"/>
      <c r="P937" s="29"/>
      <c r="Q937" s="35"/>
      <c r="R937" s="35"/>
      <c r="S937" s="29"/>
      <c r="T937" s="29"/>
      <c r="U937" s="29"/>
      <c r="V937" s="35"/>
      <c r="W937" s="35"/>
      <c r="X937" s="30"/>
      <c r="Y937" s="30"/>
      <c r="Z937" s="29"/>
      <c r="AA937" s="29"/>
    </row>
    <row r="938" spans="8:27" x14ac:dyDescent="0.2">
      <c r="H938" s="35"/>
      <c r="I938" s="29"/>
      <c r="J938" s="29"/>
      <c r="K938" s="29"/>
      <c r="L938" s="35"/>
      <c r="M938" s="35"/>
      <c r="N938" s="29"/>
      <c r="O938" s="29"/>
      <c r="P938" s="29"/>
      <c r="Q938" s="35"/>
      <c r="R938" s="35"/>
      <c r="S938" s="29"/>
      <c r="T938" s="29"/>
      <c r="U938" s="29"/>
      <c r="V938" s="35"/>
      <c r="W938" s="35"/>
      <c r="X938" s="30"/>
      <c r="Y938" s="30"/>
      <c r="Z938" s="29"/>
      <c r="AA938" s="29"/>
    </row>
    <row r="939" spans="8:27" x14ac:dyDescent="0.2">
      <c r="H939" s="35"/>
      <c r="I939" s="29"/>
      <c r="J939" s="29"/>
      <c r="K939" s="29"/>
      <c r="L939" s="35"/>
      <c r="M939" s="35"/>
      <c r="N939" s="29"/>
      <c r="O939" s="29"/>
      <c r="P939" s="29"/>
      <c r="Q939" s="35"/>
      <c r="R939" s="35"/>
      <c r="S939" s="29"/>
      <c r="T939" s="29"/>
      <c r="U939" s="29"/>
      <c r="V939" s="35"/>
      <c r="W939" s="35"/>
      <c r="X939" s="30"/>
      <c r="Y939" s="30"/>
      <c r="Z939" s="29"/>
      <c r="AA939" s="29"/>
    </row>
    <row r="940" spans="8:27" x14ac:dyDescent="0.2">
      <c r="H940" s="35"/>
      <c r="I940" s="29"/>
      <c r="J940" s="29"/>
      <c r="K940" s="29"/>
      <c r="L940" s="35"/>
      <c r="M940" s="35"/>
      <c r="N940" s="29"/>
      <c r="O940" s="29"/>
      <c r="P940" s="29"/>
      <c r="Q940" s="35"/>
      <c r="R940" s="35"/>
      <c r="S940" s="29"/>
      <c r="T940" s="29"/>
      <c r="U940" s="29"/>
      <c r="V940" s="35"/>
      <c r="W940" s="35"/>
      <c r="X940" s="30"/>
      <c r="Y940" s="30"/>
      <c r="Z940" s="29"/>
      <c r="AA940" s="29"/>
    </row>
    <row r="941" spans="8:27" x14ac:dyDescent="0.2">
      <c r="H941" s="35"/>
      <c r="I941" s="29"/>
      <c r="J941" s="29"/>
      <c r="K941" s="29"/>
      <c r="L941" s="35"/>
      <c r="M941" s="35"/>
      <c r="N941" s="29"/>
      <c r="O941" s="29"/>
      <c r="P941" s="29"/>
      <c r="Q941" s="35"/>
      <c r="R941" s="35"/>
      <c r="S941" s="29"/>
      <c r="T941" s="29"/>
      <c r="U941" s="29"/>
      <c r="V941" s="35"/>
      <c r="W941" s="35"/>
      <c r="X941" s="30"/>
      <c r="Y941" s="30"/>
      <c r="Z941" s="29"/>
      <c r="AA941" s="29"/>
    </row>
    <row r="942" spans="8:27" x14ac:dyDescent="0.2">
      <c r="H942" s="35"/>
      <c r="I942" s="29"/>
      <c r="J942" s="29"/>
      <c r="K942" s="29"/>
      <c r="L942" s="35"/>
      <c r="M942" s="35"/>
      <c r="N942" s="29"/>
      <c r="O942" s="29"/>
      <c r="P942" s="29"/>
      <c r="Q942" s="35"/>
      <c r="R942" s="35"/>
      <c r="S942" s="29"/>
      <c r="T942" s="29"/>
      <c r="U942" s="29"/>
      <c r="V942" s="35"/>
      <c r="W942" s="35"/>
      <c r="X942" s="30"/>
      <c r="Y942" s="30"/>
      <c r="Z942" s="29"/>
      <c r="AA942" s="29"/>
    </row>
    <row r="943" spans="8:27" x14ac:dyDescent="0.2">
      <c r="H943" s="35"/>
      <c r="I943" s="29"/>
      <c r="J943" s="29"/>
      <c r="K943" s="29"/>
      <c r="L943" s="35"/>
      <c r="M943" s="35"/>
      <c r="N943" s="29"/>
      <c r="O943" s="29"/>
      <c r="P943" s="29"/>
      <c r="Q943" s="35"/>
      <c r="R943" s="35"/>
      <c r="S943" s="29"/>
      <c r="T943" s="29"/>
      <c r="U943" s="29"/>
      <c r="V943" s="35"/>
      <c r="W943" s="35"/>
      <c r="X943" s="30"/>
      <c r="Y943" s="30"/>
      <c r="Z943" s="29"/>
      <c r="AA943" s="29"/>
    </row>
    <row r="944" spans="8:27" x14ac:dyDescent="0.2">
      <c r="H944" s="35"/>
      <c r="I944" s="29"/>
      <c r="J944" s="29"/>
      <c r="K944" s="29"/>
      <c r="L944" s="35"/>
      <c r="M944" s="35"/>
      <c r="N944" s="29"/>
      <c r="O944" s="29"/>
      <c r="P944" s="29"/>
      <c r="Q944" s="35"/>
      <c r="R944" s="35"/>
      <c r="S944" s="29"/>
      <c r="T944" s="29"/>
      <c r="U944" s="29"/>
      <c r="V944" s="35"/>
      <c r="W944" s="35"/>
      <c r="X944" s="30"/>
      <c r="Y944" s="30"/>
      <c r="Z944" s="29"/>
      <c r="AA944" s="29"/>
    </row>
    <row r="945" spans="8:27" x14ac:dyDescent="0.2">
      <c r="H945" s="35"/>
      <c r="I945" s="29"/>
      <c r="J945" s="29"/>
      <c r="K945" s="29"/>
      <c r="L945" s="35"/>
      <c r="M945" s="35"/>
      <c r="N945" s="29"/>
      <c r="O945" s="29"/>
      <c r="P945" s="29"/>
      <c r="Q945" s="35"/>
      <c r="R945" s="35"/>
      <c r="S945" s="29"/>
      <c r="T945" s="29"/>
      <c r="U945" s="29"/>
      <c r="V945" s="35"/>
      <c r="W945" s="35"/>
      <c r="X945" s="30"/>
      <c r="Y945" s="30"/>
      <c r="Z945" s="29"/>
      <c r="AA945" s="29"/>
    </row>
    <row r="946" spans="8:27" x14ac:dyDescent="0.2">
      <c r="H946" s="35"/>
      <c r="I946" s="29"/>
      <c r="J946" s="29"/>
      <c r="K946" s="29"/>
      <c r="L946" s="35"/>
      <c r="M946" s="35"/>
      <c r="N946" s="29"/>
      <c r="O946" s="29"/>
      <c r="P946" s="29"/>
      <c r="Q946" s="35"/>
      <c r="R946" s="35"/>
      <c r="S946" s="29"/>
      <c r="T946" s="29"/>
      <c r="U946" s="29"/>
      <c r="V946" s="35"/>
      <c r="W946" s="35"/>
      <c r="X946" s="30"/>
      <c r="Y946" s="30"/>
      <c r="Z946" s="29"/>
      <c r="AA946" s="29"/>
    </row>
    <row r="947" spans="8:27" x14ac:dyDescent="0.2">
      <c r="H947" s="35"/>
      <c r="I947" s="29"/>
      <c r="J947" s="29"/>
      <c r="K947" s="29"/>
      <c r="L947" s="35"/>
      <c r="M947" s="35"/>
      <c r="N947" s="29"/>
      <c r="O947" s="29"/>
      <c r="P947" s="29"/>
      <c r="Q947" s="35"/>
      <c r="R947" s="35"/>
      <c r="S947" s="29"/>
      <c r="T947" s="29"/>
      <c r="U947" s="29"/>
      <c r="V947" s="35"/>
      <c r="W947" s="35"/>
      <c r="X947" s="30"/>
      <c r="Y947" s="30"/>
      <c r="Z947" s="29"/>
      <c r="AA947" s="29"/>
    </row>
    <row r="948" spans="8:27" x14ac:dyDescent="0.2">
      <c r="H948" s="35"/>
      <c r="I948" s="29"/>
      <c r="J948" s="29"/>
      <c r="K948" s="29"/>
      <c r="L948" s="35"/>
      <c r="M948" s="35"/>
      <c r="N948" s="29"/>
      <c r="O948" s="29"/>
      <c r="P948" s="29"/>
      <c r="Q948" s="35"/>
      <c r="R948" s="35"/>
      <c r="S948" s="29"/>
      <c r="T948" s="29"/>
      <c r="U948" s="29"/>
      <c r="V948" s="35"/>
      <c r="W948" s="35"/>
      <c r="X948" s="30"/>
      <c r="Y948" s="30"/>
      <c r="Z948" s="29"/>
      <c r="AA948" s="29"/>
    </row>
    <row r="949" spans="8:27" x14ac:dyDescent="0.2">
      <c r="H949" s="35"/>
      <c r="I949" s="29"/>
      <c r="J949" s="29"/>
      <c r="K949" s="29"/>
      <c r="L949" s="35"/>
      <c r="M949" s="35"/>
      <c r="N949" s="29"/>
      <c r="O949" s="29"/>
      <c r="P949" s="29"/>
      <c r="Q949" s="35"/>
      <c r="R949" s="35"/>
      <c r="S949" s="29"/>
      <c r="T949" s="29"/>
      <c r="U949" s="29"/>
      <c r="V949" s="35"/>
      <c r="W949" s="35"/>
      <c r="X949" s="30"/>
      <c r="Y949" s="30"/>
      <c r="Z949" s="29"/>
      <c r="AA949" s="29"/>
    </row>
    <row r="950" spans="8:27" x14ac:dyDescent="0.2">
      <c r="H950" s="35"/>
      <c r="I950" s="29"/>
      <c r="J950" s="29"/>
      <c r="K950" s="29"/>
      <c r="L950" s="35"/>
      <c r="M950" s="35"/>
      <c r="N950" s="29"/>
      <c r="O950" s="29"/>
      <c r="P950" s="29"/>
      <c r="Q950" s="35"/>
      <c r="R950" s="35"/>
      <c r="S950" s="29"/>
      <c r="T950" s="29"/>
      <c r="U950" s="29"/>
      <c r="V950" s="35"/>
      <c r="W950" s="35"/>
      <c r="X950" s="30"/>
      <c r="Y950" s="30"/>
      <c r="Z950" s="29"/>
      <c r="AA950" s="29"/>
    </row>
    <row r="951" spans="8:27" x14ac:dyDescent="0.2">
      <c r="H951" s="35"/>
      <c r="I951" s="29"/>
      <c r="J951" s="29"/>
      <c r="K951" s="29"/>
      <c r="L951" s="35"/>
      <c r="M951" s="35"/>
      <c r="N951" s="29"/>
      <c r="O951" s="29"/>
      <c r="P951" s="29"/>
      <c r="Q951" s="35"/>
      <c r="R951" s="35"/>
      <c r="S951" s="29"/>
      <c r="T951" s="29"/>
      <c r="U951" s="29"/>
      <c r="V951" s="35"/>
      <c r="W951" s="35"/>
      <c r="X951" s="30"/>
      <c r="Y951" s="30"/>
      <c r="Z951" s="29"/>
      <c r="AA951" s="29"/>
    </row>
    <row r="952" spans="8:27" x14ac:dyDescent="0.2">
      <c r="H952" s="35"/>
      <c r="I952" s="29"/>
      <c r="J952" s="29"/>
      <c r="K952" s="29"/>
      <c r="L952" s="35"/>
      <c r="M952" s="35"/>
      <c r="N952" s="29"/>
      <c r="O952" s="29"/>
      <c r="P952" s="29"/>
      <c r="Q952" s="35"/>
      <c r="R952" s="35"/>
      <c r="S952" s="29"/>
      <c r="T952" s="29"/>
      <c r="U952" s="29"/>
      <c r="V952" s="35"/>
      <c r="W952" s="35"/>
      <c r="X952" s="30"/>
      <c r="Y952" s="30"/>
      <c r="Z952" s="29"/>
      <c r="AA952" s="29"/>
    </row>
    <row r="953" spans="8:27" x14ac:dyDescent="0.2">
      <c r="H953" s="35"/>
      <c r="I953" s="29"/>
      <c r="J953" s="29"/>
      <c r="K953" s="29"/>
      <c r="L953" s="35"/>
      <c r="M953" s="35"/>
      <c r="N953" s="29"/>
      <c r="O953" s="29"/>
      <c r="P953" s="29"/>
      <c r="Q953" s="35"/>
      <c r="R953" s="35"/>
      <c r="S953" s="29"/>
      <c r="T953" s="29"/>
      <c r="U953" s="29"/>
      <c r="V953" s="35"/>
      <c r="W953" s="35"/>
      <c r="X953" s="30"/>
      <c r="Y953" s="30"/>
      <c r="Z953" s="29"/>
      <c r="AA953" s="29"/>
    </row>
    <row r="954" spans="8:27" x14ac:dyDescent="0.2">
      <c r="H954" s="35"/>
      <c r="I954" s="29"/>
      <c r="J954" s="29"/>
      <c r="K954" s="29"/>
      <c r="L954" s="35"/>
      <c r="M954" s="35"/>
      <c r="N954" s="29"/>
      <c r="O954" s="29"/>
      <c r="P954" s="29"/>
      <c r="Q954" s="35"/>
      <c r="R954" s="35"/>
      <c r="S954" s="29"/>
      <c r="T954" s="29"/>
      <c r="U954" s="29"/>
      <c r="V954" s="35"/>
      <c r="W954" s="35"/>
      <c r="X954" s="30"/>
      <c r="Y954" s="30"/>
      <c r="Z954" s="29"/>
      <c r="AA954" s="29"/>
    </row>
    <row r="955" spans="8:27" x14ac:dyDescent="0.2">
      <c r="H955" s="35"/>
      <c r="I955" s="29"/>
      <c r="J955" s="29"/>
      <c r="K955" s="29"/>
      <c r="L955" s="35"/>
      <c r="M955" s="35"/>
      <c r="N955" s="29"/>
      <c r="O955" s="29"/>
      <c r="P955" s="29"/>
      <c r="Q955" s="35"/>
      <c r="R955" s="35"/>
      <c r="S955" s="29"/>
      <c r="T955" s="29"/>
      <c r="U955" s="29"/>
      <c r="V955" s="35"/>
      <c r="W955" s="35"/>
      <c r="X955" s="30"/>
      <c r="Y955" s="30"/>
      <c r="Z955" s="29"/>
      <c r="AA955" s="29"/>
    </row>
    <row r="956" spans="8:27" x14ac:dyDescent="0.2">
      <c r="H956" s="35"/>
      <c r="I956" s="29"/>
      <c r="J956" s="29"/>
      <c r="K956" s="29"/>
      <c r="L956" s="35"/>
      <c r="M956" s="35"/>
      <c r="N956" s="29"/>
      <c r="O956" s="29"/>
      <c r="P956" s="29"/>
      <c r="Q956" s="35"/>
      <c r="R956" s="35"/>
      <c r="S956" s="29"/>
      <c r="T956" s="29"/>
      <c r="U956" s="29"/>
      <c r="V956" s="35"/>
      <c r="W956" s="35"/>
      <c r="X956" s="30"/>
      <c r="Y956" s="30"/>
      <c r="Z956" s="29"/>
      <c r="AA956" s="29"/>
    </row>
    <row r="957" spans="8:27" x14ac:dyDescent="0.2">
      <c r="H957" s="35"/>
      <c r="I957" s="29"/>
      <c r="J957" s="29"/>
      <c r="K957" s="29"/>
      <c r="L957" s="35"/>
      <c r="M957" s="35"/>
      <c r="N957" s="29"/>
      <c r="O957" s="29"/>
      <c r="P957" s="29"/>
      <c r="Q957" s="35"/>
      <c r="R957" s="35"/>
      <c r="S957" s="29"/>
      <c r="T957" s="29"/>
      <c r="U957" s="29"/>
      <c r="V957" s="35"/>
      <c r="W957" s="35"/>
      <c r="X957" s="30"/>
      <c r="Y957" s="30"/>
      <c r="Z957" s="29"/>
      <c r="AA957" s="29"/>
    </row>
    <row r="958" spans="8:27" x14ac:dyDescent="0.2">
      <c r="H958" s="35"/>
      <c r="I958" s="29"/>
      <c r="J958" s="29"/>
      <c r="K958" s="29"/>
      <c r="L958" s="35"/>
      <c r="M958" s="35"/>
      <c r="N958" s="29"/>
      <c r="O958" s="29"/>
      <c r="P958" s="29"/>
      <c r="Q958" s="35"/>
      <c r="R958" s="35"/>
      <c r="S958" s="29"/>
      <c r="T958" s="29"/>
      <c r="U958" s="29"/>
      <c r="V958" s="35"/>
      <c r="W958" s="35"/>
      <c r="X958" s="30"/>
      <c r="Y958" s="30"/>
      <c r="Z958" s="29"/>
      <c r="AA958" s="29"/>
    </row>
    <row r="959" spans="8:27" x14ac:dyDescent="0.2">
      <c r="H959" s="35"/>
      <c r="I959" s="29"/>
      <c r="J959" s="29"/>
      <c r="K959" s="29"/>
      <c r="L959" s="35"/>
      <c r="M959" s="35"/>
      <c r="N959" s="29"/>
      <c r="O959" s="29"/>
      <c r="P959" s="29"/>
      <c r="Q959" s="35"/>
      <c r="R959" s="35"/>
      <c r="S959" s="29"/>
      <c r="T959" s="29"/>
      <c r="U959" s="29"/>
      <c r="V959" s="35"/>
      <c r="W959" s="35"/>
      <c r="X959" s="30"/>
      <c r="Y959" s="30"/>
      <c r="Z959" s="29"/>
      <c r="AA959" s="29"/>
    </row>
    <row r="960" spans="8:27" x14ac:dyDescent="0.2">
      <c r="H960" s="35"/>
      <c r="I960" s="29"/>
      <c r="J960" s="29"/>
      <c r="K960" s="29"/>
      <c r="L960" s="35"/>
      <c r="M960" s="35"/>
      <c r="N960" s="29"/>
      <c r="O960" s="29"/>
      <c r="P960" s="29"/>
      <c r="Q960" s="35"/>
      <c r="R960" s="35"/>
      <c r="S960" s="29"/>
      <c r="T960" s="29"/>
      <c r="U960" s="29"/>
      <c r="V960" s="35"/>
      <c r="W960" s="35"/>
      <c r="X960" s="30"/>
      <c r="Y960" s="30"/>
      <c r="Z960" s="29"/>
      <c r="AA960" s="29"/>
    </row>
    <row r="961" spans="8:27" x14ac:dyDescent="0.2">
      <c r="H961" s="35"/>
      <c r="I961" s="29"/>
      <c r="J961" s="29"/>
      <c r="K961" s="29"/>
      <c r="L961" s="35"/>
      <c r="M961" s="35"/>
      <c r="N961" s="29"/>
      <c r="O961" s="29"/>
      <c r="P961" s="29"/>
      <c r="Q961" s="35"/>
      <c r="R961" s="35"/>
      <c r="S961" s="29"/>
      <c r="T961" s="29"/>
      <c r="U961" s="29"/>
      <c r="V961" s="35"/>
      <c r="W961" s="35"/>
      <c r="X961" s="30"/>
      <c r="Y961" s="30"/>
      <c r="Z961" s="29"/>
      <c r="AA961" s="29"/>
    </row>
    <row r="962" spans="8:27" x14ac:dyDescent="0.2">
      <c r="H962" s="35"/>
      <c r="I962" s="29"/>
      <c r="J962" s="29"/>
      <c r="K962" s="29"/>
      <c r="L962" s="35"/>
      <c r="M962" s="35"/>
      <c r="N962" s="29"/>
      <c r="O962" s="29"/>
      <c r="P962" s="29"/>
      <c r="Q962" s="35"/>
      <c r="R962" s="35"/>
      <c r="S962" s="29"/>
      <c r="T962" s="29"/>
      <c r="U962" s="29"/>
      <c r="V962" s="35"/>
      <c r="W962" s="35"/>
      <c r="X962" s="30"/>
      <c r="Y962" s="30"/>
      <c r="Z962" s="29"/>
      <c r="AA962" s="29"/>
    </row>
    <row r="963" spans="8:27" x14ac:dyDescent="0.2">
      <c r="H963" s="35"/>
      <c r="I963" s="29"/>
      <c r="J963" s="29"/>
      <c r="K963" s="29"/>
      <c r="L963" s="35"/>
      <c r="M963" s="35"/>
      <c r="N963" s="29"/>
      <c r="O963" s="29"/>
      <c r="P963" s="29"/>
      <c r="Q963" s="35"/>
      <c r="R963" s="35"/>
      <c r="S963" s="29"/>
      <c r="T963" s="29"/>
      <c r="U963" s="29"/>
      <c r="V963" s="35"/>
      <c r="W963" s="35"/>
      <c r="X963" s="30"/>
      <c r="Y963" s="30"/>
      <c r="Z963" s="29"/>
      <c r="AA963" s="29"/>
    </row>
    <row r="964" spans="8:27" x14ac:dyDescent="0.2">
      <c r="H964" s="35"/>
      <c r="I964" s="29"/>
      <c r="J964" s="29"/>
      <c r="K964" s="29"/>
      <c r="L964" s="35"/>
      <c r="M964" s="35"/>
      <c r="N964" s="29"/>
      <c r="O964" s="29"/>
      <c r="P964" s="29"/>
      <c r="Q964" s="35"/>
      <c r="R964" s="35"/>
      <c r="S964" s="29"/>
      <c r="T964" s="29"/>
      <c r="U964" s="29"/>
      <c r="V964" s="35"/>
      <c r="W964" s="35"/>
      <c r="X964" s="30"/>
      <c r="Y964" s="30"/>
      <c r="Z964" s="29"/>
      <c r="AA964" s="29"/>
    </row>
    <row r="965" spans="8:27" x14ac:dyDescent="0.2">
      <c r="H965" s="35"/>
      <c r="I965" s="29"/>
      <c r="J965" s="29"/>
      <c r="K965" s="29"/>
      <c r="L965" s="35"/>
      <c r="M965" s="35"/>
      <c r="N965" s="29"/>
      <c r="O965" s="29"/>
      <c r="P965" s="29"/>
      <c r="Q965" s="35"/>
      <c r="R965" s="35"/>
      <c r="S965" s="29"/>
      <c r="T965" s="29"/>
      <c r="U965" s="29"/>
      <c r="V965" s="35"/>
      <c r="W965" s="35"/>
      <c r="X965" s="30"/>
      <c r="Y965" s="30"/>
      <c r="Z965" s="29"/>
      <c r="AA965" s="29"/>
    </row>
    <row r="966" spans="8:27" x14ac:dyDescent="0.2">
      <c r="H966" s="35"/>
      <c r="I966" s="29"/>
      <c r="J966" s="29"/>
      <c r="K966" s="29"/>
      <c r="L966" s="35"/>
      <c r="M966" s="35"/>
      <c r="N966" s="29"/>
      <c r="O966" s="29"/>
      <c r="P966" s="29"/>
      <c r="Q966" s="35"/>
      <c r="R966" s="35"/>
      <c r="S966" s="29"/>
      <c r="T966" s="29"/>
      <c r="U966" s="29"/>
      <c r="V966" s="35"/>
      <c r="W966" s="35"/>
      <c r="X966" s="30"/>
      <c r="Y966" s="30"/>
      <c r="Z966" s="29"/>
      <c r="AA966" s="29"/>
    </row>
    <row r="967" spans="8:27" x14ac:dyDescent="0.2">
      <c r="H967" s="35"/>
      <c r="I967" s="29"/>
      <c r="J967" s="29"/>
      <c r="K967" s="29"/>
      <c r="L967" s="35"/>
      <c r="M967" s="35"/>
      <c r="N967" s="29"/>
      <c r="O967" s="29"/>
      <c r="P967" s="29"/>
      <c r="Q967" s="35"/>
      <c r="R967" s="35"/>
      <c r="S967" s="29"/>
      <c r="T967" s="29"/>
      <c r="U967" s="29"/>
      <c r="V967" s="35"/>
      <c r="W967" s="35"/>
      <c r="X967" s="30"/>
      <c r="Y967" s="30"/>
      <c r="Z967" s="29"/>
      <c r="AA967" s="29"/>
    </row>
    <row r="968" spans="8:27" x14ac:dyDescent="0.2">
      <c r="H968" s="35"/>
      <c r="I968" s="29"/>
      <c r="J968" s="29"/>
      <c r="K968" s="29"/>
      <c r="L968" s="35"/>
      <c r="M968" s="35"/>
      <c r="N968" s="29"/>
      <c r="O968" s="29"/>
      <c r="P968" s="29"/>
      <c r="Q968" s="35"/>
      <c r="R968" s="35"/>
      <c r="S968" s="29"/>
      <c r="T968" s="29"/>
      <c r="U968" s="29"/>
      <c r="V968" s="35"/>
      <c r="W968" s="35"/>
      <c r="X968" s="30"/>
      <c r="Y968" s="30"/>
      <c r="Z968" s="29"/>
      <c r="AA968" s="29"/>
    </row>
    <row r="969" spans="8:27" x14ac:dyDescent="0.2">
      <c r="H969" s="35"/>
      <c r="I969" s="29"/>
      <c r="J969" s="29"/>
      <c r="K969" s="29"/>
      <c r="L969" s="35"/>
      <c r="M969" s="35"/>
      <c r="N969" s="29"/>
      <c r="O969" s="29"/>
      <c r="P969" s="29"/>
      <c r="Q969" s="35"/>
      <c r="R969" s="35"/>
      <c r="S969" s="29"/>
      <c r="T969" s="29"/>
      <c r="U969" s="29"/>
      <c r="V969" s="35"/>
      <c r="W969" s="35"/>
      <c r="X969" s="30"/>
      <c r="Y969" s="30"/>
      <c r="Z969" s="29"/>
      <c r="AA969" s="29"/>
    </row>
    <row r="970" spans="8:27" x14ac:dyDescent="0.2">
      <c r="H970" s="35"/>
      <c r="I970" s="29"/>
      <c r="J970" s="29"/>
      <c r="K970" s="29"/>
      <c r="L970" s="35"/>
      <c r="M970" s="35"/>
      <c r="N970" s="29"/>
      <c r="O970" s="29"/>
      <c r="P970" s="29"/>
      <c r="Q970" s="35"/>
      <c r="R970" s="35"/>
      <c r="S970" s="29"/>
      <c r="T970" s="29"/>
      <c r="U970" s="29"/>
      <c r="V970" s="35"/>
      <c r="W970" s="35"/>
      <c r="X970" s="30"/>
      <c r="Y970" s="30"/>
      <c r="Z970" s="29"/>
      <c r="AA970" s="29"/>
    </row>
    <row r="971" spans="8:27" x14ac:dyDescent="0.2">
      <c r="H971" s="35"/>
      <c r="I971" s="29"/>
      <c r="J971" s="29"/>
      <c r="K971" s="29"/>
      <c r="L971" s="35"/>
      <c r="M971" s="35"/>
      <c r="N971" s="29"/>
      <c r="O971" s="29"/>
      <c r="P971" s="29"/>
      <c r="Q971" s="35"/>
      <c r="R971" s="35"/>
      <c r="S971" s="29"/>
      <c r="T971" s="29"/>
      <c r="U971" s="29"/>
      <c r="V971" s="35"/>
      <c r="W971" s="35"/>
      <c r="X971" s="30"/>
      <c r="Y971" s="30"/>
      <c r="Z971" s="29"/>
      <c r="AA971" s="29"/>
    </row>
    <row r="972" spans="8:27" x14ac:dyDescent="0.2">
      <c r="H972" s="35"/>
      <c r="I972" s="29"/>
      <c r="J972" s="29"/>
      <c r="K972" s="29"/>
      <c r="L972" s="35"/>
      <c r="M972" s="35"/>
      <c r="N972" s="29"/>
      <c r="O972" s="29"/>
      <c r="P972" s="29"/>
      <c r="Q972" s="35"/>
      <c r="R972" s="35"/>
      <c r="S972" s="29"/>
      <c r="T972" s="29"/>
      <c r="U972" s="29"/>
      <c r="V972" s="35"/>
      <c r="W972" s="35"/>
      <c r="X972" s="30"/>
      <c r="Y972" s="30"/>
      <c r="Z972" s="29"/>
      <c r="AA972" s="29"/>
    </row>
    <row r="973" spans="8:27" x14ac:dyDescent="0.2">
      <c r="H973" s="35"/>
      <c r="I973" s="29"/>
      <c r="J973" s="29"/>
      <c r="K973" s="29"/>
      <c r="L973" s="35"/>
      <c r="M973" s="35"/>
      <c r="N973" s="29"/>
      <c r="O973" s="29"/>
      <c r="P973" s="29"/>
      <c r="Q973" s="35"/>
      <c r="R973" s="35"/>
      <c r="S973" s="29"/>
      <c r="T973" s="29"/>
      <c r="U973" s="29"/>
      <c r="V973" s="35"/>
      <c r="W973" s="35"/>
      <c r="X973" s="30"/>
      <c r="Y973" s="30"/>
      <c r="Z973" s="29"/>
      <c r="AA973" s="29"/>
    </row>
    <row r="974" spans="8:27" x14ac:dyDescent="0.2">
      <c r="H974" s="35"/>
      <c r="I974" s="29"/>
      <c r="J974" s="29"/>
      <c r="K974" s="29"/>
      <c r="L974" s="35"/>
      <c r="M974" s="35"/>
      <c r="N974" s="29"/>
      <c r="O974" s="29"/>
      <c r="P974" s="29"/>
      <c r="Q974" s="35"/>
      <c r="R974" s="35"/>
      <c r="S974" s="29"/>
      <c r="T974" s="29"/>
      <c r="U974" s="29"/>
      <c r="V974" s="35"/>
      <c r="W974" s="35"/>
      <c r="X974" s="30"/>
      <c r="Y974" s="30"/>
      <c r="Z974" s="29"/>
      <c r="AA974" s="29"/>
    </row>
    <row r="975" spans="8:27" x14ac:dyDescent="0.2">
      <c r="H975" s="35"/>
      <c r="I975" s="29"/>
      <c r="J975" s="29"/>
      <c r="K975" s="29"/>
      <c r="L975" s="35"/>
      <c r="M975" s="35"/>
      <c r="N975" s="29"/>
      <c r="O975" s="29"/>
      <c r="P975" s="29"/>
      <c r="Q975" s="35"/>
      <c r="R975" s="35"/>
      <c r="S975" s="29"/>
      <c r="T975" s="29"/>
      <c r="U975" s="29"/>
      <c r="V975" s="35"/>
      <c r="W975" s="35"/>
      <c r="X975" s="30"/>
      <c r="Y975" s="30"/>
      <c r="Z975" s="29"/>
      <c r="AA975" s="29"/>
    </row>
    <row r="976" spans="8:27" x14ac:dyDescent="0.2">
      <c r="H976" s="35"/>
      <c r="I976" s="29"/>
      <c r="J976" s="29"/>
      <c r="K976" s="29"/>
      <c r="L976" s="35"/>
      <c r="M976" s="35"/>
      <c r="N976" s="29"/>
      <c r="O976" s="29"/>
      <c r="P976" s="29"/>
      <c r="Q976" s="35"/>
      <c r="R976" s="35"/>
      <c r="S976" s="29"/>
      <c r="T976" s="29"/>
      <c r="U976" s="29"/>
      <c r="V976" s="35"/>
      <c r="W976" s="35"/>
      <c r="X976" s="30"/>
      <c r="Y976" s="30"/>
      <c r="Z976" s="29"/>
      <c r="AA976" s="29"/>
    </row>
    <row r="977" spans="8:27" x14ac:dyDescent="0.2">
      <c r="H977" s="35"/>
      <c r="I977" s="29"/>
      <c r="J977" s="29"/>
      <c r="K977" s="29"/>
      <c r="L977" s="35"/>
      <c r="M977" s="35"/>
      <c r="N977" s="29"/>
      <c r="O977" s="29"/>
      <c r="P977" s="29"/>
      <c r="Q977" s="35"/>
      <c r="R977" s="35"/>
      <c r="S977" s="29"/>
      <c r="T977" s="29"/>
      <c r="U977" s="29"/>
      <c r="V977" s="35"/>
      <c r="W977" s="35"/>
      <c r="X977" s="30"/>
      <c r="Y977" s="30"/>
      <c r="Z977" s="29"/>
      <c r="AA977" s="29"/>
    </row>
    <row r="978" spans="8:27" x14ac:dyDescent="0.2">
      <c r="H978" s="35"/>
      <c r="I978" s="29"/>
      <c r="J978" s="29"/>
      <c r="K978" s="29"/>
      <c r="L978" s="35"/>
      <c r="M978" s="35"/>
      <c r="N978" s="29"/>
      <c r="O978" s="29"/>
      <c r="P978" s="29"/>
      <c r="Q978" s="35"/>
      <c r="R978" s="35"/>
      <c r="S978" s="29"/>
      <c r="T978" s="29"/>
      <c r="U978" s="29"/>
      <c r="V978" s="35"/>
      <c r="W978" s="35"/>
      <c r="X978" s="30"/>
      <c r="Y978" s="30"/>
      <c r="Z978" s="29"/>
      <c r="AA978" s="29"/>
    </row>
    <row r="979" spans="8:27" x14ac:dyDescent="0.2">
      <c r="H979" s="35"/>
      <c r="I979" s="29"/>
      <c r="J979" s="29"/>
      <c r="K979" s="29"/>
      <c r="L979" s="35"/>
      <c r="M979" s="35"/>
      <c r="N979" s="29"/>
      <c r="O979" s="29"/>
      <c r="P979" s="29"/>
      <c r="Q979" s="35"/>
      <c r="R979" s="35"/>
      <c r="S979" s="29"/>
      <c r="T979" s="29"/>
      <c r="U979" s="29"/>
      <c r="V979" s="35"/>
      <c r="W979" s="35"/>
      <c r="X979" s="30"/>
      <c r="Y979" s="30"/>
      <c r="Z979" s="29"/>
      <c r="AA979" s="29"/>
    </row>
    <row r="980" spans="8:27" x14ac:dyDescent="0.2">
      <c r="H980" s="35"/>
      <c r="I980" s="29"/>
      <c r="J980" s="29"/>
      <c r="K980" s="29"/>
      <c r="L980" s="35"/>
      <c r="M980" s="35"/>
      <c r="N980" s="29"/>
      <c r="O980" s="29"/>
      <c r="P980" s="29"/>
      <c r="Q980" s="35"/>
      <c r="R980" s="35"/>
      <c r="S980" s="29"/>
      <c r="T980" s="29"/>
      <c r="U980" s="29"/>
      <c r="V980" s="35"/>
      <c r="W980" s="35"/>
      <c r="X980" s="30"/>
      <c r="Y980" s="30"/>
      <c r="Z980" s="29"/>
      <c r="AA980" s="29"/>
    </row>
    <row r="981" spans="8:27" x14ac:dyDescent="0.2">
      <c r="H981" s="35"/>
      <c r="I981" s="29"/>
      <c r="J981" s="29"/>
      <c r="K981" s="29"/>
      <c r="L981" s="35"/>
      <c r="M981" s="35"/>
      <c r="N981" s="29"/>
      <c r="O981" s="29"/>
      <c r="P981" s="29"/>
      <c r="Q981" s="35"/>
      <c r="R981" s="35"/>
      <c r="S981" s="29"/>
      <c r="T981" s="29"/>
      <c r="U981" s="29"/>
      <c r="V981" s="35"/>
      <c r="W981" s="35"/>
      <c r="X981" s="30"/>
      <c r="Y981" s="30"/>
      <c r="Z981" s="29"/>
      <c r="AA981" s="29"/>
    </row>
    <row r="982" spans="8:27" x14ac:dyDescent="0.2">
      <c r="H982" s="35"/>
      <c r="I982" s="29"/>
      <c r="J982" s="29"/>
      <c r="K982" s="29"/>
      <c r="L982" s="35"/>
      <c r="M982" s="35"/>
      <c r="N982" s="29"/>
      <c r="O982" s="29"/>
      <c r="P982" s="29"/>
      <c r="Q982" s="35"/>
      <c r="R982" s="35"/>
      <c r="S982" s="29"/>
      <c r="T982" s="29"/>
      <c r="U982" s="29"/>
      <c r="V982" s="35"/>
      <c r="W982" s="35"/>
      <c r="X982" s="30"/>
      <c r="Y982" s="30"/>
      <c r="Z982" s="29"/>
      <c r="AA982" s="29"/>
    </row>
    <row r="983" spans="8:27" x14ac:dyDescent="0.2">
      <c r="H983" s="35"/>
      <c r="I983" s="29"/>
      <c r="J983" s="29"/>
      <c r="K983" s="29"/>
      <c r="L983" s="35"/>
      <c r="M983" s="35"/>
      <c r="N983" s="29"/>
      <c r="O983" s="29"/>
      <c r="P983" s="29"/>
      <c r="Q983" s="35"/>
      <c r="R983" s="35"/>
      <c r="S983" s="29"/>
      <c r="T983" s="29"/>
      <c r="U983" s="29"/>
      <c r="V983" s="35"/>
      <c r="W983" s="35"/>
      <c r="X983" s="30"/>
      <c r="Y983" s="30"/>
      <c r="Z983" s="29"/>
      <c r="AA983" s="29"/>
    </row>
    <row r="984" spans="8:27" x14ac:dyDescent="0.2">
      <c r="H984" s="35"/>
      <c r="I984" s="29"/>
      <c r="J984" s="29"/>
      <c r="K984" s="29"/>
      <c r="L984" s="35"/>
      <c r="M984" s="35"/>
      <c r="N984" s="29"/>
      <c r="O984" s="29"/>
      <c r="P984" s="29"/>
      <c r="Q984" s="35"/>
      <c r="R984" s="35"/>
      <c r="S984" s="29"/>
      <c r="T984" s="29"/>
      <c r="U984" s="29"/>
      <c r="V984" s="35"/>
      <c r="W984" s="35"/>
      <c r="X984" s="30"/>
      <c r="Y984" s="30"/>
      <c r="Z984" s="29"/>
      <c r="AA984" s="29"/>
    </row>
    <row r="985" spans="8:27" x14ac:dyDescent="0.2">
      <c r="H985" s="35"/>
      <c r="I985" s="29"/>
      <c r="J985" s="29"/>
      <c r="K985" s="29"/>
      <c r="L985" s="35"/>
      <c r="M985" s="35"/>
      <c r="N985" s="29"/>
      <c r="O985" s="29"/>
      <c r="P985" s="29"/>
      <c r="Q985" s="35"/>
      <c r="R985" s="35"/>
      <c r="S985" s="29"/>
      <c r="T985" s="29"/>
      <c r="U985" s="29"/>
      <c r="V985" s="35"/>
      <c r="W985" s="35"/>
      <c r="X985" s="30"/>
      <c r="Y985" s="30"/>
      <c r="Z985" s="29"/>
      <c r="AA985" s="29"/>
    </row>
    <row r="986" spans="8:27" x14ac:dyDescent="0.2">
      <c r="H986" s="35"/>
      <c r="I986" s="29"/>
      <c r="J986" s="29"/>
      <c r="K986" s="29"/>
      <c r="L986" s="35"/>
      <c r="M986" s="35"/>
      <c r="N986" s="29"/>
      <c r="O986" s="29"/>
      <c r="P986" s="29"/>
      <c r="Q986" s="35"/>
      <c r="R986" s="35"/>
      <c r="S986" s="29"/>
      <c r="T986" s="29"/>
      <c r="U986" s="29"/>
      <c r="V986" s="35"/>
      <c r="W986" s="35"/>
      <c r="X986" s="30"/>
      <c r="Y986" s="30"/>
      <c r="Z986" s="29"/>
      <c r="AA986" s="29"/>
    </row>
    <row r="987" spans="8:27" x14ac:dyDescent="0.2">
      <c r="H987" s="35"/>
      <c r="I987" s="29"/>
      <c r="J987" s="29"/>
      <c r="K987" s="29"/>
      <c r="L987" s="35"/>
      <c r="M987" s="35"/>
      <c r="N987" s="29"/>
      <c r="O987" s="29"/>
      <c r="P987" s="29"/>
      <c r="Q987" s="35"/>
      <c r="R987" s="35"/>
      <c r="S987" s="29"/>
      <c r="T987" s="29"/>
      <c r="U987" s="29"/>
      <c r="V987" s="35"/>
      <c r="W987" s="35"/>
      <c r="X987" s="30"/>
      <c r="Y987" s="30"/>
      <c r="Z987" s="29"/>
      <c r="AA987" s="29"/>
    </row>
    <row r="988" spans="8:27" x14ac:dyDescent="0.2">
      <c r="H988" s="35"/>
      <c r="I988" s="29"/>
      <c r="J988" s="29"/>
      <c r="K988" s="29"/>
      <c r="L988" s="35"/>
      <c r="M988" s="35"/>
      <c r="N988" s="29"/>
      <c r="O988" s="29"/>
      <c r="P988" s="29"/>
      <c r="Q988" s="35"/>
      <c r="R988" s="35"/>
      <c r="S988" s="29"/>
      <c r="T988" s="29"/>
      <c r="U988" s="29"/>
      <c r="V988" s="35"/>
      <c r="W988" s="35"/>
      <c r="X988" s="30"/>
      <c r="Y988" s="30"/>
      <c r="Z988" s="29"/>
      <c r="AA988" s="29"/>
    </row>
    <row r="989" spans="8:27" x14ac:dyDescent="0.2">
      <c r="H989" s="35"/>
      <c r="I989" s="29"/>
      <c r="J989" s="29"/>
      <c r="K989" s="29"/>
      <c r="L989" s="35"/>
      <c r="M989" s="35"/>
      <c r="N989" s="29"/>
      <c r="O989" s="29"/>
      <c r="P989" s="29"/>
      <c r="Q989" s="35"/>
      <c r="R989" s="35"/>
      <c r="S989" s="29"/>
      <c r="T989" s="29"/>
      <c r="U989" s="29"/>
      <c r="V989" s="35"/>
      <c r="W989" s="35"/>
      <c r="X989" s="30"/>
      <c r="Y989" s="30"/>
      <c r="Z989" s="29"/>
      <c r="AA989" s="29"/>
    </row>
    <row r="990" spans="8:27" x14ac:dyDescent="0.2">
      <c r="H990" s="35"/>
      <c r="I990" s="29"/>
      <c r="J990" s="29"/>
      <c r="K990" s="29"/>
      <c r="L990" s="35"/>
      <c r="M990" s="35"/>
      <c r="N990" s="29"/>
      <c r="O990" s="29"/>
      <c r="P990" s="29"/>
      <c r="Q990" s="35"/>
      <c r="R990" s="35"/>
      <c r="S990" s="29"/>
      <c r="T990" s="29"/>
      <c r="U990" s="29"/>
      <c r="V990" s="35"/>
      <c r="W990" s="35"/>
      <c r="X990" s="30"/>
      <c r="Y990" s="30"/>
      <c r="Z990" s="29"/>
      <c r="AA990" s="29"/>
    </row>
    <row r="991" spans="8:27" x14ac:dyDescent="0.2">
      <c r="H991" s="35"/>
      <c r="I991" s="29"/>
      <c r="J991" s="29"/>
      <c r="K991" s="29"/>
      <c r="L991" s="35"/>
      <c r="M991" s="35"/>
      <c r="N991" s="29"/>
      <c r="O991" s="29"/>
      <c r="P991" s="29"/>
      <c r="Q991" s="35"/>
      <c r="R991" s="35"/>
      <c r="S991" s="29"/>
      <c r="T991" s="29"/>
      <c r="U991" s="29"/>
      <c r="V991" s="35"/>
      <c r="W991" s="35"/>
      <c r="X991" s="30"/>
      <c r="Y991" s="30"/>
      <c r="Z991" s="29"/>
      <c r="AA991" s="29"/>
    </row>
    <row r="992" spans="8:27" x14ac:dyDescent="0.2">
      <c r="H992" s="35"/>
      <c r="I992" s="29"/>
      <c r="J992" s="29"/>
      <c r="K992" s="29"/>
      <c r="L992" s="35"/>
      <c r="M992" s="35"/>
      <c r="N992" s="29"/>
      <c r="O992" s="29"/>
      <c r="P992" s="29"/>
      <c r="Q992" s="35"/>
      <c r="R992" s="35"/>
      <c r="S992" s="29"/>
      <c r="T992" s="29"/>
      <c r="U992" s="29"/>
      <c r="V992" s="35"/>
      <c r="W992" s="35"/>
      <c r="X992" s="30"/>
      <c r="Y992" s="30"/>
      <c r="Z992" s="29"/>
      <c r="AA992" s="29"/>
    </row>
    <row r="993" spans="8:27" x14ac:dyDescent="0.2">
      <c r="H993" s="35"/>
      <c r="I993" s="29"/>
      <c r="J993" s="29"/>
      <c r="K993" s="29"/>
      <c r="L993" s="35"/>
      <c r="M993" s="35"/>
      <c r="N993" s="29"/>
      <c r="O993" s="29"/>
      <c r="P993" s="29"/>
      <c r="Q993" s="35"/>
      <c r="R993" s="35"/>
      <c r="S993" s="29"/>
      <c r="T993" s="29"/>
      <c r="U993" s="29"/>
      <c r="V993" s="35"/>
      <c r="W993" s="35"/>
      <c r="X993" s="30"/>
      <c r="Y993" s="30"/>
      <c r="Z993" s="29"/>
      <c r="AA993" s="29"/>
    </row>
    <row r="994" spans="8:27" x14ac:dyDescent="0.2">
      <c r="H994" s="35"/>
      <c r="I994" s="29"/>
      <c r="J994" s="29"/>
      <c r="K994" s="29"/>
      <c r="L994" s="35"/>
      <c r="M994" s="35"/>
      <c r="N994" s="29"/>
      <c r="O994" s="29"/>
      <c r="P994" s="29"/>
      <c r="Q994" s="35"/>
      <c r="R994" s="35"/>
      <c r="S994" s="29"/>
      <c r="T994" s="29"/>
      <c r="U994" s="29"/>
      <c r="V994" s="35"/>
      <c r="W994" s="35"/>
      <c r="X994" s="30"/>
      <c r="Y994" s="30"/>
      <c r="Z994" s="29"/>
      <c r="AA994" s="29"/>
    </row>
    <row r="995" spans="8:27" x14ac:dyDescent="0.2">
      <c r="H995" s="35"/>
      <c r="I995" s="29"/>
      <c r="J995" s="29"/>
      <c r="K995" s="29"/>
      <c r="L995" s="35"/>
      <c r="M995" s="35"/>
      <c r="N995" s="29"/>
      <c r="O995" s="29"/>
      <c r="P995" s="29"/>
      <c r="Q995" s="35"/>
      <c r="R995" s="35"/>
      <c r="S995" s="29"/>
      <c r="T995" s="29"/>
      <c r="U995" s="29"/>
      <c r="V995" s="35"/>
      <c r="W995" s="35"/>
      <c r="X995" s="30"/>
      <c r="Y995" s="30"/>
      <c r="Z995" s="29"/>
      <c r="AA995" s="29"/>
    </row>
    <row r="996" spans="8:27" x14ac:dyDescent="0.2">
      <c r="H996" s="35"/>
      <c r="I996" s="29"/>
      <c r="J996" s="29"/>
      <c r="K996" s="29"/>
      <c r="L996" s="35"/>
      <c r="M996" s="35"/>
      <c r="N996" s="29"/>
      <c r="O996" s="29"/>
      <c r="P996" s="29"/>
      <c r="Q996" s="35"/>
      <c r="R996" s="35"/>
      <c r="S996" s="29"/>
      <c r="T996" s="29"/>
      <c r="U996" s="29"/>
      <c r="V996" s="35"/>
      <c r="W996" s="35"/>
      <c r="X996" s="30"/>
      <c r="Y996" s="30"/>
      <c r="Z996" s="29"/>
      <c r="AA996" s="29"/>
    </row>
    <row r="997" spans="8:27" x14ac:dyDescent="0.2">
      <c r="H997" s="35"/>
      <c r="I997" s="29"/>
      <c r="J997" s="29"/>
      <c r="K997" s="29"/>
      <c r="L997" s="35"/>
      <c r="M997" s="35"/>
      <c r="N997" s="29"/>
      <c r="O997" s="29"/>
      <c r="P997" s="29"/>
      <c r="Q997" s="35"/>
      <c r="R997" s="35"/>
      <c r="S997" s="29"/>
      <c r="T997" s="29"/>
      <c r="U997" s="29"/>
      <c r="V997" s="35"/>
      <c r="W997" s="35"/>
      <c r="X997" s="30"/>
      <c r="Y997" s="30"/>
      <c r="Z997" s="29"/>
      <c r="AA997" s="29"/>
    </row>
    <row r="998" spans="8:27" x14ac:dyDescent="0.2">
      <c r="H998" s="35"/>
      <c r="I998" s="29"/>
      <c r="J998" s="29"/>
      <c r="K998" s="29"/>
      <c r="L998" s="35"/>
      <c r="M998" s="35"/>
      <c r="N998" s="29"/>
      <c r="O998" s="29"/>
      <c r="P998" s="29"/>
      <c r="Q998" s="35"/>
      <c r="R998" s="35"/>
      <c r="S998" s="29"/>
      <c r="T998" s="29"/>
      <c r="U998" s="29"/>
      <c r="V998" s="35"/>
      <c r="W998" s="35"/>
      <c r="X998" s="30"/>
      <c r="Y998" s="30"/>
      <c r="Z998" s="29"/>
      <c r="AA998" s="29"/>
    </row>
    <row r="999" spans="8:27" x14ac:dyDescent="0.2">
      <c r="H999" s="35"/>
      <c r="I999" s="29"/>
      <c r="J999" s="29"/>
      <c r="K999" s="29"/>
      <c r="L999" s="35"/>
      <c r="M999" s="35"/>
      <c r="N999" s="29"/>
      <c r="O999" s="29"/>
      <c r="P999" s="29"/>
      <c r="Q999" s="35"/>
      <c r="R999" s="35"/>
      <c r="S999" s="29"/>
      <c r="T999" s="29"/>
      <c r="U999" s="29"/>
      <c r="V999" s="35"/>
      <c r="W999" s="35"/>
      <c r="X999" s="30"/>
      <c r="Y999" s="30"/>
      <c r="Z999" s="29"/>
      <c r="AA999" s="29"/>
    </row>
    <row r="1000" spans="8:27" x14ac:dyDescent="0.2">
      <c r="H1000" s="35"/>
      <c r="I1000" s="29"/>
      <c r="J1000" s="29"/>
      <c r="K1000" s="29"/>
      <c r="L1000" s="35"/>
      <c r="M1000" s="35"/>
      <c r="N1000" s="29"/>
      <c r="O1000" s="29"/>
      <c r="P1000" s="29"/>
      <c r="Q1000" s="35"/>
      <c r="R1000" s="35"/>
      <c r="S1000" s="29"/>
      <c r="T1000" s="29"/>
      <c r="U1000" s="29"/>
      <c r="V1000" s="35"/>
      <c r="W1000" s="35"/>
      <c r="X1000" s="30"/>
      <c r="Y1000" s="30"/>
      <c r="Z1000" s="29"/>
      <c r="AA1000" s="29"/>
    </row>
    <row r="1001" spans="8:27" x14ac:dyDescent="0.2">
      <c r="H1001" s="35"/>
      <c r="I1001" s="29"/>
      <c r="J1001" s="29"/>
      <c r="K1001" s="29"/>
      <c r="L1001" s="35"/>
      <c r="M1001" s="35"/>
      <c r="N1001" s="29"/>
      <c r="O1001" s="29"/>
      <c r="P1001" s="29"/>
      <c r="Q1001" s="35"/>
      <c r="R1001" s="35"/>
      <c r="S1001" s="29"/>
      <c r="T1001" s="29"/>
      <c r="U1001" s="29"/>
      <c r="V1001" s="35"/>
      <c r="W1001" s="35"/>
      <c r="X1001" s="30"/>
      <c r="Y1001" s="30"/>
      <c r="Z1001" s="29"/>
      <c r="AA1001" s="29"/>
    </row>
    <row r="1002" spans="8:27" x14ac:dyDescent="0.2">
      <c r="H1002" s="35"/>
      <c r="I1002" s="29"/>
      <c r="J1002" s="29"/>
      <c r="K1002" s="29"/>
      <c r="L1002" s="35"/>
      <c r="M1002" s="35"/>
      <c r="N1002" s="29"/>
      <c r="O1002" s="29"/>
      <c r="P1002" s="29"/>
      <c r="Q1002" s="35"/>
      <c r="R1002" s="35"/>
      <c r="S1002" s="29"/>
      <c r="T1002" s="29"/>
      <c r="U1002" s="29"/>
      <c r="V1002" s="35"/>
      <c r="W1002" s="35"/>
      <c r="X1002" s="30"/>
      <c r="Y1002" s="30"/>
      <c r="Z1002" s="29"/>
      <c r="AA1002" s="29"/>
    </row>
    <row r="1003" spans="8:27" x14ac:dyDescent="0.2">
      <c r="H1003" s="35"/>
      <c r="I1003" s="29"/>
      <c r="J1003" s="29"/>
      <c r="K1003" s="29"/>
      <c r="L1003" s="35"/>
      <c r="M1003" s="35"/>
      <c r="N1003" s="29"/>
      <c r="O1003" s="29"/>
      <c r="P1003" s="29"/>
      <c r="Q1003" s="35"/>
      <c r="R1003" s="35"/>
      <c r="S1003" s="29"/>
      <c r="T1003" s="29"/>
      <c r="U1003" s="29"/>
      <c r="V1003" s="35"/>
      <c r="W1003" s="35"/>
      <c r="X1003" s="30"/>
      <c r="Y1003" s="30"/>
      <c r="Z1003" s="29"/>
      <c r="AA1003" s="29"/>
    </row>
    <row r="1004" spans="8:27" x14ac:dyDescent="0.2">
      <c r="H1004" s="35"/>
      <c r="I1004" s="29"/>
      <c r="J1004" s="29"/>
      <c r="K1004" s="29"/>
      <c r="L1004" s="35"/>
      <c r="M1004" s="35"/>
      <c r="N1004" s="29"/>
      <c r="O1004" s="29"/>
      <c r="P1004" s="29"/>
      <c r="Q1004" s="35"/>
      <c r="R1004" s="35"/>
      <c r="S1004" s="29"/>
      <c r="T1004" s="29"/>
      <c r="U1004" s="29"/>
      <c r="V1004" s="35"/>
      <c r="W1004" s="35"/>
      <c r="X1004" s="30"/>
      <c r="Y1004" s="30"/>
      <c r="Z1004" s="29"/>
      <c r="AA1004" s="29"/>
    </row>
    <row r="1005" spans="8:27" x14ac:dyDescent="0.2">
      <c r="H1005" s="35"/>
      <c r="I1005" s="29"/>
      <c r="J1005" s="29"/>
      <c r="K1005" s="29"/>
      <c r="L1005" s="35"/>
      <c r="M1005" s="35"/>
      <c r="N1005" s="29"/>
      <c r="O1005" s="29"/>
      <c r="P1005" s="29"/>
      <c r="Q1005" s="35"/>
      <c r="R1005" s="35"/>
      <c r="S1005" s="29"/>
      <c r="T1005" s="29"/>
      <c r="U1005" s="29"/>
      <c r="V1005" s="35"/>
      <c r="W1005" s="35"/>
      <c r="X1005" s="30"/>
      <c r="Y1005" s="30"/>
      <c r="Z1005" s="29"/>
      <c r="AA1005" s="29"/>
    </row>
    <row r="1006" spans="8:27" x14ac:dyDescent="0.2">
      <c r="H1006" s="35"/>
      <c r="I1006" s="29"/>
      <c r="J1006" s="29"/>
      <c r="K1006" s="29"/>
      <c r="L1006" s="35"/>
      <c r="M1006" s="35"/>
      <c r="N1006" s="29"/>
      <c r="O1006" s="29"/>
      <c r="P1006" s="29"/>
      <c r="Q1006" s="35"/>
      <c r="R1006" s="35"/>
      <c r="S1006" s="29"/>
      <c r="T1006" s="29"/>
      <c r="U1006" s="29"/>
      <c r="V1006" s="35"/>
      <c r="W1006" s="35"/>
      <c r="X1006" s="30"/>
      <c r="Y1006" s="30"/>
      <c r="Z1006" s="29"/>
      <c r="AA1006" s="29"/>
    </row>
    <row r="1007" spans="8:27" x14ac:dyDescent="0.2">
      <c r="H1007" s="35"/>
      <c r="I1007" s="29"/>
      <c r="J1007" s="29"/>
      <c r="K1007" s="29"/>
      <c r="L1007" s="35"/>
      <c r="M1007" s="35"/>
      <c r="N1007" s="29"/>
      <c r="O1007" s="29"/>
      <c r="P1007" s="29"/>
      <c r="Q1007" s="35"/>
      <c r="R1007" s="35"/>
      <c r="S1007" s="29"/>
      <c r="T1007" s="29"/>
      <c r="U1007" s="29"/>
      <c r="V1007" s="35"/>
      <c r="W1007" s="35"/>
      <c r="X1007" s="30"/>
      <c r="Y1007" s="30"/>
      <c r="Z1007" s="29"/>
      <c r="AA1007" s="29"/>
    </row>
    <row r="1008" spans="8:27" x14ac:dyDescent="0.2">
      <c r="H1008" s="35"/>
      <c r="I1008" s="29"/>
      <c r="J1008" s="29"/>
      <c r="K1008" s="29"/>
      <c r="L1008" s="35"/>
      <c r="M1008" s="35"/>
      <c r="N1008" s="29"/>
      <c r="O1008" s="29"/>
      <c r="P1008" s="29"/>
      <c r="Q1008" s="35"/>
      <c r="R1008" s="35"/>
      <c r="S1008" s="29"/>
      <c r="T1008" s="29"/>
      <c r="U1008" s="29"/>
      <c r="V1008" s="35"/>
      <c r="W1008" s="35"/>
      <c r="X1008" s="30"/>
      <c r="Y1008" s="30"/>
      <c r="Z1008" s="29"/>
      <c r="AA1008" s="29"/>
    </row>
    <row r="1009" spans="8:27" x14ac:dyDescent="0.2">
      <c r="H1009" s="35"/>
      <c r="I1009" s="29"/>
      <c r="J1009" s="29"/>
      <c r="K1009" s="29"/>
      <c r="L1009" s="35"/>
      <c r="M1009" s="35"/>
      <c r="N1009" s="29"/>
      <c r="O1009" s="29"/>
      <c r="P1009" s="29"/>
      <c r="Q1009" s="35"/>
      <c r="R1009" s="35"/>
      <c r="S1009" s="29"/>
      <c r="T1009" s="29"/>
      <c r="U1009" s="29"/>
      <c r="V1009" s="35"/>
      <c r="W1009" s="35"/>
      <c r="X1009" s="30"/>
      <c r="Y1009" s="30"/>
      <c r="Z1009" s="29"/>
      <c r="AA1009" s="29"/>
    </row>
    <row r="1010" spans="8:27" x14ac:dyDescent="0.2">
      <c r="H1010" s="35"/>
      <c r="I1010" s="29"/>
      <c r="J1010" s="29"/>
      <c r="K1010" s="29"/>
      <c r="L1010" s="35"/>
      <c r="M1010" s="35"/>
      <c r="N1010" s="29"/>
      <c r="O1010" s="29"/>
      <c r="P1010" s="29"/>
      <c r="Q1010" s="35"/>
      <c r="R1010" s="35"/>
      <c r="S1010" s="29"/>
      <c r="T1010" s="29"/>
      <c r="U1010" s="29"/>
      <c r="V1010" s="35"/>
      <c r="W1010" s="35"/>
      <c r="X1010" s="30"/>
      <c r="Y1010" s="30"/>
      <c r="Z1010" s="29"/>
      <c r="AA1010" s="29"/>
    </row>
    <row r="1011" spans="8:27" x14ac:dyDescent="0.2">
      <c r="H1011" s="35"/>
      <c r="I1011" s="29"/>
      <c r="J1011" s="29"/>
      <c r="K1011" s="29"/>
      <c r="L1011" s="35"/>
      <c r="M1011" s="35"/>
      <c r="N1011" s="29"/>
      <c r="O1011" s="29"/>
      <c r="P1011" s="29"/>
      <c r="Q1011" s="35"/>
      <c r="R1011" s="35"/>
      <c r="S1011" s="29"/>
      <c r="T1011" s="29"/>
      <c r="U1011" s="29"/>
      <c r="V1011" s="35"/>
      <c r="W1011" s="35"/>
      <c r="X1011" s="30"/>
      <c r="Y1011" s="30"/>
      <c r="Z1011" s="29"/>
      <c r="AA1011" s="29"/>
    </row>
    <row r="1012" spans="8:27" x14ac:dyDescent="0.2">
      <c r="H1012" s="35"/>
      <c r="I1012" s="29"/>
      <c r="J1012" s="29"/>
      <c r="K1012" s="29"/>
      <c r="L1012" s="35"/>
      <c r="M1012" s="35"/>
      <c r="N1012" s="29"/>
      <c r="O1012" s="29"/>
      <c r="P1012" s="29"/>
      <c r="Q1012" s="35"/>
      <c r="R1012" s="35"/>
      <c r="S1012" s="29"/>
      <c r="T1012" s="29"/>
      <c r="U1012" s="29"/>
      <c r="V1012" s="35"/>
      <c r="W1012" s="35"/>
      <c r="X1012" s="30"/>
      <c r="Y1012" s="30"/>
      <c r="Z1012" s="29"/>
      <c r="AA1012" s="29"/>
    </row>
    <row r="1013" spans="8:27" x14ac:dyDescent="0.2">
      <c r="H1013" s="35"/>
      <c r="I1013" s="29"/>
      <c r="J1013" s="29"/>
      <c r="K1013" s="29"/>
      <c r="L1013" s="35"/>
      <c r="M1013" s="35"/>
      <c r="N1013" s="29"/>
      <c r="O1013" s="29"/>
      <c r="P1013" s="29"/>
      <c r="Q1013" s="35"/>
      <c r="R1013" s="35"/>
      <c r="S1013" s="29"/>
      <c r="T1013" s="29"/>
      <c r="U1013" s="29"/>
      <c r="V1013" s="35"/>
      <c r="W1013" s="35"/>
      <c r="X1013" s="30"/>
      <c r="Y1013" s="30"/>
      <c r="Z1013" s="29"/>
      <c r="AA1013" s="29"/>
    </row>
    <row r="1014" spans="8:27" x14ac:dyDescent="0.2">
      <c r="H1014" s="35"/>
      <c r="I1014" s="29"/>
      <c r="J1014" s="29"/>
      <c r="K1014" s="29"/>
      <c r="L1014" s="35"/>
      <c r="M1014" s="35"/>
      <c r="N1014" s="29"/>
      <c r="O1014" s="29"/>
      <c r="P1014" s="29"/>
      <c r="Q1014" s="35"/>
      <c r="R1014" s="35"/>
      <c r="S1014" s="29"/>
      <c r="T1014" s="29"/>
      <c r="U1014" s="29"/>
      <c r="V1014" s="35"/>
      <c r="W1014" s="35"/>
      <c r="X1014" s="30"/>
      <c r="Y1014" s="30"/>
      <c r="Z1014" s="29"/>
      <c r="AA1014" s="29"/>
    </row>
    <row r="1015" spans="8:27" x14ac:dyDescent="0.2">
      <c r="H1015" s="35"/>
      <c r="I1015" s="29"/>
      <c r="J1015" s="29"/>
      <c r="K1015" s="29"/>
      <c r="L1015" s="35"/>
      <c r="M1015" s="35"/>
      <c r="N1015" s="29"/>
      <c r="O1015" s="29"/>
      <c r="P1015" s="29"/>
      <c r="Q1015" s="35"/>
      <c r="R1015" s="35"/>
      <c r="S1015" s="29"/>
      <c r="T1015" s="29"/>
      <c r="U1015" s="29"/>
      <c r="V1015" s="35"/>
      <c r="W1015" s="35"/>
      <c r="X1015" s="30"/>
      <c r="Y1015" s="30"/>
      <c r="Z1015" s="29"/>
      <c r="AA1015" s="29"/>
    </row>
    <row r="1016" spans="8:27" x14ac:dyDescent="0.2">
      <c r="H1016" s="35"/>
      <c r="I1016" s="29"/>
      <c r="J1016" s="29"/>
      <c r="K1016" s="29"/>
      <c r="L1016" s="35"/>
      <c r="M1016" s="35"/>
      <c r="N1016" s="29"/>
      <c r="O1016" s="29"/>
      <c r="P1016" s="29"/>
      <c r="Q1016" s="35"/>
      <c r="R1016" s="35"/>
      <c r="S1016" s="29"/>
      <c r="T1016" s="29"/>
      <c r="U1016" s="29"/>
      <c r="V1016" s="35"/>
      <c r="W1016" s="35"/>
      <c r="X1016" s="30"/>
      <c r="Y1016" s="30"/>
      <c r="Z1016" s="29"/>
      <c r="AA1016" s="29"/>
    </row>
    <row r="1017" spans="8:27" x14ac:dyDescent="0.2">
      <c r="H1017" s="35"/>
      <c r="I1017" s="29"/>
      <c r="J1017" s="29"/>
      <c r="K1017" s="29"/>
      <c r="L1017" s="35"/>
      <c r="M1017" s="35"/>
      <c r="N1017" s="29"/>
      <c r="O1017" s="29"/>
      <c r="P1017" s="29"/>
      <c r="Q1017" s="35"/>
      <c r="R1017" s="35"/>
      <c r="S1017" s="29"/>
      <c r="T1017" s="29"/>
      <c r="U1017" s="29"/>
      <c r="V1017" s="35"/>
      <c r="W1017" s="35"/>
      <c r="X1017" s="30"/>
      <c r="Y1017" s="30"/>
      <c r="Z1017" s="29"/>
      <c r="AA1017" s="29"/>
    </row>
    <row r="1018" spans="8:27" x14ac:dyDescent="0.2">
      <c r="H1018" s="35"/>
      <c r="I1018" s="29"/>
      <c r="J1018" s="29"/>
      <c r="K1018" s="29"/>
      <c r="L1018" s="35"/>
      <c r="M1018" s="35"/>
      <c r="N1018" s="29"/>
      <c r="O1018" s="29"/>
      <c r="P1018" s="29"/>
      <c r="Q1018" s="35"/>
      <c r="R1018" s="35"/>
      <c r="S1018" s="29"/>
      <c r="T1018" s="29"/>
      <c r="U1018" s="29"/>
      <c r="V1018" s="35"/>
      <c r="W1018" s="35"/>
      <c r="X1018" s="30"/>
      <c r="Y1018" s="30"/>
      <c r="Z1018" s="29"/>
      <c r="AA1018" s="29"/>
    </row>
    <row r="1019" spans="8:27" x14ac:dyDescent="0.2">
      <c r="H1019" s="35"/>
      <c r="I1019" s="29"/>
      <c r="J1019" s="29"/>
      <c r="K1019" s="29"/>
      <c r="L1019" s="35"/>
      <c r="M1019" s="35"/>
      <c r="N1019" s="29"/>
      <c r="O1019" s="29"/>
      <c r="P1019" s="29"/>
      <c r="Q1019" s="35"/>
      <c r="R1019" s="35"/>
      <c r="S1019" s="29"/>
      <c r="T1019" s="29"/>
      <c r="U1019" s="29"/>
      <c r="V1019" s="35"/>
      <c r="W1019" s="35"/>
      <c r="X1019" s="30"/>
      <c r="Y1019" s="30"/>
      <c r="Z1019" s="29"/>
      <c r="AA1019" s="29"/>
    </row>
    <row r="1020" spans="8:27" x14ac:dyDescent="0.2">
      <c r="H1020" s="35"/>
      <c r="I1020" s="29"/>
      <c r="J1020" s="29"/>
      <c r="K1020" s="29"/>
      <c r="L1020" s="35"/>
      <c r="M1020" s="35"/>
      <c r="N1020" s="29"/>
      <c r="O1020" s="29"/>
      <c r="P1020" s="29"/>
      <c r="Q1020" s="35"/>
      <c r="R1020" s="35"/>
      <c r="S1020" s="29"/>
      <c r="T1020" s="29"/>
      <c r="U1020" s="29"/>
      <c r="V1020" s="35"/>
      <c r="W1020" s="35"/>
      <c r="X1020" s="30"/>
      <c r="Y1020" s="30"/>
      <c r="Z1020" s="29"/>
      <c r="AA1020" s="29"/>
    </row>
    <row r="1021" spans="8:27" x14ac:dyDescent="0.2">
      <c r="H1021" s="35"/>
      <c r="I1021" s="29"/>
      <c r="J1021" s="29"/>
      <c r="K1021" s="29"/>
      <c r="L1021" s="35"/>
      <c r="M1021" s="35"/>
      <c r="N1021" s="29"/>
      <c r="O1021" s="29"/>
      <c r="P1021" s="29"/>
      <c r="Q1021" s="35"/>
      <c r="R1021" s="35"/>
      <c r="S1021" s="29"/>
      <c r="T1021" s="29"/>
      <c r="U1021" s="29"/>
      <c r="V1021" s="35"/>
      <c r="W1021" s="35"/>
      <c r="X1021" s="30"/>
      <c r="Y1021" s="30"/>
      <c r="Z1021" s="29"/>
      <c r="AA1021" s="29"/>
    </row>
    <row r="1022" spans="8:27" x14ac:dyDescent="0.2">
      <c r="H1022" s="35"/>
      <c r="I1022" s="29"/>
      <c r="J1022" s="29"/>
      <c r="K1022" s="29"/>
      <c r="L1022" s="35"/>
      <c r="M1022" s="35"/>
      <c r="N1022" s="29"/>
      <c r="O1022" s="29"/>
      <c r="P1022" s="29"/>
      <c r="Q1022" s="35"/>
      <c r="R1022" s="35"/>
      <c r="S1022" s="29"/>
      <c r="T1022" s="29"/>
      <c r="U1022" s="29"/>
      <c r="V1022" s="35"/>
      <c r="W1022" s="35"/>
      <c r="X1022" s="30"/>
      <c r="Y1022" s="30"/>
      <c r="Z1022" s="29"/>
      <c r="AA1022" s="29"/>
    </row>
    <row r="1023" spans="8:27" x14ac:dyDescent="0.2">
      <c r="H1023" s="35"/>
      <c r="I1023" s="29"/>
      <c r="J1023" s="29"/>
      <c r="K1023" s="29"/>
      <c r="L1023" s="35"/>
      <c r="M1023" s="35"/>
      <c r="N1023" s="29"/>
      <c r="O1023" s="29"/>
      <c r="P1023" s="29"/>
      <c r="Q1023" s="35"/>
      <c r="R1023" s="35"/>
      <c r="S1023" s="29"/>
      <c r="T1023" s="29"/>
      <c r="U1023" s="29"/>
      <c r="V1023" s="35"/>
      <c r="W1023" s="35"/>
      <c r="X1023" s="30"/>
      <c r="Y1023" s="30"/>
      <c r="Z1023" s="29"/>
      <c r="AA1023" s="29"/>
    </row>
    <row r="1024" spans="8:27" x14ac:dyDescent="0.2">
      <c r="H1024" s="35"/>
      <c r="I1024" s="29"/>
      <c r="J1024" s="29"/>
      <c r="K1024" s="29"/>
      <c r="L1024" s="35"/>
      <c r="M1024" s="35"/>
      <c r="N1024" s="29"/>
      <c r="O1024" s="29"/>
      <c r="P1024" s="29"/>
      <c r="Q1024" s="35"/>
      <c r="R1024" s="35"/>
      <c r="S1024" s="29"/>
      <c r="T1024" s="29"/>
      <c r="U1024" s="29"/>
      <c r="V1024" s="35"/>
      <c r="W1024" s="35"/>
      <c r="X1024" s="30"/>
      <c r="Y1024" s="30"/>
      <c r="Z1024" s="29"/>
      <c r="AA1024" s="29"/>
    </row>
    <row r="1025" spans="8:27" x14ac:dyDescent="0.2">
      <c r="H1025" s="35"/>
      <c r="I1025" s="29"/>
      <c r="J1025" s="29"/>
      <c r="K1025" s="29"/>
      <c r="L1025" s="35"/>
      <c r="M1025" s="35"/>
      <c r="N1025" s="29"/>
      <c r="O1025" s="29"/>
      <c r="P1025" s="29"/>
      <c r="Q1025" s="35"/>
      <c r="R1025" s="35"/>
      <c r="S1025" s="29"/>
      <c r="T1025" s="29"/>
      <c r="U1025" s="29"/>
      <c r="V1025" s="35"/>
      <c r="W1025" s="35"/>
      <c r="X1025" s="30"/>
      <c r="Y1025" s="30"/>
      <c r="Z1025" s="29"/>
      <c r="AA1025" s="29"/>
    </row>
    <row r="1026" spans="8:27" x14ac:dyDescent="0.2">
      <c r="H1026" s="35"/>
      <c r="I1026" s="29"/>
      <c r="J1026" s="29"/>
      <c r="K1026" s="29"/>
      <c r="L1026" s="35"/>
      <c r="M1026" s="35"/>
      <c r="N1026" s="29"/>
      <c r="O1026" s="29"/>
      <c r="P1026" s="29"/>
      <c r="Q1026" s="35"/>
      <c r="R1026" s="35"/>
      <c r="S1026" s="29"/>
      <c r="T1026" s="29"/>
      <c r="U1026" s="29"/>
      <c r="V1026" s="35"/>
      <c r="W1026" s="35"/>
      <c r="X1026" s="30"/>
      <c r="Y1026" s="30"/>
      <c r="Z1026" s="29"/>
      <c r="AA1026" s="29"/>
    </row>
    <row r="1027" spans="8:27" x14ac:dyDescent="0.2">
      <c r="H1027" s="35"/>
      <c r="I1027" s="29"/>
      <c r="J1027" s="29"/>
      <c r="K1027" s="29"/>
      <c r="L1027" s="35"/>
      <c r="M1027" s="35"/>
      <c r="N1027" s="29"/>
      <c r="O1027" s="29"/>
      <c r="P1027" s="29"/>
      <c r="Q1027" s="35"/>
      <c r="R1027" s="35"/>
      <c r="S1027" s="29"/>
      <c r="T1027" s="29"/>
      <c r="U1027" s="29"/>
      <c r="V1027" s="35"/>
      <c r="W1027" s="35"/>
      <c r="X1027" s="30"/>
      <c r="Y1027" s="30"/>
      <c r="Z1027" s="29"/>
      <c r="AA1027" s="29"/>
    </row>
    <row r="1028" spans="8:27" x14ac:dyDescent="0.2">
      <c r="H1028" s="35"/>
      <c r="I1028" s="29"/>
      <c r="J1028" s="29"/>
      <c r="K1028" s="29"/>
      <c r="L1028" s="35"/>
      <c r="M1028" s="35"/>
      <c r="N1028" s="29"/>
      <c r="O1028" s="29"/>
      <c r="P1028" s="29"/>
      <c r="Q1028" s="35"/>
      <c r="R1028" s="35"/>
      <c r="S1028" s="29"/>
      <c r="T1028" s="29"/>
      <c r="U1028" s="29"/>
      <c r="V1028" s="35"/>
      <c r="W1028" s="35"/>
      <c r="X1028" s="30"/>
      <c r="Y1028" s="30"/>
      <c r="Z1028" s="29"/>
      <c r="AA1028" s="29"/>
    </row>
    <row r="1029" spans="8:27" x14ac:dyDescent="0.2">
      <c r="H1029" s="35"/>
      <c r="I1029" s="29"/>
      <c r="J1029" s="29"/>
      <c r="K1029" s="29"/>
      <c r="L1029" s="35"/>
      <c r="M1029" s="35"/>
      <c r="N1029" s="29"/>
      <c r="O1029" s="29"/>
      <c r="P1029" s="29"/>
      <c r="Q1029" s="35"/>
      <c r="R1029" s="35"/>
      <c r="S1029" s="29"/>
      <c r="T1029" s="29"/>
      <c r="U1029" s="29"/>
      <c r="V1029" s="35"/>
      <c r="W1029" s="35"/>
      <c r="X1029" s="30"/>
      <c r="Y1029" s="30"/>
      <c r="Z1029" s="29"/>
      <c r="AA1029" s="29"/>
    </row>
    <row r="1030" spans="8:27" x14ac:dyDescent="0.2">
      <c r="H1030" s="35"/>
      <c r="I1030" s="29"/>
      <c r="J1030" s="29"/>
      <c r="K1030" s="29"/>
      <c r="L1030" s="35"/>
      <c r="M1030" s="35"/>
      <c r="N1030" s="29"/>
      <c r="O1030" s="29"/>
      <c r="P1030" s="29"/>
      <c r="Q1030" s="35"/>
      <c r="R1030" s="35"/>
      <c r="S1030" s="29"/>
      <c r="T1030" s="29"/>
      <c r="U1030" s="29"/>
      <c r="V1030" s="35"/>
      <c r="W1030" s="35"/>
      <c r="X1030" s="30"/>
      <c r="Y1030" s="30"/>
      <c r="Z1030" s="29"/>
      <c r="AA1030" s="29"/>
    </row>
    <row r="1031" spans="8:27" x14ac:dyDescent="0.2">
      <c r="H1031" s="35"/>
      <c r="I1031" s="29"/>
      <c r="J1031" s="29"/>
      <c r="K1031" s="29"/>
      <c r="L1031" s="35"/>
      <c r="M1031" s="35"/>
      <c r="N1031" s="29"/>
      <c r="O1031" s="29"/>
      <c r="P1031" s="29"/>
      <c r="Q1031" s="35"/>
      <c r="R1031" s="35"/>
      <c r="S1031" s="29"/>
      <c r="T1031" s="29"/>
      <c r="U1031" s="29"/>
      <c r="V1031" s="35"/>
      <c r="W1031" s="35"/>
      <c r="X1031" s="30"/>
      <c r="Y1031" s="30"/>
      <c r="Z1031" s="29"/>
      <c r="AA1031" s="29"/>
    </row>
    <row r="1032" spans="8:27" x14ac:dyDescent="0.2">
      <c r="H1032" s="35"/>
      <c r="I1032" s="29"/>
      <c r="J1032" s="29"/>
      <c r="K1032" s="29"/>
      <c r="L1032" s="35"/>
      <c r="M1032" s="35"/>
      <c r="N1032" s="29"/>
      <c r="O1032" s="29"/>
      <c r="P1032" s="29"/>
      <c r="Q1032" s="35"/>
      <c r="R1032" s="35"/>
      <c r="S1032" s="29"/>
      <c r="T1032" s="29"/>
      <c r="U1032" s="29"/>
      <c r="V1032" s="35"/>
      <c r="W1032" s="35"/>
      <c r="X1032" s="30"/>
      <c r="Y1032" s="30"/>
      <c r="Z1032" s="29"/>
      <c r="AA1032" s="29"/>
    </row>
    <row r="1033" spans="8:27" x14ac:dyDescent="0.2">
      <c r="H1033" s="35"/>
      <c r="I1033" s="29"/>
      <c r="J1033" s="29"/>
      <c r="K1033" s="29"/>
      <c r="L1033" s="35"/>
      <c r="M1033" s="35"/>
      <c r="N1033" s="29"/>
      <c r="O1033" s="29"/>
      <c r="P1033" s="29"/>
      <c r="Q1033" s="35"/>
      <c r="R1033" s="35"/>
      <c r="S1033" s="29"/>
      <c r="T1033" s="29"/>
      <c r="U1033" s="29"/>
      <c r="V1033" s="35"/>
      <c r="W1033" s="35"/>
      <c r="X1033" s="30"/>
      <c r="Y1033" s="30"/>
      <c r="Z1033" s="29"/>
      <c r="AA1033" s="29"/>
    </row>
    <row r="1034" spans="8:27" x14ac:dyDescent="0.2">
      <c r="H1034" s="35"/>
      <c r="I1034" s="29"/>
      <c r="J1034" s="29"/>
      <c r="K1034" s="29"/>
      <c r="L1034" s="35"/>
      <c r="M1034" s="35"/>
      <c r="N1034" s="29"/>
      <c r="O1034" s="29"/>
      <c r="P1034" s="29"/>
      <c r="Q1034" s="35"/>
      <c r="R1034" s="35"/>
      <c r="S1034" s="29"/>
      <c r="T1034" s="29"/>
      <c r="U1034" s="29"/>
      <c r="V1034" s="35"/>
      <c r="W1034" s="35"/>
      <c r="X1034" s="30"/>
      <c r="Y1034" s="30"/>
      <c r="Z1034" s="29"/>
      <c r="AA1034" s="29"/>
    </row>
    <row r="1035" spans="8:27" x14ac:dyDescent="0.2">
      <c r="H1035" s="35"/>
      <c r="I1035" s="29"/>
      <c r="J1035" s="29"/>
      <c r="K1035" s="29"/>
      <c r="L1035" s="35"/>
      <c r="M1035" s="35"/>
      <c r="N1035" s="29"/>
      <c r="O1035" s="29"/>
      <c r="P1035" s="29"/>
      <c r="Q1035" s="35"/>
      <c r="R1035" s="35"/>
      <c r="S1035" s="29"/>
      <c r="T1035" s="29"/>
      <c r="U1035" s="29"/>
      <c r="V1035" s="35"/>
      <c r="W1035" s="35"/>
      <c r="X1035" s="30"/>
      <c r="Y1035" s="30"/>
      <c r="Z1035" s="29"/>
      <c r="AA1035" s="29"/>
    </row>
    <row r="1036" spans="8:27" x14ac:dyDescent="0.2">
      <c r="H1036" s="35"/>
      <c r="I1036" s="29"/>
      <c r="J1036" s="29"/>
      <c r="K1036" s="29"/>
      <c r="L1036" s="35"/>
      <c r="M1036" s="35"/>
      <c r="N1036" s="29"/>
      <c r="O1036" s="29"/>
      <c r="P1036" s="29"/>
      <c r="Q1036" s="35"/>
      <c r="R1036" s="35"/>
      <c r="S1036" s="29"/>
      <c r="T1036" s="29"/>
      <c r="U1036" s="29"/>
      <c r="V1036" s="35"/>
      <c r="W1036" s="35"/>
      <c r="X1036" s="30"/>
      <c r="Y1036" s="30"/>
      <c r="Z1036" s="29"/>
      <c r="AA1036" s="29"/>
    </row>
    <row r="1037" spans="8:27" x14ac:dyDescent="0.2">
      <c r="H1037" s="35"/>
      <c r="I1037" s="29"/>
      <c r="J1037" s="29"/>
      <c r="K1037" s="29"/>
      <c r="L1037" s="35"/>
      <c r="M1037" s="35"/>
      <c r="N1037" s="29"/>
      <c r="O1037" s="29"/>
      <c r="P1037" s="29"/>
      <c r="Q1037" s="35"/>
      <c r="R1037" s="35"/>
      <c r="S1037" s="29"/>
      <c r="T1037" s="29"/>
      <c r="U1037" s="29"/>
      <c r="V1037" s="35"/>
      <c r="W1037" s="35"/>
      <c r="X1037" s="30"/>
      <c r="Y1037" s="30"/>
      <c r="Z1037" s="29"/>
      <c r="AA1037" s="29"/>
    </row>
    <row r="1038" spans="8:27" x14ac:dyDescent="0.2">
      <c r="H1038" s="35"/>
      <c r="I1038" s="29"/>
      <c r="J1038" s="29"/>
      <c r="K1038" s="29"/>
      <c r="L1038" s="35"/>
      <c r="M1038" s="35"/>
      <c r="N1038" s="29"/>
      <c r="O1038" s="29"/>
      <c r="P1038" s="29"/>
      <c r="Q1038" s="35"/>
      <c r="R1038" s="35"/>
      <c r="S1038" s="29"/>
      <c r="T1038" s="29"/>
      <c r="U1038" s="29"/>
      <c r="V1038" s="35"/>
      <c r="W1038" s="35"/>
      <c r="X1038" s="30"/>
      <c r="Y1038" s="30"/>
      <c r="Z1038" s="29"/>
      <c r="AA1038" s="29"/>
    </row>
    <row r="1039" spans="8:27" x14ac:dyDescent="0.2">
      <c r="H1039" s="35"/>
      <c r="I1039" s="29"/>
      <c r="J1039" s="29"/>
      <c r="K1039" s="29"/>
      <c r="L1039" s="35"/>
      <c r="M1039" s="35"/>
      <c r="N1039" s="29"/>
      <c r="O1039" s="29"/>
      <c r="P1039" s="29"/>
      <c r="Q1039" s="35"/>
      <c r="R1039" s="35"/>
      <c r="S1039" s="29"/>
      <c r="T1039" s="29"/>
      <c r="U1039" s="29"/>
      <c r="V1039" s="35"/>
      <c r="W1039" s="35"/>
      <c r="X1039" s="30"/>
      <c r="Y1039" s="30"/>
      <c r="Z1039" s="29"/>
      <c r="AA1039" s="29"/>
    </row>
    <row r="1040" spans="8:27" x14ac:dyDescent="0.2">
      <c r="H1040" s="35"/>
      <c r="I1040" s="29"/>
      <c r="J1040" s="29"/>
      <c r="K1040" s="29"/>
      <c r="L1040" s="35"/>
      <c r="M1040" s="35"/>
      <c r="N1040" s="29"/>
      <c r="O1040" s="29"/>
      <c r="P1040" s="29"/>
      <c r="Q1040" s="35"/>
      <c r="R1040" s="35"/>
      <c r="S1040" s="29"/>
      <c r="T1040" s="29"/>
      <c r="U1040" s="29"/>
      <c r="V1040" s="35"/>
      <c r="W1040" s="35"/>
      <c r="X1040" s="30"/>
      <c r="Y1040" s="30"/>
      <c r="Z1040" s="29"/>
      <c r="AA1040" s="29"/>
    </row>
    <row r="1041" spans="8:27" x14ac:dyDescent="0.2">
      <c r="H1041" s="35"/>
      <c r="I1041" s="29"/>
      <c r="J1041" s="29"/>
      <c r="K1041" s="29"/>
      <c r="L1041" s="35"/>
      <c r="M1041" s="35"/>
      <c r="N1041" s="29"/>
      <c r="O1041" s="29"/>
      <c r="P1041" s="29"/>
      <c r="Q1041" s="35"/>
      <c r="R1041" s="35"/>
      <c r="S1041" s="29"/>
      <c r="T1041" s="29"/>
      <c r="U1041" s="29"/>
      <c r="V1041" s="35"/>
      <c r="W1041" s="35"/>
      <c r="X1041" s="30"/>
      <c r="Y1041" s="30"/>
      <c r="Z1041" s="29"/>
      <c r="AA1041" s="29"/>
    </row>
    <row r="1042" spans="8:27" x14ac:dyDescent="0.2">
      <c r="H1042" s="35"/>
      <c r="I1042" s="29"/>
      <c r="J1042" s="29"/>
      <c r="K1042" s="29"/>
      <c r="L1042" s="35"/>
      <c r="M1042" s="35"/>
      <c r="N1042" s="29"/>
      <c r="O1042" s="29"/>
      <c r="P1042" s="29"/>
      <c r="Q1042" s="35"/>
      <c r="R1042" s="35"/>
      <c r="S1042" s="29"/>
      <c r="T1042" s="29"/>
      <c r="U1042" s="29"/>
      <c r="V1042" s="35"/>
      <c r="W1042" s="35"/>
      <c r="X1042" s="30"/>
      <c r="Y1042" s="30"/>
      <c r="Z1042" s="29"/>
      <c r="AA1042" s="29"/>
    </row>
    <row r="1043" spans="8:27" x14ac:dyDescent="0.2">
      <c r="H1043" s="35"/>
      <c r="I1043" s="29"/>
      <c r="J1043" s="29"/>
      <c r="K1043" s="29"/>
      <c r="L1043" s="35"/>
      <c r="M1043" s="35"/>
      <c r="N1043" s="29"/>
      <c r="O1043" s="29"/>
      <c r="P1043" s="29"/>
      <c r="Q1043" s="35"/>
      <c r="R1043" s="35"/>
      <c r="S1043" s="29"/>
      <c r="T1043" s="29"/>
      <c r="U1043" s="29"/>
      <c r="V1043" s="35"/>
      <c r="W1043" s="35"/>
      <c r="X1043" s="30"/>
      <c r="Y1043" s="30"/>
      <c r="Z1043" s="29"/>
      <c r="AA1043" s="29"/>
    </row>
    <row r="1044" spans="8:27" x14ac:dyDescent="0.2">
      <c r="H1044" s="35"/>
      <c r="I1044" s="29"/>
      <c r="J1044" s="29"/>
      <c r="K1044" s="29"/>
      <c r="L1044" s="35"/>
      <c r="M1044" s="35"/>
      <c r="N1044" s="29"/>
      <c r="O1044" s="29"/>
      <c r="P1044" s="29"/>
      <c r="Q1044" s="35"/>
      <c r="R1044" s="35"/>
      <c r="S1044" s="29"/>
      <c r="T1044" s="29"/>
      <c r="U1044" s="29"/>
      <c r="V1044" s="35"/>
      <c r="W1044" s="35"/>
      <c r="X1044" s="30"/>
      <c r="Y1044" s="30"/>
      <c r="Z1044" s="29"/>
      <c r="AA1044" s="29"/>
    </row>
    <row r="1045" spans="8:27" x14ac:dyDescent="0.2">
      <c r="H1045" s="35"/>
      <c r="I1045" s="29"/>
      <c r="J1045" s="29"/>
      <c r="K1045" s="29"/>
      <c r="L1045" s="35"/>
      <c r="M1045" s="35"/>
      <c r="N1045" s="29"/>
      <c r="O1045" s="29"/>
      <c r="P1045" s="29"/>
      <c r="Q1045" s="35"/>
      <c r="R1045" s="35"/>
      <c r="S1045" s="29"/>
      <c r="T1045" s="29"/>
      <c r="U1045" s="29"/>
      <c r="V1045" s="35"/>
      <c r="W1045" s="35"/>
      <c r="X1045" s="30"/>
      <c r="Y1045" s="30"/>
      <c r="Z1045" s="29"/>
      <c r="AA1045" s="29"/>
    </row>
    <row r="1046" spans="8:27" x14ac:dyDescent="0.2">
      <c r="H1046" s="35"/>
      <c r="I1046" s="29"/>
      <c r="J1046" s="29"/>
      <c r="K1046" s="29"/>
      <c r="L1046" s="35"/>
      <c r="M1046" s="35"/>
      <c r="N1046" s="29"/>
      <c r="O1046" s="29"/>
      <c r="P1046" s="29"/>
      <c r="Q1046" s="35"/>
      <c r="R1046" s="35"/>
      <c r="S1046" s="29"/>
      <c r="T1046" s="29"/>
      <c r="U1046" s="29"/>
      <c r="V1046" s="35"/>
      <c r="W1046" s="35"/>
      <c r="X1046" s="30"/>
      <c r="Y1046" s="30"/>
      <c r="Z1046" s="29"/>
      <c r="AA1046" s="29"/>
    </row>
    <row r="1047" spans="8:27" x14ac:dyDescent="0.2">
      <c r="H1047" s="35"/>
      <c r="I1047" s="29"/>
      <c r="J1047" s="29"/>
      <c r="K1047" s="29"/>
      <c r="L1047" s="35"/>
      <c r="M1047" s="35"/>
      <c r="N1047" s="29"/>
      <c r="O1047" s="29"/>
      <c r="P1047" s="29"/>
      <c r="Q1047" s="35"/>
      <c r="R1047" s="35"/>
      <c r="S1047" s="29"/>
      <c r="T1047" s="29"/>
      <c r="U1047" s="29"/>
      <c r="V1047" s="35"/>
      <c r="W1047" s="35"/>
      <c r="X1047" s="30"/>
      <c r="Y1047" s="30"/>
      <c r="Z1047" s="29"/>
      <c r="AA1047" s="29"/>
    </row>
    <row r="1048" spans="8:27" x14ac:dyDescent="0.2">
      <c r="H1048" s="35"/>
      <c r="I1048" s="29"/>
      <c r="J1048" s="29"/>
      <c r="K1048" s="29"/>
      <c r="L1048" s="35"/>
      <c r="M1048" s="35"/>
      <c r="N1048" s="29"/>
      <c r="O1048" s="29"/>
      <c r="P1048" s="29"/>
      <c r="Q1048" s="35"/>
      <c r="R1048" s="35"/>
      <c r="S1048" s="29"/>
      <c r="T1048" s="29"/>
      <c r="U1048" s="29"/>
      <c r="V1048" s="35"/>
      <c r="W1048" s="35"/>
      <c r="X1048" s="30"/>
      <c r="Y1048" s="30"/>
      <c r="Z1048" s="29"/>
      <c r="AA1048" s="29"/>
    </row>
    <row r="1049" spans="8:27" x14ac:dyDescent="0.2">
      <c r="H1049" s="35"/>
      <c r="I1049" s="29"/>
      <c r="J1049" s="29"/>
      <c r="K1049" s="29"/>
      <c r="L1049" s="35"/>
      <c r="M1049" s="35"/>
      <c r="N1049" s="29"/>
      <c r="O1049" s="29"/>
      <c r="P1049" s="29"/>
      <c r="Q1049" s="35"/>
      <c r="R1049" s="35"/>
      <c r="S1049" s="29"/>
      <c r="T1049" s="29"/>
      <c r="U1049" s="29"/>
      <c r="V1049" s="35"/>
      <c r="W1049" s="35"/>
      <c r="X1049" s="30"/>
      <c r="Y1049" s="30"/>
      <c r="Z1049" s="29"/>
      <c r="AA1049" s="29"/>
    </row>
    <row r="1050" spans="8:27" x14ac:dyDescent="0.2">
      <c r="H1050" s="35"/>
      <c r="I1050" s="29"/>
      <c r="J1050" s="29"/>
      <c r="K1050" s="29"/>
      <c r="L1050" s="35"/>
      <c r="M1050" s="35"/>
      <c r="N1050" s="29"/>
      <c r="O1050" s="29"/>
      <c r="P1050" s="29"/>
      <c r="Q1050" s="35"/>
      <c r="R1050" s="35"/>
      <c r="S1050" s="29"/>
      <c r="T1050" s="29"/>
      <c r="U1050" s="29"/>
      <c r="V1050" s="35"/>
      <c r="W1050" s="35"/>
      <c r="X1050" s="30"/>
      <c r="Y1050" s="30"/>
      <c r="Z1050" s="29"/>
      <c r="AA1050" s="29"/>
    </row>
    <row r="1051" spans="8:27" x14ac:dyDescent="0.2">
      <c r="H1051" s="35"/>
      <c r="I1051" s="29"/>
      <c r="J1051" s="29"/>
      <c r="K1051" s="29"/>
      <c r="L1051" s="35"/>
      <c r="M1051" s="35"/>
      <c r="N1051" s="29"/>
      <c r="O1051" s="29"/>
      <c r="P1051" s="29"/>
      <c r="Q1051" s="35"/>
      <c r="R1051" s="35"/>
      <c r="S1051" s="29"/>
      <c r="T1051" s="29"/>
      <c r="U1051" s="29"/>
      <c r="V1051" s="35"/>
      <c r="W1051" s="35"/>
      <c r="X1051" s="30"/>
      <c r="Y1051" s="30"/>
      <c r="Z1051" s="29"/>
      <c r="AA1051" s="29"/>
    </row>
    <row r="1052" spans="8:27" x14ac:dyDescent="0.2">
      <c r="H1052" s="35"/>
      <c r="I1052" s="29"/>
      <c r="J1052" s="29"/>
      <c r="K1052" s="29"/>
      <c r="L1052" s="35"/>
      <c r="M1052" s="35"/>
      <c r="N1052" s="29"/>
      <c r="O1052" s="29"/>
      <c r="P1052" s="29"/>
      <c r="Q1052" s="35"/>
      <c r="R1052" s="35"/>
      <c r="S1052" s="29"/>
      <c r="T1052" s="29"/>
      <c r="U1052" s="29"/>
      <c r="V1052" s="35"/>
      <c r="W1052" s="35"/>
      <c r="X1052" s="30"/>
      <c r="Y1052" s="30"/>
      <c r="Z1052" s="29"/>
      <c r="AA1052" s="29"/>
    </row>
    <row r="1053" spans="8:27" x14ac:dyDescent="0.2">
      <c r="H1053" s="35"/>
      <c r="I1053" s="29"/>
      <c r="J1053" s="29"/>
      <c r="K1053" s="29"/>
      <c r="L1053" s="35"/>
      <c r="M1053" s="35"/>
      <c r="N1053" s="29"/>
      <c r="O1053" s="29"/>
      <c r="P1053" s="29"/>
      <c r="Q1053" s="35"/>
      <c r="R1053" s="35"/>
      <c r="S1053" s="29"/>
      <c r="T1053" s="29"/>
      <c r="U1053" s="29"/>
      <c r="V1053" s="35"/>
      <c r="W1053" s="35"/>
      <c r="X1053" s="30"/>
      <c r="Y1053" s="30"/>
      <c r="Z1053" s="29"/>
      <c r="AA1053" s="29"/>
    </row>
    <row r="1054" spans="8:27" x14ac:dyDescent="0.2">
      <c r="H1054" s="35"/>
      <c r="I1054" s="29"/>
      <c r="J1054" s="29"/>
      <c r="K1054" s="29"/>
      <c r="L1054" s="35"/>
      <c r="M1054" s="35"/>
      <c r="N1054" s="29"/>
      <c r="O1054" s="29"/>
      <c r="P1054" s="29"/>
      <c r="Q1054" s="35"/>
      <c r="R1054" s="35"/>
      <c r="S1054" s="29"/>
      <c r="T1054" s="29"/>
      <c r="U1054" s="29"/>
      <c r="V1054" s="35"/>
      <c r="W1054" s="35"/>
      <c r="X1054" s="30"/>
      <c r="Y1054" s="30"/>
      <c r="Z1054" s="29"/>
      <c r="AA1054" s="29"/>
    </row>
    <row r="1055" spans="8:27" x14ac:dyDescent="0.2">
      <c r="H1055" s="35"/>
      <c r="I1055" s="29"/>
      <c r="J1055" s="29"/>
      <c r="K1055" s="29"/>
      <c r="L1055" s="35"/>
      <c r="M1055" s="35"/>
      <c r="N1055" s="29"/>
      <c r="O1055" s="29"/>
      <c r="P1055" s="29"/>
      <c r="Q1055" s="35"/>
      <c r="R1055" s="35"/>
      <c r="S1055" s="29"/>
      <c r="T1055" s="29"/>
      <c r="U1055" s="29"/>
      <c r="V1055" s="35"/>
      <c r="W1055" s="35"/>
      <c r="X1055" s="30"/>
      <c r="Y1055" s="30"/>
      <c r="Z1055" s="29"/>
      <c r="AA1055" s="29"/>
    </row>
    <row r="1056" spans="8:27" x14ac:dyDescent="0.2">
      <c r="H1056" s="35"/>
      <c r="I1056" s="29"/>
      <c r="J1056" s="29"/>
      <c r="K1056" s="29"/>
      <c r="L1056" s="35"/>
      <c r="M1056" s="35"/>
      <c r="N1056" s="29"/>
      <c r="O1056" s="29"/>
      <c r="P1056" s="29"/>
      <c r="Q1056" s="35"/>
      <c r="R1056" s="35"/>
      <c r="S1056" s="29"/>
      <c r="T1056" s="29"/>
      <c r="U1056" s="29"/>
      <c r="V1056" s="35"/>
      <c r="W1056" s="35"/>
      <c r="X1056" s="30"/>
      <c r="Y1056" s="30"/>
      <c r="Z1056" s="29"/>
      <c r="AA1056" s="29"/>
    </row>
    <row r="1057" spans="8:27" x14ac:dyDescent="0.2">
      <c r="H1057" s="35"/>
      <c r="I1057" s="29"/>
      <c r="J1057" s="29"/>
      <c r="K1057" s="29"/>
      <c r="L1057" s="35"/>
      <c r="M1057" s="35"/>
      <c r="N1057" s="29"/>
      <c r="O1057" s="29"/>
      <c r="P1057" s="29"/>
      <c r="Q1057" s="35"/>
      <c r="R1057" s="35"/>
      <c r="S1057" s="29"/>
      <c r="T1057" s="29"/>
      <c r="U1057" s="29"/>
      <c r="V1057" s="35"/>
      <c r="W1057" s="35"/>
      <c r="X1057" s="30"/>
      <c r="Y1057" s="30"/>
      <c r="Z1057" s="29"/>
      <c r="AA1057" s="29"/>
    </row>
    <row r="1058" spans="8:27" x14ac:dyDescent="0.2">
      <c r="H1058" s="35"/>
      <c r="I1058" s="29"/>
      <c r="J1058" s="29"/>
      <c r="K1058" s="29"/>
      <c r="L1058" s="35"/>
      <c r="M1058" s="35"/>
      <c r="N1058" s="29"/>
      <c r="O1058" s="29"/>
      <c r="P1058" s="29"/>
      <c r="Q1058" s="35"/>
      <c r="R1058" s="35"/>
      <c r="S1058" s="29"/>
      <c r="T1058" s="29"/>
      <c r="U1058" s="29"/>
      <c r="V1058" s="35"/>
      <c r="W1058" s="35"/>
      <c r="X1058" s="30"/>
      <c r="Y1058" s="30"/>
      <c r="Z1058" s="29"/>
      <c r="AA1058" s="29"/>
    </row>
    <row r="1059" spans="8:27" x14ac:dyDescent="0.2">
      <c r="H1059" s="35"/>
      <c r="I1059" s="29"/>
      <c r="J1059" s="29"/>
      <c r="K1059" s="29"/>
      <c r="L1059" s="35"/>
      <c r="M1059" s="35"/>
      <c r="N1059" s="29"/>
      <c r="O1059" s="29"/>
      <c r="P1059" s="29"/>
      <c r="Q1059" s="35"/>
      <c r="R1059" s="35"/>
      <c r="S1059" s="29"/>
      <c r="T1059" s="29"/>
      <c r="U1059" s="29"/>
      <c r="V1059" s="35"/>
      <c r="W1059" s="35"/>
      <c r="X1059" s="30"/>
      <c r="Y1059" s="30"/>
      <c r="Z1059" s="29"/>
      <c r="AA1059" s="29"/>
    </row>
    <row r="1060" spans="8:27" x14ac:dyDescent="0.2">
      <c r="H1060" s="35"/>
      <c r="I1060" s="29"/>
      <c r="J1060" s="29"/>
      <c r="K1060" s="29"/>
      <c r="L1060" s="35"/>
      <c r="M1060" s="35"/>
      <c r="N1060" s="29"/>
      <c r="O1060" s="29"/>
      <c r="P1060" s="29"/>
      <c r="Q1060" s="35"/>
      <c r="R1060" s="35"/>
      <c r="S1060" s="29"/>
      <c r="T1060" s="29"/>
      <c r="U1060" s="29"/>
      <c r="V1060" s="35"/>
      <c r="W1060" s="35"/>
      <c r="X1060" s="30"/>
      <c r="Y1060" s="30"/>
      <c r="Z1060" s="29"/>
      <c r="AA1060" s="29"/>
    </row>
    <row r="1061" spans="8:27" x14ac:dyDescent="0.2">
      <c r="H1061" s="35"/>
      <c r="I1061" s="29"/>
      <c r="J1061" s="29"/>
      <c r="K1061" s="29"/>
      <c r="L1061" s="35"/>
      <c r="M1061" s="35"/>
      <c r="N1061" s="29"/>
      <c r="O1061" s="29"/>
      <c r="P1061" s="29"/>
      <c r="Q1061" s="35"/>
      <c r="R1061" s="35"/>
      <c r="S1061" s="29"/>
      <c r="T1061" s="29"/>
      <c r="U1061" s="29"/>
      <c r="V1061" s="35"/>
      <c r="W1061" s="35"/>
      <c r="X1061" s="30"/>
      <c r="Y1061" s="30"/>
      <c r="Z1061" s="29"/>
      <c r="AA1061" s="29"/>
    </row>
    <row r="1062" spans="8:27" x14ac:dyDescent="0.2">
      <c r="H1062" s="35"/>
      <c r="I1062" s="29"/>
      <c r="J1062" s="29"/>
      <c r="K1062" s="29"/>
      <c r="L1062" s="35"/>
      <c r="M1062" s="35"/>
      <c r="N1062" s="29"/>
      <c r="O1062" s="29"/>
      <c r="P1062" s="29"/>
      <c r="Q1062" s="35"/>
      <c r="R1062" s="35"/>
      <c r="S1062" s="29"/>
      <c r="T1062" s="29"/>
      <c r="U1062" s="29"/>
      <c r="V1062" s="35"/>
      <c r="W1062" s="35"/>
      <c r="X1062" s="30"/>
      <c r="Y1062" s="30"/>
      <c r="Z1062" s="29"/>
      <c r="AA1062" s="29"/>
    </row>
    <row r="1063" spans="8:27" x14ac:dyDescent="0.2">
      <c r="H1063" s="35"/>
      <c r="I1063" s="29"/>
      <c r="J1063" s="29"/>
      <c r="K1063" s="29"/>
      <c r="L1063" s="35"/>
      <c r="M1063" s="35"/>
      <c r="N1063" s="29"/>
      <c r="O1063" s="29"/>
      <c r="P1063" s="29"/>
      <c r="Q1063" s="35"/>
      <c r="R1063" s="35"/>
      <c r="S1063" s="29"/>
      <c r="T1063" s="29"/>
      <c r="U1063" s="29"/>
      <c r="V1063" s="35"/>
      <c r="W1063" s="35"/>
      <c r="X1063" s="30"/>
      <c r="Y1063" s="30"/>
      <c r="Z1063" s="29"/>
      <c r="AA1063" s="29"/>
    </row>
    <row r="1064" spans="8:27" x14ac:dyDescent="0.2">
      <c r="H1064" s="35"/>
      <c r="I1064" s="29"/>
      <c r="J1064" s="29"/>
      <c r="K1064" s="29"/>
      <c r="L1064" s="35"/>
      <c r="M1064" s="35"/>
      <c r="N1064" s="29"/>
      <c r="O1064" s="29"/>
      <c r="P1064" s="29"/>
      <c r="Q1064" s="35"/>
      <c r="R1064" s="35"/>
      <c r="S1064" s="29"/>
      <c r="T1064" s="29"/>
      <c r="U1064" s="29"/>
      <c r="V1064" s="35"/>
      <c r="W1064" s="35"/>
      <c r="X1064" s="30"/>
      <c r="Y1064" s="30"/>
      <c r="Z1064" s="29"/>
      <c r="AA1064" s="29"/>
    </row>
    <row r="1065" spans="8:27" x14ac:dyDescent="0.2">
      <c r="H1065" s="35"/>
      <c r="I1065" s="29"/>
      <c r="J1065" s="29"/>
      <c r="K1065" s="29"/>
      <c r="L1065" s="35"/>
      <c r="M1065" s="35"/>
      <c r="N1065" s="29"/>
      <c r="O1065" s="29"/>
      <c r="P1065" s="29"/>
      <c r="Q1065" s="35"/>
      <c r="R1065" s="35"/>
      <c r="S1065" s="29"/>
      <c r="T1065" s="29"/>
      <c r="U1065" s="29"/>
      <c r="V1065" s="35"/>
      <c r="W1065" s="35"/>
      <c r="X1065" s="30"/>
      <c r="Y1065" s="30"/>
      <c r="Z1065" s="29"/>
      <c r="AA1065" s="29"/>
    </row>
    <row r="1066" spans="8:27" x14ac:dyDescent="0.2">
      <c r="H1066" s="35"/>
      <c r="I1066" s="29"/>
      <c r="J1066" s="29"/>
      <c r="K1066" s="29"/>
      <c r="L1066" s="35"/>
      <c r="M1066" s="35"/>
      <c r="N1066" s="29"/>
      <c r="O1066" s="29"/>
      <c r="P1066" s="29"/>
      <c r="Q1066" s="35"/>
      <c r="R1066" s="35"/>
      <c r="S1066" s="29"/>
      <c r="T1066" s="29"/>
      <c r="U1066" s="29"/>
      <c r="V1066" s="35"/>
      <c r="W1066" s="35"/>
      <c r="X1066" s="30"/>
      <c r="Y1066" s="30"/>
      <c r="Z1066" s="29"/>
      <c r="AA1066" s="29"/>
    </row>
    <row r="1067" spans="8:27" x14ac:dyDescent="0.2">
      <c r="H1067" s="35"/>
      <c r="I1067" s="29"/>
      <c r="J1067" s="29"/>
      <c r="K1067" s="29"/>
      <c r="L1067" s="35"/>
      <c r="M1067" s="35"/>
      <c r="N1067" s="29"/>
      <c r="O1067" s="29"/>
      <c r="P1067" s="29"/>
      <c r="Q1067" s="35"/>
      <c r="R1067" s="35"/>
      <c r="S1067" s="29"/>
      <c r="T1067" s="29"/>
      <c r="U1067" s="29"/>
      <c r="V1067" s="35"/>
      <c r="W1067" s="35"/>
      <c r="X1067" s="30"/>
      <c r="Y1067" s="30"/>
      <c r="Z1067" s="29"/>
      <c r="AA1067" s="29"/>
    </row>
    <row r="1068" spans="8:27" x14ac:dyDescent="0.2">
      <c r="H1068" s="35"/>
      <c r="I1068" s="29"/>
      <c r="J1068" s="29"/>
      <c r="K1068" s="29"/>
      <c r="L1068" s="35"/>
      <c r="M1068" s="35"/>
      <c r="N1068" s="29"/>
      <c r="O1068" s="29"/>
      <c r="P1068" s="29"/>
      <c r="Q1068" s="35"/>
      <c r="R1068" s="35"/>
      <c r="S1068" s="29"/>
      <c r="T1068" s="29"/>
      <c r="U1068" s="29"/>
      <c r="V1068" s="35"/>
      <c r="W1068" s="35"/>
      <c r="X1068" s="30"/>
      <c r="Y1068" s="30"/>
      <c r="Z1068" s="29"/>
      <c r="AA1068" s="29"/>
    </row>
    <row r="1069" spans="8:27" x14ac:dyDescent="0.2">
      <c r="H1069" s="35"/>
      <c r="I1069" s="29"/>
      <c r="J1069" s="29"/>
      <c r="K1069" s="29"/>
      <c r="L1069" s="35"/>
      <c r="M1069" s="35"/>
      <c r="N1069" s="29"/>
      <c r="O1069" s="29"/>
      <c r="P1069" s="29"/>
      <c r="Q1069" s="35"/>
      <c r="R1069" s="35"/>
      <c r="S1069" s="29"/>
      <c r="T1069" s="29"/>
      <c r="U1069" s="29"/>
      <c r="V1069" s="35"/>
      <c r="W1069" s="35"/>
      <c r="X1069" s="30"/>
      <c r="Y1069" s="30"/>
      <c r="Z1069" s="29"/>
      <c r="AA1069" s="29"/>
    </row>
    <row r="1070" spans="8:27" x14ac:dyDescent="0.2">
      <c r="H1070" s="35"/>
      <c r="I1070" s="29"/>
      <c r="J1070" s="29"/>
      <c r="K1070" s="29"/>
      <c r="L1070" s="35"/>
      <c r="M1070" s="35"/>
      <c r="N1070" s="29"/>
      <c r="O1070" s="29"/>
      <c r="P1070" s="29"/>
      <c r="Q1070" s="35"/>
      <c r="R1070" s="35"/>
      <c r="S1070" s="29"/>
      <c r="T1070" s="29"/>
      <c r="U1070" s="29"/>
      <c r="V1070" s="35"/>
      <c r="W1070" s="35"/>
      <c r="X1070" s="30"/>
      <c r="Y1070" s="30"/>
      <c r="Z1070" s="29"/>
      <c r="AA1070" s="29"/>
    </row>
    <row r="1071" spans="8:27" x14ac:dyDescent="0.2">
      <c r="H1071" s="35"/>
      <c r="I1071" s="29"/>
      <c r="J1071" s="29"/>
      <c r="K1071" s="29"/>
      <c r="L1071" s="35"/>
      <c r="M1071" s="35"/>
      <c r="N1071" s="29"/>
      <c r="O1071" s="29"/>
      <c r="P1071" s="29"/>
      <c r="Q1071" s="35"/>
      <c r="R1071" s="35"/>
      <c r="S1071" s="29"/>
      <c r="T1071" s="29"/>
      <c r="U1071" s="29"/>
      <c r="V1071" s="35"/>
      <c r="W1071" s="35"/>
      <c r="X1071" s="30"/>
      <c r="Y1071" s="30"/>
      <c r="Z1071" s="29"/>
      <c r="AA1071" s="29"/>
    </row>
    <row r="1072" spans="8:27" x14ac:dyDescent="0.2">
      <c r="H1072" s="35"/>
      <c r="I1072" s="29"/>
      <c r="J1072" s="29"/>
      <c r="K1072" s="29"/>
      <c r="L1072" s="35"/>
      <c r="M1072" s="35"/>
      <c r="N1072" s="29"/>
      <c r="O1072" s="29"/>
      <c r="P1072" s="29"/>
      <c r="Q1072" s="35"/>
      <c r="R1072" s="35"/>
      <c r="S1072" s="29"/>
      <c r="T1072" s="29"/>
      <c r="U1072" s="29"/>
      <c r="V1072" s="35"/>
      <c r="W1072" s="35"/>
      <c r="X1072" s="30"/>
      <c r="Y1072" s="30"/>
      <c r="Z1072" s="29"/>
      <c r="AA1072" s="29"/>
    </row>
    <row r="1073" spans="8:27" x14ac:dyDescent="0.2">
      <c r="H1073" s="35"/>
      <c r="I1073" s="29"/>
      <c r="J1073" s="29"/>
      <c r="K1073" s="29"/>
      <c r="L1073" s="35"/>
      <c r="M1073" s="35"/>
      <c r="N1073" s="29"/>
      <c r="O1073" s="29"/>
      <c r="P1073" s="29"/>
      <c r="Q1073" s="35"/>
      <c r="R1073" s="35"/>
      <c r="S1073" s="29"/>
      <c r="T1073" s="29"/>
      <c r="U1073" s="29"/>
      <c r="V1073" s="35"/>
      <c r="W1073" s="35"/>
      <c r="X1073" s="30"/>
      <c r="Y1073" s="30"/>
      <c r="Z1073" s="29"/>
      <c r="AA1073" s="29"/>
    </row>
    <row r="1074" spans="8:27" x14ac:dyDescent="0.2">
      <c r="H1074" s="35"/>
      <c r="I1074" s="29"/>
      <c r="J1074" s="29"/>
      <c r="K1074" s="29"/>
      <c r="L1074" s="35"/>
      <c r="M1074" s="35"/>
      <c r="N1074" s="29"/>
      <c r="O1074" s="29"/>
      <c r="P1074" s="29"/>
      <c r="Q1074" s="35"/>
      <c r="R1074" s="35"/>
      <c r="S1074" s="29"/>
      <c r="T1074" s="29"/>
      <c r="U1074" s="29"/>
      <c r="V1074" s="35"/>
      <c r="W1074" s="35"/>
      <c r="X1074" s="30"/>
      <c r="Y1074" s="30"/>
      <c r="Z1074" s="29"/>
      <c r="AA1074" s="29"/>
    </row>
    <row r="1075" spans="8:27" x14ac:dyDescent="0.2">
      <c r="H1075" s="35"/>
      <c r="I1075" s="29"/>
      <c r="J1075" s="29"/>
      <c r="K1075" s="29"/>
      <c r="L1075" s="35"/>
      <c r="M1075" s="35"/>
      <c r="N1075" s="29"/>
      <c r="O1075" s="29"/>
      <c r="P1075" s="29"/>
      <c r="Q1075" s="35"/>
      <c r="R1075" s="35"/>
      <c r="S1075" s="29"/>
      <c r="T1075" s="29"/>
      <c r="U1075" s="29"/>
      <c r="V1075" s="35"/>
      <c r="W1075" s="35"/>
      <c r="X1075" s="30"/>
      <c r="Y1075" s="30"/>
      <c r="Z1075" s="29"/>
      <c r="AA1075" s="29"/>
    </row>
    <row r="1076" spans="8:27" x14ac:dyDescent="0.2">
      <c r="H1076" s="35"/>
      <c r="I1076" s="29"/>
      <c r="J1076" s="29"/>
      <c r="K1076" s="29"/>
      <c r="L1076" s="35"/>
      <c r="M1076" s="35"/>
      <c r="N1076" s="29"/>
      <c r="O1076" s="29"/>
      <c r="P1076" s="29"/>
      <c r="Q1076" s="35"/>
      <c r="R1076" s="35"/>
      <c r="S1076" s="29"/>
      <c r="T1076" s="29"/>
      <c r="U1076" s="29"/>
      <c r="V1076" s="35"/>
      <c r="W1076" s="35"/>
      <c r="X1076" s="30"/>
      <c r="Y1076" s="30"/>
      <c r="Z1076" s="29"/>
      <c r="AA1076" s="29"/>
    </row>
    <row r="1077" spans="8:27" x14ac:dyDescent="0.2">
      <c r="H1077" s="35"/>
      <c r="I1077" s="29"/>
      <c r="J1077" s="29"/>
      <c r="K1077" s="29"/>
      <c r="L1077" s="35"/>
      <c r="M1077" s="35"/>
      <c r="N1077" s="29"/>
      <c r="O1077" s="29"/>
      <c r="P1077" s="29"/>
      <c r="Q1077" s="35"/>
      <c r="R1077" s="35"/>
      <c r="S1077" s="29"/>
      <c r="T1077" s="29"/>
      <c r="U1077" s="29"/>
      <c r="V1077" s="35"/>
      <c r="W1077" s="35"/>
      <c r="X1077" s="30"/>
      <c r="Y1077" s="30"/>
      <c r="Z1077" s="29"/>
      <c r="AA1077" s="29"/>
    </row>
    <row r="1078" spans="8:27" x14ac:dyDescent="0.2">
      <c r="H1078" s="35"/>
      <c r="I1078" s="29"/>
      <c r="J1078" s="29"/>
      <c r="K1078" s="29"/>
      <c r="L1078" s="35"/>
      <c r="M1078" s="35"/>
      <c r="N1078" s="29"/>
      <c r="O1078" s="29"/>
      <c r="P1078" s="29"/>
      <c r="Q1078" s="35"/>
      <c r="R1078" s="35"/>
      <c r="S1078" s="29"/>
      <c r="T1078" s="29"/>
      <c r="U1078" s="29"/>
      <c r="V1078" s="35"/>
      <c r="W1078" s="35"/>
      <c r="X1078" s="30"/>
      <c r="Y1078" s="30"/>
      <c r="Z1078" s="29"/>
      <c r="AA1078" s="29"/>
    </row>
    <row r="1079" spans="8:27" x14ac:dyDescent="0.2">
      <c r="H1079" s="35"/>
      <c r="I1079" s="29"/>
      <c r="J1079" s="29"/>
      <c r="K1079" s="29"/>
      <c r="L1079" s="35"/>
      <c r="M1079" s="35"/>
      <c r="N1079" s="29"/>
      <c r="O1079" s="29"/>
      <c r="P1079" s="29"/>
      <c r="Q1079" s="35"/>
      <c r="R1079" s="35"/>
      <c r="S1079" s="29"/>
      <c r="T1079" s="29"/>
      <c r="U1079" s="29"/>
      <c r="V1079" s="35"/>
      <c r="W1079" s="35"/>
      <c r="X1079" s="30"/>
      <c r="Y1079" s="30"/>
      <c r="Z1079" s="29"/>
      <c r="AA1079" s="29"/>
    </row>
    <row r="1080" spans="8:27" x14ac:dyDescent="0.2">
      <c r="H1080" s="35"/>
      <c r="I1080" s="29"/>
      <c r="J1080" s="29"/>
      <c r="K1080" s="29"/>
      <c r="L1080" s="35"/>
      <c r="M1080" s="35"/>
      <c r="N1080" s="29"/>
      <c r="O1080" s="29"/>
      <c r="P1080" s="29"/>
      <c r="Q1080" s="35"/>
      <c r="R1080" s="35"/>
      <c r="S1080" s="29"/>
      <c r="T1080" s="29"/>
      <c r="U1080" s="29"/>
      <c r="V1080" s="35"/>
      <c r="W1080" s="35"/>
      <c r="X1080" s="30"/>
      <c r="Y1080" s="30"/>
      <c r="Z1080" s="29"/>
      <c r="AA1080" s="29"/>
    </row>
    <row r="1081" spans="8:27" x14ac:dyDescent="0.2">
      <c r="H1081" s="35"/>
      <c r="I1081" s="29"/>
      <c r="J1081" s="29"/>
      <c r="K1081" s="29"/>
      <c r="L1081" s="35"/>
      <c r="M1081" s="35"/>
      <c r="N1081" s="29"/>
      <c r="O1081" s="29"/>
      <c r="P1081" s="29"/>
      <c r="Q1081" s="35"/>
      <c r="R1081" s="35"/>
      <c r="S1081" s="29"/>
      <c r="T1081" s="29"/>
      <c r="U1081" s="29"/>
      <c r="V1081" s="35"/>
      <c r="W1081" s="35"/>
      <c r="X1081" s="30"/>
      <c r="Y1081" s="30"/>
      <c r="Z1081" s="29"/>
      <c r="AA1081" s="29"/>
    </row>
    <row r="1082" spans="8:27" x14ac:dyDescent="0.2">
      <c r="H1082" s="35"/>
      <c r="I1082" s="29"/>
      <c r="J1082" s="29"/>
      <c r="K1082" s="29"/>
      <c r="L1082" s="35"/>
      <c r="M1082" s="35"/>
      <c r="N1082" s="29"/>
      <c r="O1082" s="29"/>
      <c r="P1082" s="29"/>
      <c r="Q1082" s="35"/>
      <c r="R1082" s="35"/>
      <c r="S1082" s="29"/>
      <c r="T1082" s="29"/>
      <c r="U1082" s="29"/>
      <c r="V1082" s="35"/>
      <c r="W1082" s="35"/>
      <c r="X1082" s="30"/>
      <c r="Y1082" s="30"/>
      <c r="Z1082" s="29"/>
      <c r="AA1082" s="29"/>
    </row>
    <row r="1083" spans="8:27" x14ac:dyDescent="0.2">
      <c r="H1083" s="35"/>
      <c r="I1083" s="29"/>
      <c r="J1083" s="29"/>
      <c r="K1083" s="29"/>
      <c r="L1083" s="35"/>
      <c r="M1083" s="35"/>
      <c r="N1083" s="29"/>
      <c r="O1083" s="29"/>
      <c r="P1083" s="29"/>
      <c r="Q1083" s="35"/>
      <c r="R1083" s="35"/>
      <c r="S1083" s="29"/>
      <c r="T1083" s="29"/>
      <c r="U1083" s="29"/>
      <c r="V1083" s="35"/>
      <c r="W1083" s="35"/>
      <c r="X1083" s="30"/>
      <c r="Y1083" s="30"/>
      <c r="Z1083" s="29"/>
      <c r="AA1083" s="29"/>
    </row>
    <row r="1084" spans="8:27" x14ac:dyDescent="0.2">
      <c r="H1084" s="35"/>
      <c r="I1084" s="29"/>
      <c r="J1084" s="29"/>
      <c r="K1084" s="29"/>
      <c r="L1084" s="35"/>
      <c r="M1084" s="35"/>
      <c r="N1084" s="29"/>
      <c r="O1084" s="29"/>
      <c r="P1084" s="29"/>
      <c r="Q1084" s="35"/>
      <c r="R1084" s="35"/>
      <c r="S1084" s="29"/>
      <c r="T1084" s="29"/>
      <c r="U1084" s="29"/>
      <c r="V1084" s="35"/>
      <c r="W1084" s="35"/>
      <c r="X1084" s="30"/>
      <c r="Y1084" s="30"/>
      <c r="Z1084" s="29"/>
      <c r="AA1084" s="29"/>
    </row>
    <row r="1085" spans="8:27" x14ac:dyDescent="0.2">
      <c r="H1085" s="35"/>
      <c r="I1085" s="29"/>
      <c r="J1085" s="29"/>
      <c r="K1085" s="29"/>
      <c r="L1085" s="35"/>
      <c r="M1085" s="35"/>
      <c r="N1085" s="29"/>
      <c r="O1085" s="29"/>
      <c r="P1085" s="29"/>
      <c r="Q1085" s="35"/>
      <c r="R1085" s="35"/>
      <c r="S1085" s="29"/>
      <c r="T1085" s="29"/>
      <c r="U1085" s="29"/>
      <c r="V1085" s="35"/>
      <c r="W1085" s="35"/>
      <c r="X1085" s="30"/>
      <c r="Y1085" s="30"/>
      <c r="Z1085" s="29"/>
      <c r="AA1085" s="29"/>
    </row>
    <row r="1086" spans="8:27" x14ac:dyDescent="0.2">
      <c r="H1086" s="35"/>
      <c r="I1086" s="29"/>
      <c r="J1086" s="29"/>
      <c r="K1086" s="29"/>
      <c r="L1086" s="35"/>
      <c r="M1086" s="35"/>
      <c r="N1086" s="29"/>
      <c r="O1086" s="29"/>
      <c r="P1086" s="29"/>
      <c r="Q1086" s="35"/>
      <c r="R1086" s="35"/>
      <c r="S1086" s="29"/>
      <c r="T1086" s="29"/>
      <c r="U1086" s="29"/>
      <c r="V1086" s="35"/>
      <c r="W1086" s="35"/>
      <c r="X1086" s="30"/>
      <c r="Y1086" s="30"/>
      <c r="Z1086" s="29"/>
      <c r="AA1086" s="29"/>
    </row>
    <row r="1087" spans="8:27" x14ac:dyDescent="0.2">
      <c r="H1087" s="35"/>
      <c r="I1087" s="29"/>
      <c r="J1087" s="29"/>
      <c r="K1087" s="29"/>
      <c r="L1087" s="35"/>
      <c r="M1087" s="35"/>
      <c r="N1087" s="29"/>
      <c r="O1087" s="29"/>
      <c r="P1087" s="29"/>
      <c r="Q1087" s="35"/>
      <c r="R1087" s="35"/>
      <c r="S1087" s="29"/>
      <c r="T1087" s="29"/>
      <c r="U1087" s="29"/>
      <c r="V1087" s="35"/>
      <c r="W1087" s="35"/>
      <c r="X1087" s="30"/>
      <c r="Y1087" s="30"/>
      <c r="Z1087" s="29"/>
      <c r="AA1087" s="29"/>
    </row>
    <row r="1088" spans="8:27" x14ac:dyDescent="0.2">
      <c r="H1088" s="35"/>
      <c r="I1088" s="29"/>
      <c r="J1088" s="29"/>
      <c r="K1088" s="29"/>
      <c r="L1088" s="35"/>
      <c r="M1088" s="35"/>
      <c r="N1088" s="29"/>
      <c r="O1088" s="29"/>
      <c r="P1088" s="29"/>
      <c r="Q1088" s="35"/>
      <c r="R1088" s="35"/>
      <c r="S1088" s="29"/>
      <c r="T1088" s="29"/>
      <c r="U1088" s="29"/>
      <c r="V1088" s="35"/>
      <c r="W1088" s="35"/>
      <c r="X1088" s="30"/>
      <c r="Y1088" s="30"/>
      <c r="Z1088" s="29"/>
      <c r="AA1088" s="29"/>
    </row>
    <row r="1089" spans="8:27" x14ac:dyDescent="0.2">
      <c r="H1089" s="35"/>
      <c r="I1089" s="29"/>
      <c r="J1089" s="29"/>
      <c r="K1089" s="29"/>
      <c r="L1089" s="35"/>
      <c r="M1089" s="35"/>
      <c r="N1089" s="29"/>
      <c r="O1089" s="29"/>
      <c r="P1089" s="29"/>
      <c r="Q1089" s="35"/>
      <c r="R1089" s="35"/>
      <c r="S1089" s="29"/>
      <c r="T1089" s="29"/>
      <c r="U1089" s="29"/>
      <c r="V1089" s="35"/>
      <c r="W1089" s="35"/>
      <c r="X1089" s="30"/>
      <c r="Y1089" s="30"/>
      <c r="Z1089" s="29"/>
      <c r="AA1089" s="29"/>
    </row>
    <row r="1090" spans="8:27" x14ac:dyDescent="0.2">
      <c r="H1090" s="35"/>
      <c r="I1090" s="29"/>
      <c r="J1090" s="29"/>
      <c r="K1090" s="29"/>
      <c r="L1090" s="35"/>
      <c r="M1090" s="35"/>
      <c r="N1090" s="29"/>
      <c r="O1090" s="29"/>
      <c r="P1090" s="29"/>
      <c r="Q1090" s="35"/>
      <c r="R1090" s="35"/>
      <c r="S1090" s="29"/>
      <c r="T1090" s="29"/>
      <c r="U1090" s="29"/>
      <c r="V1090" s="35"/>
      <c r="W1090" s="35"/>
      <c r="X1090" s="30"/>
      <c r="Y1090" s="30"/>
      <c r="Z1090" s="29"/>
      <c r="AA1090" s="29"/>
    </row>
    <row r="1091" spans="8:27" x14ac:dyDescent="0.2">
      <c r="H1091" s="35"/>
      <c r="I1091" s="29"/>
      <c r="J1091" s="29"/>
      <c r="K1091" s="29"/>
      <c r="L1091" s="35"/>
      <c r="M1091" s="35"/>
      <c r="N1091" s="29"/>
      <c r="O1091" s="29"/>
      <c r="P1091" s="29"/>
      <c r="Q1091" s="35"/>
      <c r="R1091" s="35"/>
      <c r="S1091" s="29"/>
      <c r="T1091" s="29"/>
      <c r="U1091" s="29"/>
      <c r="V1091" s="35"/>
      <c r="W1091" s="35"/>
      <c r="X1091" s="30"/>
      <c r="Y1091" s="30"/>
      <c r="Z1091" s="29"/>
      <c r="AA1091" s="29"/>
    </row>
    <row r="1092" spans="8:27" x14ac:dyDescent="0.2">
      <c r="H1092" s="35"/>
      <c r="I1092" s="29"/>
      <c r="J1092" s="29"/>
      <c r="K1092" s="29"/>
      <c r="L1092" s="35"/>
      <c r="M1092" s="35"/>
      <c r="N1092" s="29"/>
      <c r="O1092" s="29"/>
      <c r="P1092" s="29"/>
      <c r="Q1092" s="35"/>
      <c r="R1092" s="35"/>
      <c r="S1092" s="29"/>
      <c r="T1092" s="29"/>
      <c r="U1092" s="29"/>
      <c r="V1092" s="35"/>
      <c r="W1092" s="35"/>
      <c r="X1092" s="30"/>
      <c r="Y1092" s="30"/>
      <c r="Z1092" s="29"/>
      <c r="AA1092" s="29"/>
    </row>
    <row r="1093" spans="8:27" x14ac:dyDescent="0.2">
      <c r="H1093" s="35"/>
      <c r="I1093" s="29"/>
      <c r="J1093" s="29"/>
      <c r="K1093" s="29"/>
      <c r="L1093" s="35"/>
      <c r="M1093" s="35"/>
      <c r="N1093" s="29"/>
      <c r="O1093" s="29"/>
      <c r="P1093" s="29"/>
      <c r="Q1093" s="35"/>
      <c r="R1093" s="35"/>
      <c r="S1093" s="29"/>
      <c r="T1093" s="29"/>
      <c r="U1093" s="29"/>
      <c r="V1093" s="35"/>
      <c r="W1093" s="35"/>
      <c r="X1093" s="30"/>
      <c r="Y1093" s="30"/>
      <c r="Z1093" s="29"/>
      <c r="AA1093" s="29"/>
    </row>
    <row r="1094" spans="8:27" x14ac:dyDescent="0.2">
      <c r="H1094" s="35"/>
      <c r="I1094" s="29"/>
      <c r="J1094" s="29"/>
      <c r="K1094" s="29"/>
      <c r="L1094" s="35"/>
      <c r="M1094" s="35"/>
      <c r="N1094" s="29"/>
      <c r="O1094" s="29"/>
      <c r="P1094" s="29"/>
      <c r="Q1094" s="35"/>
      <c r="R1094" s="35"/>
      <c r="S1094" s="29"/>
      <c r="T1094" s="29"/>
      <c r="U1094" s="29"/>
      <c r="V1094" s="35"/>
      <c r="W1094" s="35"/>
      <c r="X1094" s="30"/>
      <c r="Y1094" s="30"/>
      <c r="Z1094" s="29"/>
      <c r="AA1094" s="29"/>
    </row>
    <row r="1095" spans="8:27" x14ac:dyDescent="0.2">
      <c r="H1095" s="35"/>
      <c r="I1095" s="29"/>
      <c r="J1095" s="29"/>
      <c r="K1095" s="29"/>
      <c r="L1095" s="35"/>
      <c r="M1095" s="35"/>
      <c r="N1095" s="29"/>
      <c r="O1095" s="29"/>
      <c r="P1095" s="29"/>
      <c r="Q1095" s="35"/>
      <c r="R1095" s="35"/>
      <c r="S1095" s="29"/>
      <c r="T1095" s="29"/>
      <c r="U1095" s="29"/>
      <c r="V1095" s="35"/>
      <c r="W1095" s="35"/>
      <c r="X1095" s="30"/>
      <c r="Y1095" s="30"/>
      <c r="Z1095" s="29"/>
      <c r="AA1095" s="29"/>
    </row>
    <row r="1096" spans="8:27" x14ac:dyDescent="0.2">
      <c r="H1096" s="35"/>
      <c r="I1096" s="29"/>
      <c r="J1096" s="29"/>
      <c r="K1096" s="29"/>
      <c r="L1096" s="35"/>
      <c r="M1096" s="35"/>
      <c r="N1096" s="29"/>
      <c r="O1096" s="29"/>
      <c r="P1096" s="29"/>
      <c r="Q1096" s="35"/>
      <c r="R1096" s="35"/>
      <c r="S1096" s="29"/>
      <c r="T1096" s="29"/>
      <c r="U1096" s="29"/>
      <c r="V1096" s="35"/>
      <c r="W1096" s="35"/>
      <c r="X1096" s="30"/>
      <c r="Y1096" s="30"/>
      <c r="Z1096" s="29"/>
      <c r="AA1096" s="29"/>
    </row>
    <row r="1097" spans="8:27" x14ac:dyDescent="0.2">
      <c r="H1097" s="35"/>
      <c r="I1097" s="29"/>
      <c r="J1097" s="29"/>
      <c r="K1097" s="29"/>
      <c r="L1097" s="35"/>
      <c r="M1097" s="35"/>
      <c r="N1097" s="29"/>
      <c r="O1097" s="29"/>
      <c r="P1097" s="29"/>
      <c r="Q1097" s="35"/>
      <c r="R1097" s="35"/>
      <c r="S1097" s="29"/>
      <c r="T1097" s="29"/>
      <c r="U1097" s="29"/>
      <c r="V1097" s="35"/>
      <c r="W1097" s="35"/>
      <c r="X1097" s="30"/>
      <c r="Y1097" s="30"/>
      <c r="Z1097" s="29"/>
      <c r="AA1097" s="29"/>
    </row>
    <row r="1098" spans="8:27" x14ac:dyDescent="0.2">
      <c r="H1098" s="35"/>
      <c r="I1098" s="29"/>
      <c r="J1098" s="29"/>
      <c r="K1098" s="29"/>
      <c r="L1098" s="35"/>
      <c r="M1098" s="35"/>
      <c r="N1098" s="29"/>
      <c r="O1098" s="29"/>
      <c r="P1098" s="29"/>
      <c r="Q1098" s="35"/>
      <c r="R1098" s="35"/>
      <c r="S1098" s="29"/>
      <c r="T1098" s="29"/>
      <c r="U1098" s="29"/>
      <c r="V1098" s="35"/>
      <c r="W1098" s="35"/>
      <c r="X1098" s="30"/>
      <c r="Y1098" s="30"/>
      <c r="Z1098" s="29"/>
      <c r="AA1098" s="29"/>
    </row>
    <row r="1099" spans="8:27" x14ac:dyDescent="0.2">
      <c r="H1099" s="35"/>
      <c r="I1099" s="29"/>
      <c r="J1099" s="29"/>
      <c r="K1099" s="29"/>
      <c r="L1099" s="35"/>
      <c r="M1099" s="35"/>
      <c r="N1099" s="29"/>
      <c r="O1099" s="29"/>
      <c r="P1099" s="29"/>
      <c r="Q1099" s="35"/>
      <c r="R1099" s="35"/>
      <c r="S1099" s="29"/>
      <c r="T1099" s="29"/>
      <c r="U1099" s="29"/>
      <c r="V1099" s="35"/>
      <c r="W1099" s="35"/>
      <c r="X1099" s="30"/>
      <c r="Y1099" s="30"/>
      <c r="Z1099" s="29"/>
      <c r="AA1099" s="29"/>
    </row>
    <row r="1100" spans="8:27" x14ac:dyDescent="0.2">
      <c r="H1100" s="35"/>
      <c r="I1100" s="29"/>
      <c r="J1100" s="29"/>
      <c r="K1100" s="29"/>
      <c r="L1100" s="35"/>
      <c r="M1100" s="35"/>
      <c r="N1100" s="29"/>
      <c r="O1100" s="29"/>
      <c r="P1100" s="29"/>
      <c r="Q1100" s="35"/>
      <c r="R1100" s="35"/>
      <c r="S1100" s="29"/>
      <c r="T1100" s="29"/>
      <c r="U1100" s="29"/>
      <c r="V1100" s="35"/>
      <c r="W1100" s="35"/>
      <c r="X1100" s="30"/>
      <c r="Y1100" s="30"/>
      <c r="Z1100" s="29"/>
      <c r="AA1100" s="29"/>
    </row>
    <row r="1101" spans="8:27" x14ac:dyDescent="0.2">
      <c r="H1101" s="35"/>
      <c r="I1101" s="29"/>
      <c r="J1101" s="29"/>
      <c r="K1101" s="29"/>
      <c r="L1101" s="35"/>
      <c r="M1101" s="35"/>
      <c r="N1101" s="29"/>
      <c r="O1101" s="29"/>
      <c r="P1101" s="29"/>
      <c r="Q1101" s="35"/>
      <c r="R1101" s="35"/>
      <c r="S1101" s="29"/>
      <c r="T1101" s="29"/>
      <c r="U1101" s="29"/>
      <c r="V1101" s="35"/>
      <c r="W1101" s="35"/>
      <c r="X1101" s="30"/>
      <c r="Y1101" s="30"/>
      <c r="Z1101" s="29"/>
      <c r="AA1101" s="29"/>
    </row>
    <row r="1102" spans="8:27" x14ac:dyDescent="0.2">
      <c r="H1102" s="35"/>
      <c r="I1102" s="29"/>
      <c r="J1102" s="29"/>
      <c r="K1102" s="29"/>
      <c r="L1102" s="35"/>
      <c r="M1102" s="35"/>
      <c r="N1102" s="29"/>
      <c r="O1102" s="29"/>
      <c r="P1102" s="29"/>
      <c r="Q1102" s="35"/>
      <c r="R1102" s="35"/>
      <c r="S1102" s="29"/>
      <c r="T1102" s="29"/>
      <c r="U1102" s="29"/>
      <c r="V1102" s="35"/>
      <c r="W1102" s="35"/>
      <c r="X1102" s="30"/>
      <c r="Y1102" s="30"/>
      <c r="Z1102" s="29"/>
      <c r="AA1102" s="29"/>
    </row>
    <row r="1103" spans="8:27" x14ac:dyDescent="0.2">
      <c r="H1103" s="35"/>
      <c r="I1103" s="29"/>
      <c r="J1103" s="29"/>
      <c r="K1103" s="29"/>
      <c r="L1103" s="35"/>
      <c r="M1103" s="35"/>
      <c r="N1103" s="29"/>
      <c r="O1103" s="29"/>
      <c r="P1103" s="29"/>
      <c r="Q1103" s="35"/>
      <c r="R1103" s="35"/>
      <c r="S1103" s="29"/>
      <c r="T1103" s="29"/>
      <c r="U1103" s="29"/>
      <c r="V1103" s="35"/>
      <c r="W1103" s="35"/>
      <c r="X1103" s="30"/>
      <c r="Y1103" s="30"/>
      <c r="Z1103" s="29"/>
      <c r="AA1103" s="29"/>
    </row>
    <row r="1104" spans="8:27" x14ac:dyDescent="0.2">
      <c r="H1104" s="35"/>
      <c r="I1104" s="29"/>
      <c r="J1104" s="29"/>
      <c r="K1104" s="29"/>
      <c r="L1104" s="35"/>
      <c r="M1104" s="35"/>
      <c r="N1104" s="29"/>
      <c r="O1104" s="29"/>
      <c r="P1104" s="29"/>
      <c r="Q1104" s="35"/>
      <c r="R1104" s="35"/>
      <c r="S1104" s="29"/>
      <c r="T1104" s="29"/>
      <c r="U1104" s="29"/>
      <c r="V1104" s="35"/>
      <c r="W1104" s="35"/>
      <c r="X1104" s="30"/>
      <c r="Y1104" s="30"/>
      <c r="Z1104" s="29"/>
      <c r="AA1104" s="29"/>
    </row>
    <row r="1105" spans="8:27" x14ac:dyDescent="0.2">
      <c r="H1105" s="35"/>
      <c r="I1105" s="29"/>
      <c r="J1105" s="29"/>
      <c r="K1105" s="29"/>
      <c r="L1105" s="35"/>
      <c r="M1105" s="35"/>
      <c r="N1105" s="29"/>
      <c r="O1105" s="29"/>
      <c r="P1105" s="29"/>
      <c r="Q1105" s="35"/>
      <c r="R1105" s="35"/>
      <c r="S1105" s="29"/>
      <c r="T1105" s="29"/>
      <c r="U1105" s="29"/>
      <c r="V1105" s="35"/>
      <c r="W1105" s="35"/>
      <c r="X1105" s="30"/>
      <c r="Y1105" s="30"/>
      <c r="Z1105" s="29"/>
      <c r="AA1105" s="29"/>
    </row>
    <row r="1106" spans="8:27" x14ac:dyDescent="0.2">
      <c r="H1106" s="35"/>
      <c r="I1106" s="29"/>
      <c r="J1106" s="29"/>
      <c r="K1106" s="29"/>
      <c r="L1106" s="35"/>
      <c r="M1106" s="35"/>
      <c r="N1106" s="29"/>
      <c r="O1106" s="29"/>
      <c r="P1106" s="29"/>
      <c r="Q1106" s="35"/>
      <c r="R1106" s="35"/>
      <c r="S1106" s="29"/>
      <c r="T1106" s="29"/>
      <c r="U1106" s="29"/>
      <c r="V1106" s="35"/>
      <c r="W1106" s="35"/>
      <c r="X1106" s="30"/>
      <c r="Y1106" s="30"/>
      <c r="Z1106" s="29"/>
      <c r="AA1106" s="29"/>
    </row>
    <row r="1107" spans="8:27" x14ac:dyDescent="0.2">
      <c r="H1107" s="35"/>
      <c r="I1107" s="29"/>
      <c r="J1107" s="29"/>
      <c r="K1107" s="29"/>
      <c r="L1107" s="35"/>
      <c r="M1107" s="35"/>
      <c r="N1107" s="29"/>
      <c r="O1107" s="29"/>
      <c r="P1107" s="29"/>
      <c r="Q1107" s="35"/>
      <c r="R1107" s="35"/>
      <c r="S1107" s="29"/>
      <c r="T1107" s="29"/>
      <c r="U1107" s="29"/>
      <c r="V1107" s="35"/>
      <c r="W1107" s="35"/>
      <c r="X1107" s="30"/>
      <c r="Y1107" s="30"/>
      <c r="Z1107" s="29"/>
      <c r="AA1107" s="29"/>
    </row>
    <row r="1108" spans="8:27" x14ac:dyDescent="0.2">
      <c r="H1108" s="35"/>
      <c r="I1108" s="29"/>
      <c r="J1108" s="29"/>
      <c r="K1108" s="29"/>
      <c r="L1108" s="35"/>
      <c r="M1108" s="35"/>
      <c r="N1108" s="29"/>
      <c r="O1108" s="29"/>
      <c r="P1108" s="29"/>
      <c r="Q1108" s="35"/>
      <c r="R1108" s="35"/>
      <c r="S1108" s="29"/>
      <c r="T1108" s="29"/>
      <c r="U1108" s="29"/>
      <c r="V1108" s="35"/>
      <c r="W1108" s="35"/>
      <c r="X1108" s="30"/>
      <c r="Y1108" s="30"/>
      <c r="Z1108" s="29"/>
      <c r="AA1108" s="29"/>
    </row>
    <row r="1109" spans="8:27" x14ac:dyDescent="0.2">
      <c r="H1109" s="35"/>
      <c r="I1109" s="29"/>
      <c r="J1109" s="29"/>
      <c r="K1109" s="29"/>
      <c r="L1109" s="35"/>
      <c r="M1109" s="35"/>
      <c r="N1109" s="29"/>
      <c r="O1109" s="29"/>
      <c r="P1109" s="29"/>
      <c r="Q1109" s="35"/>
      <c r="R1109" s="35"/>
      <c r="S1109" s="29"/>
      <c r="T1109" s="29"/>
      <c r="U1109" s="29"/>
      <c r="V1109" s="35"/>
      <c r="W1109" s="35"/>
      <c r="X1109" s="30"/>
      <c r="Y1109" s="30"/>
      <c r="Z1109" s="29"/>
      <c r="AA1109" s="29"/>
    </row>
    <row r="1110" spans="8:27" x14ac:dyDescent="0.2">
      <c r="H1110" s="35"/>
      <c r="I1110" s="29"/>
      <c r="J1110" s="29"/>
      <c r="K1110" s="29"/>
      <c r="L1110" s="35"/>
      <c r="M1110" s="35"/>
      <c r="N1110" s="29"/>
      <c r="O1110" s="29"/>
      <c r="P1110" s="29"/>
      <c r="Q1110" s="35"/>
      <c r="R1110" s="35"/>
      <c r="S1110" s="29"/>
      <c r="T1110" s="29"/>
      <c r="U1110" s="29"/>
      <c r="V1110" s="35"/>
      <c r="W1110" s="35"/>
      <c r="X1110" s="30"/>
      <c r="Y1110" s="30"/>
      <c r="Z1110" s="29"/>
      <c r="AA1110" s="29"/>
    </row>
    <row r="1111" spans="8:27" x14ac:dyDescent="0.2">
      <c r="H1111" s="35"/>
      <c r="I1111" s="29"/>
      <c r="J1111" s="29"/>
      <c r="K1111" s="29"/>
      <c r="L1111" s="35"/>
      <c r="M1111" s="35"/>
      <c r="N1111" s="29"/>
      <c r="O1111" s="29"/>
      <c r="P1111" s="29"/>
      <c r="Q1111" s="35"/>
      <c r="R1111" s="35"/>
      <c r="S1111" s="29"/>
      <c r="T1111" s="29"/>
      <c r="U1111" s="29"/>
      <c r="V1111" s="35"/>
      <c r="W1111" s="35"/>
      <c r="X1111" s="30"/>
      <c r="Y1111" s="30"/>
      <c r="Z1111" s="29"/>
      <c r="AA1111" s="29"/>
    </row>
    <row r="1112" spans="8:27" x14ac:dyDescent="0.2">
      <c r="H1112" s="35"/>
      <c r="I1112" s="29"/>
      <c r="J1112" s="29"/>
      <c r="K1112" s="29"/>
      <c r="L1112" s="35"/>
      <c r="M1112" s="35"/>
      <c r="N1112" s="29"/>
      <c r="O1112" s="29"/>
      <c r="P1112" s="29"/>
      <c r="Q1112" s="35"/>
      <c r="R1112" s="35"/>
      <c r="S1112" s="29"/>
      <c r="T1112" s="29"/>
      <c r="U1112" s="29"/>
      <c r="V1112" s="35"/>
      <c r="W1112" s="35"/>
      <c r="X1112" s="30"/>
      <c r="Y1112" s="30"/>
      <c r="Z1112" s="29"/>
      <c r="AA1112" s="29"/>
    </row>
    <row r="1113" spans="8:27" x14ac:dyDescent="0.2">
      <c r="H1113" s="35"/>
      <c r="I1113" s="29"/>
      <c r="J1113" s="29"/>
      <c r="K1113" s="29"/>
      <c r="L1113" s="35"/>
      <c r="M1113" s="35"/>
      <c r="N1113" s="29"/>
      <c r="O1113" s="29"/>
      <c r="P1113" s="29"/>
      <c r="Q1113" s="35"/>
      <c r="R1113" s="35"/>
      <c r="S1113" s="29"/>
      <c r="T1113" s="29"/>
      <c r="U1113" s="29"/>
      <c r="V1113" s="35"/>
      <c r="W1113" s="35"/>
      <c r="X1113" s="30"/>
      <c r="Y1113" s="30"/>
      <c r="Z1113" s="29"/>
      <c r="AA1113" s="29"/>
    </row>
    <row r="1114" spans="8:27" x14ac:dyDescent="0.2">
      <c r="H1114" s="35"/>
      <c r="I1114" s="29"/>
      <c r="J1114" s="29"/>
      <c r="K1114" s="29"/>
      <c r="L1114" s="35"/>
      <c r="M1114" s="35"/>
      <c r="N1114" s="29"/>
      <c r="O1114" s="29"/>
      <c r="P1114" s="29"/>
      <c r="Q1114" s="35"/>
      <c r="R1114" s="35"/>
      <c r="S1114" s="29"/>
      <c r="T1114" s="29"/>
      <c r="U1114" s="29"/>
      <c r="V1114" s="35"/>
      <c r="W1114" s="35"/>
      <c r="X1114" s="30"/>
      <c r="Y1114" s="30"/>
      <c r="Z1114" s="29"/>
      <c r="AA1114" s="29"/>
    </row>
    <row r="1115" spans="8:27" x14ac:dyDescent="0.2">
      <c r="H1115" s="35"/>
      <c r="I1115" s="29"/>
      <c r="J1115" s="29"/>
      <c r="K1115" s="29"/>
      <c r="L1115" s="35"/>
      <c r="M1115" s="35"/>
      <c r="N1115" s="29"/>
      <c r="O1115" s="29"/>
      <c r="P1115" s="29"/>
      <c r="Q1115" s="35"/>
      <c r="R1115" s="35"/>
      <c r="S1115" s="29"/>
      <c r="T1115" s="29"/>
      <c r="U1115" s="29"/>
      <c r="V1115" s="35"/>
      <c r="W1115" s="35"/>
      <c r="X1115" s="30"/>
      <c r="Y1115" s="30"/>
      <c r="Z1115" s="29"/>
      <c r="AA1115" s="29"/>
    </row>
    <row r="1116" spans="8:27" x14ac:dyDescent="0.2">
      <c r="H1116" s="35"/>
      <c r="I1116" s="29"/>
      <c r="J1116" s="29"/>
      <c r="K1116" s="29"/>
      <c r="L1116" s="35"/>
      <c r="M1116" s="35"/>
      <c r="N1116" s="29"/>
      <c r="O1116" s="29"/>
      <c r="P1116" s="29"/>
      <c r="Q1116" s="35"/>
      <c r="R1116" s="35"/>
      <c r="S1116" s="29"/>
      <c r="T1116" s="29"/>
      <c r="U1116" s="29"/>
      <c r="V1116" s="35"/>
      <c r="W1116" s="35"/>
      <c r="X1116" s="30"/>
      <c r="Y1116" s="30"/>
      <c r="Z1116" s="29"/>
      <c r="AA1116" s="29"/>
    </row>
    <row r="1117" spans="8:27" x14ac:dyDescent="0.2">
      <c r="H1117" s="35"/>
      <c r="I1117" s="29"/>
      <c r="J1117" s="29"/>
      <c r="K1117" s="29"/>
      <c r="L1117" s="35"/>
      <c r="M1117" s="35"/>
      <c r="N1117" s="29"/>
      <c r="O1117" s="29"/>
      <c r="P1117" s="29"/>
      <c r="Q1117" s="35"/>
      <c r="R1117" s="35"/>
      <c r="S1117" s="29"/>
      <c r="T1117" s="29"/>
      <c r="U1117" s="29"/>
      <c r="V1117" s="35"/>
      <c r="W1117" s="35"/>
      <c r="X1117" s="30"/>
      <c r="Y1117" s="30"/>
      <c r="Z1117" s="29"/>
      <c r="AA1117" s="29"/>
    </row>
    <row r="1118" spans="8:27" x14ac:dyDescent="0.2">
      <c r="H1118" s="35"/>
      <c r="I1118" s="29"/>
      <c r="J1118" s="29"/>
      <c r="K1118" s="29"/>
      <c r="L1118" s="35"/>
      <c r="M1118" s="35"/>
      <c r="N1118" s="29"/>
      <c r="O1118" s="29"/>
      <c r="P1118" s="29"/>
      <c r="Q1118" s="35"/>
      <c r="R1118" s="35"/>
      <c r="S1118" s="29"/>
      <c r="T1118" s="29"/>
      <c r="U1118" s="29"/>
      <c r="V1118" s="35"/>
      <c r="W1118" s="35"/>
      <c r="X1118" s="30"/>
      <c r="Y1118" s="30"/>
      <c r="Z1118" s="29"/>
      <c r="AA1118" s="29"/>
    </row>
    <row r="1119" spans="8:27" x14ac:dyDescent="0.2">
      <c r="H1119" s="35"/>
      <c r="I1119" s="29"/>
      <c r="J1119" s="29"/>
      <c r="K1119" s="29"/>
      <c r="L1119" s="35"/>
      <c r="M1119" s="35"/>
      <c r="N1119" s="29"/>
      <c r="O1119" s="29"/>
      <c r="P1119" s="29"/>
      <c r="Q1119" s="35"/>
      <c r="R1119" s="35"/>
      <c r="S1119" s="29"/>
      <c r="T1119" s="29"/>
      <c r="U1119" s="29"/>
      <c r="V1119" s="35"/>
      <c r="W1119" s="35"/>
      <c r="X1119" s="30"/>
      <c r="Y1119" s="30"/>
      <c r="Z1119" s="29"/>
      <c r="AA1119" s="29"/>
    </row>
    <row r="1120" spans="8:27" x14ac:dyDescent="0.2">
      <c r="H1120" s="35"/>
      <c r="I1120" s="29"/>
      <c r="J1120" s="29"/>
      <c r="K1120" s="29"/>
      <c r="L1120" s="35"/>
      <c r="M1120" s="35"/>
      <c r="N1120" s="29"/>
      <c r="O1120" s="29"/>
      <c r="P1120" s="29"/>
      <c r="Q1120" s="35"/>
      <c r="R1120" s="35"/>
      <c r="S1120" s="29"/>
      <c r="T1120" s="29"/>
      <c r="U1120" s="29"/>
      <c r="V1120" s="35"/>
      <c r="W1120" s="35"/>
      <c r="X1120" s="30"/>
      <c r="Y1120" s="30"/>
      <c r="Z1120" s="29"/>
      <c r="AA1120" s="29"/>
    </row>
    <row r="1121" spans="8:27" x14ac:dyDescent="0.2">
      <c r="H1121" s="35"/>
      <c r="I1121" s="29"/>
      <c r="J1121" s="29"/>
      <c r="K1121" s="29"/>
      <c r="L1121" s="35"/>
      <c r="M1121" s="35"/>
      <c r="N1121" s="29"/>
      <c r="O1121" s="29"/>
      <c r="P1121" s="29"/>
      <c r="Q1121" s="35"/>
      <c r="R1121" s="35"/>
      <c r="S1121" s="29"/>
      <c r="T1121" s="29"/>
      <c r="U1121" s="29"/>
      <c r="V1121" s="35"/>
      <c r="W1121" s="35"/>
      <c r="X1121" s="30"/>
      <c r="Y1121" s="30"/>
      <c r="Z1121" s="29"/>
      <c r="AA1121" s="29"/>
    </row>
    <row r="1122" spans="8:27" x14ac:dyDescent="0.2">
      <c r="H1122" s="35"/>
      <c r="I1122" s="29"/>
      <c r="J1122" s="29"/>
      <c r="K1122" s="29"/>
      <c r="L1122" s="35"/>
      <c r="M1122" s="35"/>
      <c r="N1122" s="29"/>
      <c r="O1122" s="29"/>
      <c r="P1122" s="29"/>
      <c r="Q1122" s="35"/>
      <c r="R1122" s="35"/>
      <c r="S1122" s="29"/>
      <c r="T1122" s="29"/>
      <c r="U1122" s="29"/>
      <c r="V1122" s="35"/>
      <c r="W1122" s="35"/>
      <c r="X1122" s="30"/>
      <c r="Y1122" s="30"/>
      <c r="Z1122" s="29"/>
      <c r="AA1122" s="29"/>
    </row>
    <row r="1123" spans="8:27" x14ac:dyDescent="0.2">
      <c r="H1123" s="35"/>
      <c r="I1123" s="29"/>
      <c r="J1123" s="29"/>
      <c r="K1123" s="29"/>
      <c r="L1123" s="35"/>
      <c r="M1123" s="35"/>
      <c r="N1123" s="29"/>
      <c r="O1123" s="29"/>
      <c r="P1123" s="29"/>
      <c r="Q1123" s="35"/>
      <c r="R1123" s="35"/>
      <c r="S1123" s="29"/>
      <c r="T1123" s="29"/>
      <c r="U1123" s="29"/>
      <c r="V1123" s="35"/>
      <c r="W1123" s="35"/>
      <c r="X1123" s="30"/>
      <c r="Y1123" s="30"/>
      <c r="Z1123" s="29"/>
      <c r="AA1123" s="29"/>
    </row>
    <row r="1124" spans="8:27" x14ac:dyDescent="0.2">
      <c r="H1124" s="35"/>
      <c r="I1124" s="29"/>
      <c r="J1124" s="29"/>
      <c r="K1124" s="29"/>
      <c r="L1124" s="35"/>
      <c r="M1124" s="35"/>
      <c r="N1124" s="29"/>
      <c r="O1124" s="29"/>
      <c r="P1124" s="29"/>
      <c r="Q1124" s="35"/>
      <c r="R1124" s="35"/>
      <c r="S1124" s="29"/>
      <c r="T1124" s="29"/>
      <c r="U1124" s="29"/>
      <c r="V1124" s="35"/>
      <c r="W1124" s="35"/>
      <c r="X1124" s="30"/>
      <c r="Y1124" s="30"/>
      <c r="Z1124" s="29"/>
      <c r="AA1124" s="29"/>
    </row>
    <row r="1125" spans="8:27" x14ac:dyDescent="0.2">
      <c r="H1125" s="35"/>
      <c r="I1125" s="29"/>
      <c r="J1125" s="29"/>
      <c r="K1125" s="29"/>
      <c r="L1125" s="35"/>
      <c r="M1125" s="35"/>
      <c r="N1125" s="29"/>
      <c r="O1125" s="29"/>
      <c r="P1125" s="29"/>
      <c r="Q1125" s="35"/>
      <c r="R1125" s="35"/>
      <c r="S1125" s="29"/>
      <c r="T1125" s="29"/>
      <c r="U1125" s="29"/>
      <c r="V1125" s="35"/>
      <c r="W1125" s="35"/>
      <c r="X1125" s="30"/>
      <c r="Y1125" s="30"/>
      <c r="Z1125" s="29"/>
      <c r="AA1125" s="29"/>
    </row>
    <row r="1126" spans="8:27" x14ac:dyDescent="0.2">
      <c r="H1126" s="35"/>
      <c r="I1126" s="29"/>
      <c r="J1126" s="29"/>
      <c r="K1126" s="29"/>
      <c r="L1126" s="35"/>
      <c r="M1126" s="35"/>
      <c r="N1126" s="29"/>
      <c r="O1126" s="29"/>
      <c r="P1126" s="29"/>
      <c r="Q1126" s="35"/>
      <c r="R1126" s="35"/>
      <c r="S1126" s="29"/>
      <c r="T1126" s="29"/>
      <c r="U1126" s="29"/>
      <c r="V1126" s="35"/>
      <c r="W1126" s="35"/>
      <c r="X1126" s="30"/>
      <c r="Y1126" s="30"/>
      <c r="Z1126" s="29"/>
      <c r="AA1126" s="29"/>
    </row>
    <row r="1127" spans="8:27" x14ac:dyDescent="0.2">
      <c r="H1127" s="35"/>
      <c r="I1127" s="29"/>
      <c r="J1127" s="29"/>
      <c r="K1127" s="29"/>
      <c r="L1127" s="35"/>
      <c r="M1127" s="35"/>
      <c r="N1127" s="29"/>
      <c r="O1127" s="29"/>
      <c r="P1127" s="29"/>
      <c r="Q1127" s="35"/>
      <c r="R1127" s="35"/>
      <c r="S1127" s="29"/>
      <c r="T1127" s="29"/>
      <c r="U1127" s="29"/>
      <c r="V1127" s="35"/>
      <c r="W1127" s="35"/>
      <c r="X1127" s="30"/>
      <c r="Y1127" s="30"/>
      <c r="Z1127" s="29"/>
      <c r="AA1127" s="29"/>
    </row>
    <row r="1128" spans="8:27" x14ac:dyDescent="0.2">
      <c r="H1128" s="35"/>
      <c r="I1128" s="29"/>
      <c r="J1128" s="29"/>
      <c r="K1128" s="29"/>
      <c r="L1128" s="35"/>
      <c r="M1128" s="35"/>
      <c r="N1128" s="29"/>
      <c r="O1128" s="29"/>
      <c r="P1128" s="29"/>
      <c r="Q1128" s="35"/>
      <c r="R1128" s="35"/>
      <c r="S1128" s="29"/>
      <c r="T1128" s="29"/>
      <c r="U1128" s="29"/>
      <c r="V1128" s="35"/>
      <c r="W1128" s="35"/>
      <c r="X1128" s="30"/>
      <c r="Y1128" s="30"/>
      <c r="Z1128" s="29"/>
      <c r="AA1128" s="29"/>
    </row>
    <row r="1129" spans="8:27" x14ac:dyDescent="0.2">
      <c r="H1129" s="35"/>
      <c r="I1129" s="29"/>
      <c r="J1129" s="29"/>
      <c r="K1129" s="29"/>
      <c r="L1129" s="35"/>
      <c r="M1129" s="35"/>
      <c r="N1129" s="29"/>
      <c r="O1129" s="29"/>
      <c r="P1129" s="29"/>
      <c r="Q1129" s="35"/>
      <c r="R1129" s="35"/>
      <c r="S1129" s="29"/>
      <c r="T1129" s="29"/>
      <c r="U1129" s="29"/>
      <c r="V1129" s="35"/>
      <c r="W1129" s="35"/>
      <c r="X1129" s="30"/>
      <c r="Y1129" s="30"/>
      <c r="Z1129" s="29"/>
      <c r="AA1129" s="29"/>
    </row>
    <row r="1130" spans="8:27" x14ac:dyDescent="0.2">
      <c r="H1130" s="35"/>
      <c r="I1130" s="29"/>
      <c r="J1130" s="29"/>
      <c r="K1130" s="29"/>
      <c r="L1130" s="35"/>
      <c r="M1130" s="35"/>
      <c r="N1130" s="29"/>
      <c r="O1130" s="29"/>
      <c r="P1130" s="29"/>
      <c r="Q1130" s="35"/>
      <c r="R1130" s="35"/>
      <c r="S1130" s="29"/>
      <c r="T1130" s="29"/>
      <c r="U1130" s="29"/>
      <c r="V1130" s="35"/>
      <c r="W1130" s="35"/>
      <c r="X1130" s="30"/>
      <c r="Y1130" s="30"/>
      <c r="Z1130" s="29"/>
      <c r="AA1130" s="29"/>
    </row>
    <row r="1131" spans="8:27" x14ac:dyDescent="0.2">
      <c r="H1131" s="35"/>
      <c r="I1131" s="29"/>
      <c r="J1131" s="29"/>
      <c r="K1131" s="29"/>
      <c r="L1131" s="35"/>
      <c r="M1131" s="35"/>
      <c r="N1131" s="29"/>
      <c r="O1131" s="29"/>
      <c r="P1131" s="29"/>
      <c r="Q1131" s="35"/>
      <c r="R1131" s="35"/>
      <c r="S1131" s="29"/>
      <c r="T1131" s="29"/>
      <c r="U1131" s="29"/>
      <c r="V1131" s="35"/>
      <c r="W1131" s="35"/>
      <c r="X1131" s="30"/>
      <c r="Y1131" s="30"/>
      <c r="Z1131" s="29"/>
      <c r="AA1131" s="29"/>
    </row>
    <row r="1132" spans="8:27" x14ac:dyDescent="0.2">
      <c r="H1132" s="35"/>
      <c r="I1132" s="29"/>
      <c r="J1132" s="29"/>
      <c r="K1132" s="29"/>
      <c r="L1132" s="35"/>
      <c r="M1132" s="35"/>
      <c r="N1132" s="29"/>
      <c r="O1132" s="29"/>
      <c r="P1132" s="29"/>
      <c r="Q1132" s="35"/>
      <c r="R1132" s="35"/>
      <c r="S1132" s="29"/>
      <c r="T1132" s="29"/>
      <c r="U1132" s="29"/>
      <c r="V1132" s="35"/>
      <c r="W1132" s="35"/>
      <c r="X1132" s="30"/>
      <c r="Y1132" s="30"/>
      <c r="Z1132" s="29"/>
      <c r="AA1132" s="29"/>
    </row>
    <row r="1133" spans="8:27" x14ac:dyDescent="0.2">
      <c r="H1133" s="35"/>
      <c r="I1133" s="29"/>
      <c r="J1133" s="29"/>
      <c r="K1133" s="29"/>
      <c r="L1133" s="35"/>
      <c r="M1133" s="35"/>
      <c r="N1133" s="29"/>
      <c r="O1133" s="29"/>
      <c r="P1133" s="29"/>
      <c r="Q1133" s="35"/>
      <c r="R1133" s="35"/>
      <c r="S1133" s="29"/>
      <c r="T1133" s="29"/>
      <c r="U1133" s="29"/>
      <c r="V1133" s="35"/>
      <c r="W1133" s="35"/>
      <c r="X1133" s="30"/>
      <c r="Y1133" s="30"/>
      <c r="Z1133" s="29"/>
      <c r="AA1133" s="29"/>
    </row>
    <row r="1134" spans="8:27" x14ac:dyDescent="0.2">
      <c r="H1134" s="35"/>
      <c r="I1134" s="29"/>
      <c r="J1134" s="29"/>
      <c r="K1134" s="29"/>
      <c r="L1134" s="35"/>
      <c r="M1134" s="35"/>
      <c r="N1134" s="29"/>
      <c r="O1134" s="29"/>
      <c r="P1134" s="29"/>
      <c r="Q1134" s="35"/>
      <c r="R1134" s="35"/>
      <c r="S1134" s="29"/>
      <c r="T1134" s="29"/>
      <c r="U1134" s="29"/>
      <c r="V1134" s="35"/>
      <c r="W1134" s="35"/>
      <c r="X1134" s="30"/>
      <c r="Y1134" s="30"/>
      <c r="Z1134" s="29"/>
      <c r="AA1134" s="29"/>
    </row>
    <row r="1135" spans="8:27" x14ac:dyDescent="0.2">
      <c r="H1135" s="35"/>
      <c r="I1135" s="29"/>
      <c r="J1135" s="29"/>
      <c r="K1135" s="29"/>
      <c r="L1135" s="35"/>
      <c r="M1135" s="35"/>
      <c r="N1135" s="29"/>
      <c r="O1135" s="29"/>
      <c r="P1135" s="29"/>
      <c r="Q1135" s="35"/>
      <c r="R1135" s="35"/>
      <c r="S1135" s="29"/>
      <c r="T1135" s="29"/>
      <c r="U1135" s="29"/>
      <c r="V1135" s="35"/>
      <c r="W1135" s="35"/>
      <c r="X1135" s="30"/>
      <c r="Y1135" s="30"/>
      <c r="Z1135" s="29"/>
      <c r="AA1135" s="29"/>
    </row>
    <row r="1136" spans="8:27" x14ac:dyDescent="0.2">
      <c r="H1136" s="35"/>
      <c r="I1136" s="29"/>
      <c r="J1136" s="29"/>
      <c r="K1136" s="29"/>
      <c r="L1136" s="35"/>
      <c r="M1136" s="35"/>
      <c r="N1136" s="29"/>
      <c r="O1136" s="29"/>
      <c r="P1136" s="29"/>
      <c r="Q1136" s="35"/>
      <c r="R1136" s="35"/>
      <c r="S1136" s="29"/>
      <c r="T1136" s="29"/>
      <c r="U1136" s="29"/>
      <c r="V1136" s="35"/>
      <c r="W1136" s="35"/>
      <c r="X1136" s="30"/>
      <c r="Y1136" s="30"/>
      <c r="Z1136" s="29"/>
      <c r="AA1136" s="29"/>
    </row>
    <row r="1137" spans="8:27" x14ac:dyDescent="0.2">
      <c r="H1137" s="35"/>
      <c r="I1137" s="29"/>
      <c r="J1137" s="29"/>
      <c r="K1137" s="29"/>
      <c r="L1137" s="35"/>
      <c r="M1137" s="35"/>
      <c r="N1137" s="29"/>
      <c r="O1137" s="29"/>
      <c r="P1137" s="29"/>
      <c r="Q1137" s="35"/>
      <c r="R1137" s="35"/>
      <c r="S1137" s="29"/>
      <c r="T1137" s="29"/>
      <c r="U1137" s="29"/>
      <c r="V1137" s="35"/>
      <c r="W1137" s="35"/>
      <c r="X1137" s="30"/>
      <c r="Y1137" s="30"/>
      <c r="Z1137" s="29"/>
      <c r="AA1137" s="29"/>
    </row>
    <row r="1138" spans="8:27" x14ac:dyDescent="0.2">
      <c r="H1138" s="35"/>
      <c r="I1138" s="29"/>
      <c r="J1138" s="29"/>
      <c r="K1138" s="29"/>
      <c r="L1138" s="35"/>
      <c r="M1138" s="35"/>
      <c r="N1138" s="29"/>
      <c r="O1138" s="29"/>
      <c r="P1138" s="29"/>
      <c r="Q1138" s="35"/>
      <c r="R1138" s="35"/>
      <c r="S1138" s="29"/>
      <c r="T1138" s="29"/>
      <c r="U1138" s="29"/>
      <c r="V1138" s="35"/>
      <c r="W1138" s="35"/>
      <c r="X1138" s="30"/>
      <c r="Y1138" s="30"/>
      <c r="Z1138" s="29"/>
      <c r="AA1138" s="29"/>
    </row>
    <row r="1139" spans="8:27" x14ac:dyDescent="0.2">
      <c r="H1139" s="35"/>
      <c r="I1139" s="29"/>
      <c r="J1139" s="29"/>
      <c r="K1139" s="29"/>
      <c r="L1139" s="35"/>
      <c r="M1139" s="35"/>
      <c r="N1139" s="29"/>
      <c r="O1139" s="29"/>
      <c r="P1139" s="29"/>
      <c r="Q1139" s="35"/>
      <c r="R1139" s="35"/>
      <c r="S1139" s="29"/>
      <c r="T1139" s="29"/>
      <c r="U1139" s="29"/>
      <c r="V1139" s="35"/>
      <c r="W1139" s="35"/>
      <c r="X1139" s="30"/>
      <c r="Y1139" s="30"/>
      <c r="Z1139" s="29"/>
      <c r="AA1139" s="29"/>
    </row>
    <row r="1140" spans="8:27" x14ac:dyDescent="0.2">
      <c r="H1140" s="35"/>
      <c r="I1140" s="29"/>
      <c r="J1140" s="29"/>
      <c r="K1140" s="29"/>
      <c r="L1140" s="35"/>
      <c r="M1140" s="35"/>
      <c r="N1140" s="29"/>
      <c r="O1140" s="29"/>
      <c r="P1140" s="29"/>
      <c r="Q1140" s="35"/>
      <c r="R1140" s="35"/>
      <c r="S1140" s="29"/>
      <c r="T1140" s="29"/>
      <c r="U1140" s="29"/>
      <c r="V1140" s="35"/>
      <c r="W1140" s="35"/>
      <c r="X1140" s="30"/>
      <c r="Y1140" s="30"/>
      <c r="Z1140" s="29"/>
      <c r="AA1140" s="29"/>
    </row>
    <row r="1141" spans="8:27" x14ac:dyDescent="0.2">
      <c r="H1141" s="35"/>
      <c r="I1141" s="29"/>
      <c r="J1141" s="29"/>
      <c r="K1141" s="29"/>
      <c r="L1141" s="35"/>
      <c r="M1141" s="35"/>
      <c r="N1141" s="29"/>
      <c r="O1141" s="29"/>
      <c r="P1141" s="29"/>
      <c r="Q1141" s="35"/>
      <c r="R1141" s="35"/>
      <c r="S1141" s="29"/>
      <c r="T1141" s="29"/>
      <c r="U1141" s="29"/>
      <c r="V1141" s="35"/>
      <c r="W1141" s="35"/>
      <c r="X1141" s="30"/>
      <c r="Y1141" s="30"/>
      <c r="Z1141" s="29"/>
      <c r="AA1141" s="29"/>
    </row>
    <row r="1142" spans="8:27" x14ac:dyDescent="0.2">
      <c r="H1142" s="35"/>
      <c r="I1142" s="29"/>
      <c r="J1142" s="29"/>
      <c r="K1142" s="29"/>
      <c r="L1142" s="35"/>
      <c r="M1142" s="35"/>
      <c r="N1142" s="29"/>
      <c r="O1142" s="29"/>
      <c r="P1142" s="29"/>
      <c r="Q1142" s="35"/>
      <c r="R1142" s="35"/>
      <c r="S1142" s="29"/>
      <c r="T1142" s="29"/>
      <c r="U1142" s="29"/>
      <c r="V1142" s="35"/>
      <c r="W1142" s="35"/>
      <c r="X1142" s="30"/>
      <c r="Y1142" s="30"/>
      <c r="Z1142" s="29"/>
      <c r="AA1142" s="29"/>
    </row>
    <row r="1143" spans="8:27" x14ac:dyDescent="0.2">
      <c r="H1143" s="35"/>
      <c r="I1143" s="29"/>
      <c r="J1143" s="29"/>
      <c r="K1143" s="29"/>
      <c r="L1143" s="35"/>
      <c r="M1143" s="35"/>
      <c r="N1143" s="29"/>
      <c r="O1143" s="29"/>
      <c r="P1143" s="29"/>
      <c r="Q1143" s="35"/>
      <c r="R1143" s="35"/>
      <c r="S1143" s="29"/>
      <c r="T1143" s="29"/>
      <c r="U1143" s="29"/>
      <c r="V1143" s="35"/>
      <c r="W1143" s="35"/>
      <c r="X1143" s="30"/>
      <c r="Y1143" s="30"/>
      <c r="Z1143" s="29"/>
      <c r="AA1143" s="29"/>
    </row>
    <row r="1144" spans="8:27" x14ac:dyDescent="0.2">
      <c r="H1144" s="35"/>
      <c r="I1144" s="29"/>
      <c r="J1144" s="29"/>
      <c r="K1144" s="29"/>
      <c r="L1144" s="35"/>
      <c r="M1144" s="35"/>
      <c r="N1144" s="29"/>
      <c r="O1144" s="29"/>
      <c r="P1144" s="29"/>
      <c r="Q1144" s="35"/>
      <c r="R1144" s="35"/>
      <c r="S1144" s="29"/>
      <c r="T1144" s="29"/>
      <c r="U1144" s="29"/>
      <c r="V1144" s="35"/>
      <c r="W1144" s="35"/>
      <c r="X1144" s="30"/>
      <c r="Y1144" s="30"/>
      <c r="Z1144" s="29"/>
      <c r="AA1144" s="29"/>
    </row>
    <row r="1145" spans="8:27" x14ac:dyDescent="0.2">
      <c r="H1145" s="35"/>
      <c r="I1145" s="29"/>
      <c r="J1145" s="29"/>
      <c r="K1145" s="29"/>
      <c r="L1145" s="35"/>
      <c r="M1145" s="35"/>
      <c r="N1145" s="29"/>
      <c r="O1145" s="29"/>
      <c r="P1145" s="29"/>
      <c r="Q1145" s="35"/>
      <c r="R1145" s="35"/>
      <c r="S1145" s="29"/>
      <c r="T1145" s="29"/>
      <c r="U1145" s="29"/>
      <c r="V1145" s="35"/>
      <c r="W1145" s="35"/>
      <c r="X1145" s="30"/>
      <c r="Y1145" s="30"/>
      <c r="Z1145" s="29"/>
      <c r="AA1145" s="29"/>
    </row>
    <row r="1146" spans="8:27" x14ac:dyDescent="0.2">
      <c r="H1146" s="35"/>
      <c r="I1146" s="29"/>
      <c r="J1146" s="29"/>
      <c r="K1146" s="29"/>
      <c r="L1146" s="35"/>
      <c r="M1146" s="35"/>
      <c r="N1146" s="29"/>
      <c r="O1146" s="29"/>
      <c r="P1146" s="29"/>
      <c r="Q1146" s="35"/>
      <c r="R1146" s="35"/>
      <c r="S1146" s="29"/>
      <c r="T1146" s="29"/>
      <c r="U1146" s="29"/>
      <c r="V1146" s="35"/>
      <c r="W1146" s="35"/>
      <c r="X1146" s="30"/>
      <c r="Y1146" s="30"/>
      <c r="Z1146" s="29"/>
      <c r="AA1146" s="29"/>
    </row>
    <row r="1147" spans="8:27" x14ac:dyDescent="0.2">
      <c r="H1147" s="35"/>
      <c r="I1147" s="29"/>
      <c r="J1147" s="29"/>
      <c r="K1147" s="29"/>
      <c r="L1147" s="35"/>
      <c r="M1147" s="35"/>
      <c r="N1147" s="29"/>
      <c r="O1147" s="29"/>
      <c r="P1147" s="29"/>
      <c r="Q1147" s="35"/>
      <c r="R1147" s="35"/>
      <c r="S1147" s="29"/>
      <c r="T1147" s="29"/>
      <c r="U1147" s="29"/>
      <c r="V1147" s="35"/>
      <c r="W1147" s="35"/>
      <c r="X1147" s="30"/>
      <c r="Y1147" s="30"/>
      <c r="Z1147" s="29"/>
      <c r="AA1147" s="29"/>
    </row>
    <row r="1148" spans="8:27" x14ac:dyDescent="0.2">
      <c r="H1148" s="35"/>
      <c r="I1148" s="29"/>
      <c r="J1148" s="29"/>
      <c r="K1148" s="29"/>
      <c r="L1148" s="35"/>
      <c r="M1148" s="35"/>
      <c r="N1148" s="29"/>
      <c r="O1148" s="29"/>
      <c r="P1148" s="29"/>
      <c r="Q1148" s="35"/>
      <c r="R1148" s="35"/>
      <c r="S1148" s="29"/>
      <c r="T1148" s="29"/>
      <c r="U1148" s="29"/>
      <c r="V1148" s="35"/>
      <c r="W1148" s="35"/>
      <c r="X1148" s="30"/>
      <c r="Y1148" s="30"/>
      <c r="Z1148" s="29"/>
      <c r="AA1148" s="29"/>
    </row>
    <row r="1149" spans="8:27" x14ac:dyDescent="0.2">
      <c r="H1149" s="35"/>
      <c r="I1149" s="29"/>
      <c r="J1149" s="29"/>
      <c r="K1149" s="29"/>
      <c r="L1149" s="35"/>
      <c r="M1149" s="35"/>
      <c r="N1149" s="29"/>
      <c r="O1149" s="29"/>
      <c r="P1149" s="29"/>
      <c r="Q1149" s="35"/>
      <c r="R1149" s="35"/>
      <c r="S1149" s="29"/>
      <c r="T1149" s="29"/>
      <c r="U1149" s="29"/>
      <c r="V1149" s="35"/>
      <c r="W1149" s="35"/>
      <c r="X1149" s="30"/>
      <c r="Y1149" s="30"/>
      <c r="Z1149" s="29"/>
      <c r="AA1149" s="29"/>
    </row>
    <row r="1150" spans="8:27" x14ac:dyDescent="0.2">
      <c r="H1150" s="35"/>
      <c r="I1150" s="29"/>
      <c r="J1150" s="29"/>
      <c r="K1150" s="29"/>
      <c r="L1150" s="35"/>
      <c r="M1150" s="35"/>
      <c r="N1150" s="29"/>
      <c r="O1150" s="29"/>
      <c r="P1150" s="29"/>
      <c r="Q1150" s="35"/>
      <c r="R1150" s="35"/>
      <c r="S1150" s="29"/>
      <c r="T1150" s="29"/>
      <c r="U1150" s="29"/>
      <c r="V1150" s="35"/>
      <c r="W1150" s="35"/>
      <c r="X1150" s="30"/>
      <c r="Y1150" s="30"/>
      <c r="Z1150" s="29"/>
      <c r="AA1150" s="29"/>
    </row>
    <row r="1151" spans="8:27" x14ac:dyDescent="0.2">
      <c r="H1151" s="35"/>
      <c r="I1151" s="29"/>
      <c r="J1151" s="29"/>
      <c r="K1151" s="29"/>
      <c r="L1151" s="35"/>
      <c r="M1151" s="35"/>
      <c r="N1151" s="29"/>
      <c r="O1151" s="29"/>
      <c r="P1151" s="29"/>
      <c r="Q1151" s="35"/>
      <c r="R1151" s="35"/>
      <c r="S1151" s="29"/>
      <c r="T1151" s="29"/>
      <c r="U1151" s="29"/>
      <c r="V1151" s="35"/>
      <c r="W1151" s="35"/>
      <c r="X1151" s="30"/>
      <c r="Y1151" s="30"/>
      <c r="Z1151" s="29"/>
      <c r="AA1151" s="29"/>
    </row>
    <row r="1152" spans="8:27" x14ac:dyDescent="0.2">
      <c r="H1152" s="35"/>
      <c r="I1152" s="29"/>
      <c r="J1152" s="29"/>
      <c r="K1152" s="29"/>
      <c r="L1152" s="35"/>
      <c r="M1152" s="35"/>
      <c r="N1152" s="29"/>
      <c r="O1152" s="29"/>
      <c r="P1152" s="29"/>
      <c r="Q1152" s="35"/>
      <c r="R1152" s="35"/>
      <c r="S1152" s="29"/>
      <c r="T1152" s="29"/>
      <c r="U1152" s="29"/>
      <c r="V1152" s="35"/>
      <c r="W1152" s="35"/>
      <c r="X1152" s="30"/>
      <c r="Y1152" s="30"/>
      <c r="Z1152" s="29"/>
      <c r="AA1152" s="29"/>
    </row>
    <row r="1153" spans="8:27" x14ac:dyDescent="0.2">
      <c r="H1153" s="35"/>
      <c r="I1153" s="29"/>
      <c r="J1153" s="29"/>
      <c r="K1153" s="29"/>
      <c r="L1153" s="35"/>
      <c r="M1153" s="35"/>
      <c r="N1153" s="29"/>
      <c r="O1153" s="29"/>
      <c r="P1153" s="29"/>
      <c r="Q1153" s="35"/>
      <c r="R1153" s="35"/>
      <c r="S1153" s="29"/>
      <c r="T1153" s="29"/>
      <c r="U1153" s="29"/>
      <c r="V1153" s="35"/>
      <c r="W1153" s="35"/>
      <c r="X1153" s="30"/>
      <c r="Y1153" s="30"/>
      <c r="Z1153" s="29"/>
      <c r="AA1153" s="29"/>
    </row>
    <row r="1154" spans="8:27" x14ac:dyDescent="0.2">
      <c r="H1154" s="35"/>
      <c r="I1154" s="29"/>
      <c r="J1154" s="29"/>
      <c r="K1154" s="29"/>
      <c r="L1154" s="35"/>
      <c r="M1154" s="35"/>
      <c r="N1154" s="29"/>
      <c r="O1154" s="29"/>
      <c r="P1154" s="29"/>
      <c r="Q1154" s="35"/>
      <c r="R1154" s="35"/>
      <c r="S1154" s="29"/>
      <c r="T1154" s="29"/>
      <c r="U1154" s="29"/>
      <c r="V1154" s="35"/>
      <c r="W1154" s="35"/>
      <c r="X1154" s="30"/>
      <c r="Y1154" s="30"/>
      <c r="Z1154" s="29"/>
      <c r="AA1154" s="29"/>
    </row>
    <row r="1155" spans="8:27" x14ac:dyDescent="0.2">
      <c r="H1155" s="35"/>
      <c r="I1155" s="29"/>
      <c r="J1155" s="29"/>
      <c r="K1155" s="29"/>
      <c r="L1155" s="35"/>
      <c r="M1155" s="35"/>
      <c r="N1155" s="29"/>
      <c r="O1155" s="29"/>
      <c r="P1155" s="29"/>
      <c r="Q1155" s="35"/>
      <c r="R1155" s="35"/>
      <c r="S1155" s="29"/>
      <c r="T1155" s="29"/>
      <c r="U1155" s="29"/>
      <c r="V1155" s="35"/>
      <c r="W1155" s="35"/>
      <c r="X1155" s="30"/>
      <c r="Y1155" s="30"/>
      <c r="Z1155" s="29"/>
      <c r="AA1155" s="29"/>
    </row>
    <row r="1156" spans="8:27" x14ac:dyDescent="0.2">
      <c r="H1156" s="35"/>
      <c r="I1156" s="29"/>
      <c r="J1156" s="29"/>
      <c r="K1156" s="29"/>
      <c r="L1156" s="35"/>
      <c r="M1156" s="35"/>
      <c r="N1156" s="29"/>
      <c r="O1156" s="29"/>
      <c r="P1156" s="29"/>
      <c r="Q1156" s="35"/>
      <c r="R1156" s="35"/>
      <c r="S1156" s="29"/>
      <c r="T1156" s="29"/>
      <c r="U1156" s="29"/>
      <c r="V1156" s="35"/>
      <c r="W1156" s="35"/>
      <c r="X1156" s="30"/>
      <c r="Y1156" s="30"/>
      <c r="Z1156" s="29"/>
      <c r="AA1156" s="29"/>
    </row>
    <row r="1157" spans="8:27" x14ac:dyDescent="0.2">
      <c r="H1157" s="35"/>
      <c r="I1157" s="29"/>
      <c r="J1157" s="29"/>
      <c r="K1157" s="29"/>
      <c r="L1157" s="35"/>
      <c r="M1157" s="35"/>
      <c r="N1157" s="29"/>
      <c r="O1157" s="29"/>
      <c r="P1157" s="29"/>
      <c r="Q1157" s="35"/>
      <c r="R1157" s="35"/>
      <c r="S1157" s="29"/>
      <c r="T1157" s="29"/>
      <c r="U1157" s="29"/>
      <c r="V1157" s="35"/>
      <c r="W1157" s="35"/>
      <c r="X1157" s="30"/>
      <c r="Y1157" s="30"/>
      <c r="Z1157" s="29"/>
      <c r="AA1157" s="29"/>
    </row>
    <row r="1158" spans="8:27" x14ac:dyDescent="0.2">
      <c r="H1158" s="35"/>
      <c r="I1158" s="29"/>
      <c r="J1158" s="29"/>
      <c r="K1158" s="29"/>
      <c r="L1158" s="35"/>
      <c r="M1158" s="35"/>
      <c r="N1158" s="29"/>
      <c r="O1158" s="29"/>
      <c r="P1158" s="29"/>
      <c r="Q1158" s="35"/>
      <c r="R1158" s="35"/>
      <c r="S1158" s="29"/>
      <c r="T1158" s="29"/>
      <c r="U1158" s="29"/>
      <c r="V1158" s="35"/>
      <c r="W1158" s="35"/>
      <c r="X1158" s="30"/>
      <c r="Y1158" s="30"/>
      <c r="Z1158" s="29"/>
      <c r="AA1158" s="29"/>
    </row>
    <row r="1159" spans="8:27" x14ac:dyDescent="0.2">
      <c r="H1159" s="35"/>
      <c r="I1159" s="29"/>
      <c r="J1159" s="29"/>
      <c r="K1159" s="29"/>
      <c r="L1159" s="35"/>
      <c r="M1159" s="35"/>
      <c r="N1159" s="29"/>
      <c r="O1159" s="29"/>
      <c r="P1159" s="29"/>
      <c r="Q1159" s="35"/>
      <c r="R1159" s="35"/>
      <c r="S1159" s="29"/>
      <c r="T1159" s="29"/>
      <c r="U1159" s="29"/>
      <c r="V1159" s="35"/>
      <c r="W1159" s="35"/>
      <c r="X1159" s="30"/>
      <c r="Y1159" s="30"/>
      <c r="Z1159" s="29"/>
      <c r="AA1159" s="29"/>
    </row>
    <row r="1160" spans="8:27" x14ac:dyDescent="0.2">
      <c r="H1160" s="35"/>
      <c r="I1160" s="29"/>
      <c r="J1160" s="29"/>
      <c r="K1160" s="29"/>
      <c r="L1160" s="35"/>
      <c r="M1160" s="35"/>
      <c r="N1160" s="29"/>
      <c r="O1160" s="29"/>
      <c r="P1160" s="29"/>
      <c r="Q1160" s="35"/>
      <c r="R1160" s="35"/>
      <c r="S1160" s="29"/>
      <c r="T1160" s="29"/>
      <c r="U1160" s="29"/>
      <c r="V1160" s="35"/>
      <c r="W1160" s="35"/>
      <c r="X1160" s="30"/>
      <c r="Y1160" s="30"/>
      <c r="Z1160" s="29"/>
      <c r="AA1160" s="29"/>
    </row>
    <row r="1161" spans="8:27" x14ac:dyDescent="0.2">
      <c r="H1161" s="35"/>
      <c r="I1161" s="29"/>
      <c r="J1161" s="29"/>
      <c r="K1161" s="29"/>
      <c r="L1161" s="35"/>
      <c r="M1161" s="35"/>
      <c r="N1161" s="29"/>
      <c r="O1161" s="29"/>
      <c r="P1161" s="29"/>
      <c r="Q1161" s="35"/>
      <c r="R1161" s="35"/>
      <c r="S1161" s="29"/>
      <c r="T1161" s="29"/>
      <c r="U1161" s="29"/>
      <c r="V1161" s="35"/>
      <c r="W1161" s="35"/>
      <c r="X1161" s="30"/>
      <c r="Y1161" s="30"/>
      <c r="Z1161" s="29"/>
      <c r="AA1161" s="29"/>
    </row>
    <row r="1162" spans="8:27" x14ac:dyDescent="0.2">
      <c r="H1162" s="35"/>
      <c r="I1162" s="29"/>
      <c r="J1162" s="29"/>
      <c r="K1162" s="29"/>
      <c r="L1162" s="35"/>
      <c r="M1162" s="35"/>
      <c r="N1162" s="29"/>
      <c r="O1162" s="29"/>
      <c r="P1162" s="29"/>
      <c r="Q1162" s="35"/>
      <c r="R1162" s="35"/>
      <c r="S1162" s="29"/>
      <c r="T1162" s="29"/>
      <c r="U1162" s="29"/>
      <c r="V1162" s="35"/>
      <c r="W1162" s="35"/>
      <c r="X1162" s="30"/>
      <c r="Y1162" s="30"/>
      <c r="Z1162" s="29"/>
      <c r="AA1162" s="29"/>
    </row>
    <row r="1163" spans="8:27" x14ac:dyDescent="0.2">
      <c r="H1163" s="35"/>
      <c r="I1163" s="29"/>
      <c r="J1163" s="29"/>
      <c r="K1163" s="29"/>
      <c r="L1163" s="35"/>
      <c r="M1163" s="35"/>
      <c r="N1163" s="29"/>
      <c r="O1163" s="29"/>
      <c r="P1163" s="29"/>
      <c r="Q1163" s="35"/>
      <c r="R1163" s="35"/>
      <c r="S1163" s="29"/>
      <c r="T1163" s="29"/>
      <c r="U1163" s="29"/>
      <c r="V1163" s="35"/>
      <c r="W1163" s="35"/>
      <c r="X1163" s="30"/>
      <c r="Y1163" s="30"/>
      <c r="Z1163" s="29"/>
      <c r="AA1163" s="29"/>
    </row>
    <row r="1164" spans="8:27" x14ac:dyDescent="0.2">
      <c r="H1164" s="35"/>
      <c r="I1164" s="29"/>
      <c r="J1164" s="29"/>
      <c r="K1164" s="29"/>
      <c r="L1164" s="35"/>
      <c r="M1164" s="35"/>
      <c r="N1164" s="29"/>
      <c r="O1164" s="29"/>
      <c r="P1164" s="29"/>
      <c r="Q1164" s="35"/>
      <c r="R1164" s="35"/>
      <c r="S1164" s="29"/>
      <c r="T1164" s="29"/>
      <c r="U1164" s="29"/>
      <c r="V1164" s="35"/>
      <c r="W1164" s="35"/>
      <c r="X1164" s="30"/>
      <c r="Y1164" s="30"/>
      <c r="Z1164" s="29"/>
      <c r="AA1164" s="29"/>
    </row>
    <row r="1165" spans="8:27" x14ac:dyDescent="0.2">
      <c r="H1165" s="35"/>
      <c r="I1165" s="29"/>
      <c r="J1165" s="29"/>
      <c r="K1165" s="29"/>
      <c r="L1165" s="35"/>
      <c r="M1165" s="35"/>
      <c r="N1165" s="29"/>
      <c r="O1165" s="29"/>
      <c r="P1165" s="29"/>
      <c r="Q1165" s="35"/>
      <c r="R1165" s="35"/>
      <c r="S1165" s="29"/>
      <c r="T1165" s="29"/>
      <c r="U1165" s="29"/>
      <c r="V1165" s="35"/>
      <c r="W1165" s="35"/>
      <c r="X1165" s="30"/>
      <c r="Y1165" s="30"/>
      <c r="Z1165" s="29"/>
      <c r="AA1165" s="29"/>
    </row>
    <row r="1166" spans="8:27" x14ac:dyDescent="0.2">
      <c r="H1166" s="35"/>
      <c r="I1166" s="29"/>
      <c r="J1166" s="29"/>
      <c r="K1166" s="29"/>
      <c r="L1166" s="35"/>
      <c r="M1166" s="35"/>
      <c r="N1166" s="29"/>
      <c r="O1166" s="29"/>
      <c r="P1166" s="29"/>
      <c r="Q1166" s="35"/>
      <c r="R1166" s="35"/>
      <c r="S1166" s="29"/>
      <c r="T1166" s="29"/>
      <c r="U1166" s="29"/>
      <c r="V1166" s="35"/>
      <c r="W1166" s="35"/>
      <c r="X1166" s="30"/>
      <c r="Y1166" s="30"/>
      <c r="Z1166" s="29"/>
      <c r="AA1166" s="29"/>
    </row>
    <row r="1167" spans="8:27" x14ac:dyDescent="0.2">
      <c r="H1167" s="35"/>
      <c r="I1167" s="29"/>
      <c r="J1167" s="29"/>
      <c r="K1167" s="29"/>
      <c r="L1167" s="35"/>
      <c r="M1167" s="35"/>
      <c r="N1167" s="29"/>
      <c r="O1167" s="29"/>
      <c r="P1167" s="29"/>
      <c r="Q1167" s="35"/>
      <c r="R1167" s="35"/>
      <c r="S1167" s="29"/>
      <c r="T1167" s="29"/>
      <c r="U1167" s="29"/>
      <c r="V1167" s="35"/>
      <c r="W1167" s="35"/>
      <c r="X1167" s="30"/>
      <c r="Y1167" s="30"/>
      <c r="Z1167" s="29"/>
      <c r="AA1167" s="29"/>
    </row>
    <row r="1168" spans="8:27" x14ac:dyDescent="0.2">
      <c r="H1168" s="35"/>
      <c r="I1168" s="29"/>
      <c r="J1168" s="29"/>
      <c r="K1168" s="29"/>
      <c r="L1168" s="35"/>
      <c r="M1168" s="35"/>
      <c r="N1168" s="29"/>
      <c r="O1168" s="29"/>
      <c r="P1168" s="29"/>
      <c r="Q1168" s="35"/>
      <c r="R1168" s="35"/>
      <c r="S1168" s="29"/>
      <c r="T1168" s="29"/>
      <c r="U1168" s="29"/>
      <c r="V1168" s="35"/>
      <c r="W1168" s="35"/>
      <c r="X1168" s="30"/>
      <c r="Y1168" s="30"/>
      <c r="Z1168" s="29"/>
      <c r="AA1168" s="29"/>
    </row>
    <row r="1169" spans="8:27" x14ac:dyDescent="0.2">
      <c r="H1169" s="35"/>
      <c r="I1169" s="29"/>
      <c r="J1169" s="29"/>
      <c r="K1169" s="29"/>
      <c r="L1169" s="35"/>
      <c r="M1169" s="35"/>
      <c r="N1169" s="29"/>
      <c r="O1169" s="29"/>
      <c r="P1169" s="29"/>
      <c r="Q1169" s="35"/>
      <c r="R1169" s="35"/>
      <c r="S1169" s="29"/>
      <c r="T1169" s="29"/>
      <c r="U1169" s="29"/>
      <c r="V1169" s="35"/>
      <c r="W1169" s="35"/>
      <c r="X1169" s="30"/>
      <c r="Y1169" s="30"/>
      <c r="Z1169" s="29"/>
      <c r="AA1169" s="29"/>
    </row>
    <row r="1170" spans="8:27" x14ac:dyDescent="0.2">
      <c r="H1170" s="35"/>
      <c r="I1170" s="29"/>
      <c r="J1170" s="29"/>
      <c r="K1170" s="29"/>
      <c r="L1170" s="35"/>
      <c r="M1170" s="35"/>
      <c r="N1170" s="29"/>
      <c r="O1170" s="29"/>
      <c r="P1170" s="29"/>
      <c r="Q1170" s="35"/>
      <c r="R1170" s="35"/>
      <c r="S1170" s="29"/>
      <c r="T1170" s="29"/>
      <c r="U1170" s="29"/>
      <c r="V1170" s="35"/>
      <c r="W1170" s="35"/>
      <c r="X1170" s="30"/>
      <c r="Y1170" s="30"/>
      <c r="Z1170" s="29"/>
      <c r="AA1170" s="29"/>
    </row>
    <row r="1171" spans="8:27" x14ac:dyDescent="0.2">
      <c r="H1171" s="35"/>
      <c r="I1171" s="29"/>
      <c r="J1171" s="29"/>
      <c r="K1171" s="29"/>
      <c r="L1171" s="35"/>
      <c r="M1171" s="35"/>
      <c r="N1171" s="29"/>
      <c r="O1171" s="29"/>
      <c r="P1171" s="29"/>
      <c r="Q1171" s="35"/>
      <c r="R1171" s="35"/>
      <c r="S1171" s="29"/>
      <c r="T1171" s="29"/>
      <c r="U1171" s="29"/>
      <c r="V1171" s="35"/>
      <c r="W1171" s="35"/>
      <c r="X1171" s="30"/>
      <c r="Y1171" s="30"/>
      <c r="Z1171" s="29"/>
      <c r="AA1171" s="29"/>
    </row>
    <row r="1172" spans="8:27" x14ac:dyDescent="0.2">
      <c r="H1172" s="35"/>
      <c r="I1172" s="29"/>
      <c r="J1172" s="29"/>
      <c r="K1172" s="29"/>
      <c r="L1172" s="35"/>
      <c r="M1172" s="35"/>
      <c r="N1172" s="29"/>
      <c r="O1172" s="29"/>
      <c r="P1172" s="29"/>
      <c r="Q1172" s="35"/>
      <c r="R1172" s="35"/>
      <c r="S1172" s="29"/>
      <c r="T1172" s="29"/>
      <c r="U1172" s="29"/>
      <c r="V1172" s="35"/>
      <c r="W1172" s="35"/>
      <c r="X1172" s="30"/>
      <c r="Y1172" s="30"/>
      <c r="Z1172" s="29"/>
      <c r="AA1172" s="29"/>
    </row>
    <row r="1173" spans="8:27" x14ac:dyDescent="0.2">
      <c r="H1173" s="35"/>
      <c r="I1173" s="29"/>
      <c r="J1173" s="29"/>
      <c r="K1173" s="29"/>
      <c r="L1173" s="35"/>
      <c r="M1173" s="35"/>
      <c r="N1173" s="29"/>
      <c r="O1173" s="29"/>
      <c r="P1173" s="29"/>
      <c r="Q1173" s="35"/>
      <c r="R1173" s="35"/>
      <c r="S1173" s="29"/>
      <c r="T1173" s="29"/>
      <c r="U1173" s="29"/>
      <c r="V1173" s="35"/>
      <c r="W1173" s="35"/>
      <c r="X1173" s="30"/>
      <c r="Y1173" s="30"/>
      <c r="Z1173" s="29"/>
      <c r="AA1173" s="29"/>
    </row>
    <row r="1174" spans="8:27" x14ac:dyDescent="0.2">
      <c r="H1174" s="35"/>
      <c r="I1174" s="29"/>
      <c r="J1174" s="29"/>
      <c r="K1174" s="29"/>
      <c r="L1174" s="35"/>
      <c r="M1174" s="35"/>
      <c r="N1174" s="29"/>
      <c r="O1174" s="29"/>
      <c r="P1174" s="29"/>
      <c r="Q1174" s="35"/>
      <c r="R1174" s="35"/>
      <c r="S1174" s="29"/>
      <c r="T1174" s="29"/>
      <c r="U1174" s="29"/>
      <c r="V1174" s="35"/>
      <c r="W1174" s="35"/>
      <c r="X1174" s="30"/>
      <c r="Y1174" s="30"/>
      <c r="Z1174" s="29"/>
      <c r="AA1174" s="29"/>
    </row>
    <row r="1175" spans="8:27" x14ac:dyDescent="0.2">
      <c r="H1175" s="35"/>
      <c r="I1175" s="29"/>
      <c r="J1175" s="29"/>
      <c r="K1175" s="29"/>
      <c r="L1175" s="35"/>
      <c r="M1175" s="35"/>
      <c r="N1175" s="29"/>
      <c r="O1175" s="29"/>
      <c r="P1175" s="29"/>
      <c r="Q1175" s="35"/>
      <c r="R1175" s="35"/>
      <c r="S1175" s="29"/>
      <c r="T1175" s="29"/>
      <c r="U1175" s="29"/>
      <c r="V1175" s="35"/>
      <c r="W1175" s="35"/>
      <c r="X1175" s="30"/>
      <c r="Y1175" s="30"/>
      <c r="Z1175" s="29"/>
      <c r="AA1175" s="29"/>
    </row>
    <row r="1176" spans="8:27" x14ac:dyDescent="0.2">
      <c r="H1176" s="35"/>
      <c r="I1176" s="29"/>
      <c r="J1176" s="29"/>
      <c r="K1176" s="29"/>
      <c r="L1176" s="35"/>
      <c r="M1176" s="35"/>
      <c r="N1176" s="29"/>
      <c r="O1176" s="29"/>
      <c r="P1176" s="29"/>
      <c r="Q1176" s="35"/>
      <c r="R1176" s="35"/>
      <c r="S1176" s="29"/>
      <c r="T1176" s="29"/>
      <c r="U1176" s="29"/>
      <c r="V1176" s="35"/>
      <c r="W1176" s="35"/>
      <c r="X1176" s="30"/>
      <c r="Y1176" s="30"/>
      <c r="Z1176" s="29"/>
      <c r="AA1176" s="29"/>
    </row>
    <row r="1177" spans="8:27" x14ac:dyDescent="0.2">
      <c r="H1177" s="35"/>
      <c r="I1177" s="29"/>
      <c r="J1177" s="29"/>
      <c r="K1177" s="29"/>
      <c r="L1177" s="35"/>
      <c r="M1177" s="35"/>
      <c r="N1177" s="29"/>
      <c r="O1177" s="29"/>
      <c r="P1177" s="29"/>
      <c r="Q1177" s="35"/>
      <c r="R1177" s="35"/>
      <c r="S1177" s="29"/>
      <c r="T1177" s="29"/>
      <c r="U1177" s="29"/>
      <c r="V1177" s="35"/>
      <c r="W1177" s="35"/>
      <c r="X1177" s="30"/>
      <c r="Y1177" s="30"/>
      <c r="Z1177" s="29"/>
      <c r="AA1177" s="29"/>
    </row>
    <row r="1178" spans="8:27" x14ac:dyDescent="0.2">
      <c r="H1178" s="35"/>
      <c r="I1178" s="29"/>
      <c r="J1178" s="29"/>
      <c r="K1178" s="29"/>
      <c r="L1178" s="35"/>
      <c r="M1178" s="35"/>
      <c r="N1178" s="29"/>
      <c r="O1178" s="29"/>
      <c r="P1178" s="29"/>
      <c r="Q1178" s="35"/>
      <c r="R1178" s="35"/>
      <c r="S1178" s="29"/>
      <c r="T1178" s="29"/>
      <c r="U1178" s="29"/>
      <c r="V1178" s="35"/>
      <c r="W1178" s="35"/>
      <c r="X1178" s="30"/>
      <c r="Y1178" s="30"/>
      <c r="Z1178" s="29"/>
      <c r="AA1178" s="29"/>
    </row>
    <row r="1179" spans="8:27" x14ac:dyDescent="0.2">
      <c r="H1179" s="35"/>
      <c r="I1179" s="29"/>
      <c r="J1179" s="29"/>
      <c r="K1179" s="29"/>
      <c r="L1179" s="35"/>
      <c r="M1179" s="35"/>
      <c r="N1179" s="29"/>
      <c r="O1179" s="29"/>
      <c r="P1179" s="29"/>
      <c r="Q1179" s="35"/>
      <c r="R1179" s="35"/>
      <c r="S1179" s="29"/>
      <c r="T1179" s="29"/>
      <c r="U1179" s="29"/>
      <c r="V1179" s="35"/>
      <c r="W1179" s="35"/>
      <c r="X1179" s="30"/>
      <c r="Y1179" s="30"/>
      <c r="Z1179" s="29"/>
      <c r="AA1179" s="29"/>
    </row>
    <row r="1180" spans="8:27" x14ac:dyDescent="0.2">
      <c r="H1180" s="35"/>
      <c r="I1180" s="29"/>
      <c r="J1180" s="29"/>
      <c r="K1180" s="29"/>
      <c r="L1180" s="35"/>
      <c r="M1180" s="35"/>
      <c r="N1180" s="29"/>
      <c r="O1180" s="29"/>
      <c r="P1180" s="29"/>
      <c r="Q1180" s="35"/>
      <c r="R1180" s="35"/>
      <c r="S1180" s="29"/>
      <c r="T1180" s="29"/>
      <c r="U1180" s="29"/>
      <c r="V1180" s="35"/>
      <c r="W1180" s="35"/>
      <c r="X1180" s="30"/>
      <c r="Y1180" s="30"/>
      <c r="Z1180" s="29"/>
      <c r="AA1180" s="29"/>
    </row>
    <row r="1181" spans="8:27" x14ac:dyDescent="0.2">
      <c r="H1181" s="35"/>
      <c r="I1181" s="29"/>
      <c r="J1181" s="29"/>
      <c r="K1181" s="29"/>
      <c r="L1181" s="35"/>
      <c r="M1181" s="35"/>
      <c r="N1181" s="29"/>
      <c r="O1181" s="29"/>
      <c r="P1181" s="29"/>
      <c r="Q1181" s="35"/>
      <c r="R1181" s="35"/>
      <c r="S1181" s="29"/>
      <c r="T1181" s="29"/>
      <c r="U1181" s="29"/>
      <c r="V1181" s="35"/>
      <c r="W1181" s="35"/>
      <c r="X1181" s="30"/>
      <c r="Y1181" s="30"/>
      <c r="Z1181" s="29"/>
      <c r="AA1181" s="29"/>
    </row>
    <row r="1182" spans="8:27" x14ac:dyDescent="0.2">
      <c r="H1182" s="35"/>
      <c r="I1182" s="29"/>
      <c r="J1182" s="29"/>
      <c r="K1182" s="29"/>
      <c r="L1182" s="35"/>
      <c r="M1182" s="35"/>
      <c r="N1182" s="29"/>
      <c r="O1182" s="29"/>
      <c r="P1182" s="29"/>
      <c r="Q1182" s="35"/>
      <c r="R1182" s="35"/>
      <c r="S1182" s="29"/>
      <c r="T1182" s="29"/>
      <c r="U1182" s="29"/>
      <c r="V1182" s="35"/>
      <c r="W1182" s="35"/>
      <c r="X1182" s="30"/>
      <c r="Y1182" s="30"/>
      <c r="Z1182" s="29"/>
      <c r="AA1182" s="29"/>
    </row>
    <row r="1183" spans="8:27" x14ac:dyDescent="0.2">
      <c r="H1183" s="35"/>
      <c r="I1183" s="29"/>
      <c r="J1183" s="29"/>
      <c r="K1183" s="29"/>
      <c r="L1183" s="35"/>
      <c r="M1183" s="35"/>
      <c r="N1183" s="29"/>
      <c r="O1183" s="29"/>
      <c r="P1183" s="29"/>
      <c r="Q1183" s="35"/>
      <c r="R1183" s="35"/>
      <c r="S1183" s="29"/>
      <c r="T1183" s="29"/>
      <c r="U1183" s="29"/>
      <c r="V1183" s="35"/>
      <c r="W1183" s="35"/>
      <c r="X1183" s="30"/>
      <c r="Y1183" s="30"/>
      <c r="Z1183" s="29"/>
      <c r="AA1183" s="29"/>
    </row>
    <row r="1184" spans="8:27" x14ac:dyDescent="0.2">
      <c r="H1184" s="35"/>
      <c r="I1184" s="29"/>
      <c r="J1184" s="29"/>
      <c r="K1184" s="29"/>
      <c r="L1184" s="35"/>
      <c r="M1184" s="35"/>
      <c r="N1184" s="29"/>
      <c r="O1184" s="29"/>
      <c r="P1184" s="29"/>
      <c r="Q1184" s="35"/>
      <c r="R1184" s="35"/>
      <c r="S1184" s="29"/>
      <c r="T1184" s="29"/>
      <c r="U1184" s="29"/>
      <c r="V1184" s="35"/>
      <c r="W1184" s="35"/>
      <c r="X1184" s="30"/>
      <c r="Y1184" s="30"/>
      <c r="Z1184" s="29"/>
      <c r="AA1184" s="29"/>
    </row>
    <row r="1185" spans="8:27" x14ac:dyDescent="0.2">
      <c r="H1185" s="35"/>
      <c r="I1185" s="29"/>
      <c r="J1185" s="29"/>
      <c r="K1185" s="29"/>
      <c r="L1185" s="35"/>
      <c r="M1185" s="35"/>
      <c r="N1185" s="29"/>
      <c r="O1185" s="29"/>
      <c r="P1185" s="29"/>
      <c r="Q1185" s="35"/>
      <c r="R1185" s="35"/>
      <c r="S1185" s="29"/>
      <c r="T1185" s="29"/>
      <c r="U1185" s="29"/>
      <c r="V1185" s="35"/>
      <c r="W1185" s="35"/>
      <c r="X1185" s="30"/>
      <c r="Y1185" s="30"/>
      <c r="Z1185" s="29"/>
      <c r="AA1185" s="29"/>
    </row>
    <row r="1186" spans="8:27" x14ac:dyDescent="0.2">
      <c r="H1186" s="35"/>
      <c r="I1186" s="29"/>
      <c r="J1186" s="29"/>
      <c r="K1186" s="29"/>
      <c r="L1186" s="35"/>
      <c r="M1186" s="35"/>
      <c r="N1186" s="29"/>
      <c r="O1186" s="29"/>
      <c r="P1186" s="29"/>
      <c r="Q1186" s="35"/>
      <c r="R1186" s="35"/>
      <c r="S1186" s="29"/>
      <c r="T1186" s="29"/>
      <c r="U1186" s="29"/>
      <c r="V1186" s="35"/>
      <c r="W1186" s="35"/>
      <c r="X1186" s="30"/>
      <c r="Y1186" s="30"/>
      <c r="Z1186" s="29"/>
      <c r="AA1186" s="29"/>
    </row>
    <row r="1187" spans="8:27" x14ac:dyDescent="0.2">
      <c r="H1187" s="35"/>
      <c r="I1187" s="29"/>
      <c r="J1187" s="29"/>
      <c r="K1187" s="29"/>
      <c r="L1187" s="35"/>
      <c r="M1187" s="35"/>
      <c r="N1187" s="29"/>
      <c r="O1187" s="29"/>
      <c r="P1187" s="29"/>
      <c r="Q1187" s="35"/>
      <c r="R1187" s="35"/>
      <c r="S1187" s="29"/>
      <c r="T1187" s="29"/>
      <c r="U1187" s="29"/>
      <c r="V1187" s="35"/>
      <c r="W1187" s="35"/>
      <c r="X1187" s="30"/>
      <c r="Y1187" s="30"/>
      <c r="Z1187" s="29"/>
      <c r="AA1187" s="29"/>
    </row>
    <row r="1188" spans="8:27" x14ac:dyDescent="0.2">
      <c r="H1188" s="35"/>
      <c r="I1188" s="29"/>
      <c r="J1188" s="29"/>
      <c r="K1188" s="29"/>
      <c r="L1188" s="35"/>
      <c r="M1188" s="35"/>
      <c r="N1188" s="29"/>
      <c r="O1188" s="29"/>
      <c r="P1188" s="29"/>
      <c r="Q1188" s="35"/>
      <c r="R1188" s="35"/>
      <c r="S1188" s="29"/>
      <c r="T1188" s="29"/>
      <c r="U1188" s="29"/>
      <c r="V1188" s="35"/>
      <c r="W1188" s="35"/>
      <c r="X1188" s="30"/>
      <c r="Y1188" s="30"/>
      <c r="Z1188" s="29"/>
      <c r="AA1188" s="29"/>
    </row>
    <row r="1189" spans="8:27" x14ac:dyDescent="0.2">
      <c r="H1189" s="35"/>
      <c r="I1189" s="29"/>
      <c r="J1189" s="29"/>
      <c r="K1189" s="29"/>
      <c r="L1189" s="35"/>
      <c r="M1189" s="35"/>
      <c r="N1189" s="29"/>
      <c r="O1189" s="29"/>
      <c r="P1189" s="29"/>
      <c r="Q1189" s="35"/>
      <c r="R1189" s="35"/>
      <c r="S1189" s="29"/>
      <c r="T1189" s="29"/>
      <c r="U1189" s="29"/>
      <c r="V1189" s="35"/>
      <c r="W1189" s="35"/>
      <c r="X1189" s="30"/>
      <c r="Y1189" s="30"/>
      <c r="Z1189" s="29"/>
      <c r="AA1189" s="29"/>
    </row>
    <row r="1190" spans="8:27" x14ac:dyDescent="0.2">
      <c r="H1190" s="35"/>
      <c r="I1190" s="29"/>
      <c r="J1190" s="29"/>
      <c r="K1190" s="29"/>
      <c r="L1190" s="35"/>
      <c r="M1190" s="35"/>
      <c r="N1190" s="29"/>
      <c r="O1190" s="29"/>
      <c r="P1190" s="29"/>
      <c r="Q1190" s="35"/>
      <c r="R1190" s="35"/>
      <c r="S1190" s="29"/>
      <c r="T1190" s="29"/>
      <c r="U1190" s="29"/>
      <c r="V1190" s="35"/>
      <c r="W1190" s="35"/>
      <c r="X1190" s="30"/>
      <c r="Y1190" s="30"/>
      <c r="Z1190" s="29"/>
      <c r="AA1190" s="29"/>
    </row>
    <row r="1191" spans="8:27" x14ac:dyDescent="0.2">
      <c r="H1191" s="35"/>
      <c r="I1191" s="29"/>
      <c r="J1191" s="29"/>
      <c r="K1191" s="29"/>
      <c r="L1191" s="35"/>
      <c r="M1191" s="35"/>
      <c r="N1191" s="29"/>
      <c r="O1191" s="29"/>
      <c r="P1191" s="29"/>
      <c r="Q1191" s="35"/>
      <c r="R1191" s="35"/>
      <c r="S1191" s="29"/>
      <c r="T1191" s="29"/>
      <c r="U1191" s="29"/>
      <c r="V1191" s="35"/>
      <c r="W1191" s="35"/>
      <c r="X1191" s="30"/>
      <c r="Y1191" s="30"/>
      <c r="Z1191" s="29"/>
      <c r="AA1191" s="29"/>
    </row>
    <row r="1192" spans="8:27" x14ac:dyDescent="0.2">
      <c r="H1192" s="35"/>
      <c r="I1192" s="29"/>
      <c r="J1192" s="29"/>
      <c r="K1192" s="29"/>
      <c r="L1192" s="35"/>
      <c r="M1192" s="35"/>
      <c r="N1192" s="29"/>
      <c r="O1192" s="29"/>
      <c r="P1192" s="29"/>
      <c r="Q1192" s="35"/>
      <c r="R1192" s="35"/>
      <c r="S1192" s="29"/>
      <c r="T1192" s="29"/>
      <c r="U1192" s="29"/>
      <c r="V1192" s="35"/>
      <c r="W1192" s="35"/>
      <c r="X1192" s="30"/>
      <c r="Y1192" s="30"/>
      <c r="Z1192" s="29"/>
      <c r="AA1192" s="29"/>
    </row>
    <row r="1193" spans="8:27" x14ac:dyDescent="0.2">
      <c r="H1193" s="35"/>
      <c r="I1193" s="29"/>
      <c r="J1193" s="29"/>
      <c r="K1193" s="29"/>
      <c r="L1193" s="35"/>
      <c r="M1193" s="35"/>
      <c r="N1193" s="29"/>
      <c r="O1193" s="29"/>
      <c r="P1193" s="29"/>
      <c r="Q1193" s="35"/>
      <c r="R1193" s="35"/>
      <c r="S1193" s="29"/>
      <c r="T1193" s="29"/>
      <c r="U1193" s="29"/>
      <c r="V1193" s="35"/>
      <c r="W1193" s="35"/>
      <c r="X1193" s="30"/>
      <c r="Y1193" s="30"/>
      <c r="Z1193" s="29"/>
      <c r="AA1193" s="29"/>
    </row>
    <row r="1194" spans="8:27" x14ac:dyDescent="0.2">
      <c r="H1194" s="35"/>
      <c r="I1194" s="29"/>
      <c r="J1194" s="29"/>
      <c r="K1194" s="29"/>
      <c r="L1194" s="35"/>
      <c r="M1194" s="35"/>
      <c r="N1194" s="29"/>
      <c r="O1194" s="29"/>
      <c r="P1194" s="29"/>
      <c r="Q1194" s="35"/>
      <c r="R1194" s="35"/>
      <c r="S1194" s="29"/>
      <c r="T1194" s="29"/>
      <c r="U1194" s="29"/>
      <c r="V1194" s="35"/>
      <c r="W1194" s="35"/>
      <c r="X1194" s="30"/>
      <c r="Y1194" s="30"/>
      <c r="Z1194" s="29"/>
      <c r="AA1194" s="29"/>
    </row>
    <row r="1195" spans="8:27" x14ac:dyDescent="0.2">
      <c r="H1195" s="35"/>
      <c r="I1195" s="29"/>
      <c r="J1195" s="29"/>
      <c r="K1195" s="29"/>
      <c r="L1195" s="35"/>
      <c r="M1195" s="35"/>
      <c r="N1195" s="29"/>
      <c r="O1195" s="29"/>
      <c r="P1195" s="29"/>
      <c r="Q1195" s="35"/>
      <c r="R1195" s="35"/>
      <c r="S1195" s="29"/>
      <c r="T1195" s="29"/>
      <c r="U1195" s="29"/>
      <c r="V1195" s="35"/>
      <c r="W1195" s="35"/>
      <c r="X1195" s="30"/>
      <c r="Y1195" s="30"/>
      <c r="Z1195" s="29"/>
      <c r="AA1195" s="29"/>
    </row>
    <row r="1196" spans="8:27" x14ac:dyDescent="0.2">
      <c r="H1196" s="35"/>
      <c r="I1196" s="29"/>
      <c r="J1196" s="29"/>
      <c r="K1196" s="29"/>
      <c r="L1196" s="35"/>
      <c r="M1196" s="35"/>
      <c r="N1196" s="29"/>
      <c r="O1196" s="29"/>
      <c r="P1196" s="29"/>
      <c r="Q1196" s="35"/>
      <c r="R1196" s="35"/>
      <c r="S1196" s="29"/>
      <c r="T1196" s="29"/>
      <c r="U1196" s="29"/>
      <c r="V1196" s="35"/>
      <c r="W1196" s="35"/>
      <c r="X1196" s="30"/>
      <c r="Y1196" s="30"/>
      <c r="Z1196" s="29"/>
      <c r="AA1196" s="29"/>
    </row>
    <row r="1197" spans="8:27" x14ac:dyDescent="0.2">
      <c r="H1197" s="35"/>
      <c r="I1197" s="29"/>
      <c r="J1197" s="29"/>
      <c r="K1197" s="29"/>
      <c r="L1197" s="35"/>
      <c r="M1197" s="35"/>
      <c r="N1197" s="29"/>
      <c r="O1197" s="29"/>
      <c r="P1197" s="29"/>
      <c r="Q1197" s="35"/>
      <c r="R1197" s="35"/>
      <c r="S1197" s="29"/>
      <c r="T1197" s="29"/>
      <c r="U1197" s="29"/>
      <c r="V1197" s="35"/>
      <c r="W1197" s="35"/>
      <c r="X1197" s="30"/>
      <c r="Y1197" s="30"/>
      <c r="Z1197" s="29"/>
      <c r="AA1197" s="29"/>
    </row>
    <row r="1198" spans="8:27" x14ac:dyDescent="0.2">
      <c r="H1198" s="35"/>
      <c r="I1198" s="29"/>
      <c r="J1198" s="29"/>
      <c r="K1198" s="29"/>
      <c r="L1198" s="35"/>
      <c r="M1198" s="35"/>
      <c r="N1198" s="29"/>
      <c r="O1198" s="29"/>
      <c r="P1198" s="29"/>
      <c r="Q1198" s="35"/>
      <c r="R1198" s="35"/>
      <c r="S1198" s="29"/>
      <c r="T1198" s="29"/>
      <c r="U1198" s="29"/>
      <c r="V1198" s="35"/>
      <c r="W1198" s="35"/>
      <c r="X1198" s="30"/>
      <c r="Y1198" s="30"/>
      <c r="Z1198" s="29"/>
      <c r="AA1198" s="29"/>
    </row>
    <row r="1199" spans="8:27" x14ac:dyDescent="0.2">
      <c r="H1199" s="35"/>
      <c r="I1199" s="29"/>
      <c r="J1199" s="29"/>
      <c r="K1199" s="29"/>
      <c r="L1199" s="35"/>
      <c r="M1199" s="35"/>
      <c r="N1199" s="29"/>
      <c r="O1199" s="29"/>
      <c r="P1199" s="29"/>
      <c r="Q1199" s="35"/>
      <c r="R1199" s="35"/>
      <c r="S1199" s="29"/>
      <c r="T1199" s="29"/>
      <c r="U1199" s="29"/>
      <c r="V1199" s="35"/>
      <c r="W1199" s="35"/>
      <c r="X1199" s="30"/>
      <c r="Y1199" s="30"/>
      <c r="Z1199" s="29"/>
      <c r="AA1199" s="29"/>
    </row>
    <row r="1200" spans="8:27" x14ac:dyDescent="0.2">
      <c r="H1200" s="35"/>
      <c r="I1200" s="29"/>
      <c r="J1200" s="29"/>
      <c r="K1200" s="29"/>
      <c r="L1200" s="35"/>
      <c r="M1200" s="35"/>
      <c r="N1200" s="29"/>
      <c r="O1200" s="29"/>
      <c r="P1200" s="29"/>
      <c r="Q1200" s="35"/>
      <c r="R1200" s="35"/>
      <c r="S1200" s="29"/>
      <c r="T1200" s="29"/>
      <c r="U1200" s="29"/>
      <c r="V1200" s="35"/>
      <c r="W1200" s="35"/>
      <c r="X1200" s="30"/>
      <c r="Y1200" s="30"/>
      <c r="Z1200" s="29"/>
      <c r="AA1200" s="29"/>
    </row>
    <row r="1201" spans="8:27" x14ac:dyDescent="0.2">
      <c r="H1201" s="35"/>
      <c r="I1201" s="29"/>
      <c r="J1201" s="29"/>
      <c r="K1201" s="29"/>
      <c r="L1201" s="35"/>
      <c r="M1201" s="35"/>
      <c r="N1201" s="29"/>
      <c r="O1201" s="29"/>
      <c r="P1201" s="29"/>
      <c r="Q1201" s="35"/>
      <c r="R1201" s="35"/>
      <c r="S1201" s="29"/>
      <c r="T1201" s="29"/>
      <c r="U1201" s="29"/>
      <c r="V1201" s="35"/>
      <c r="W1201" s="35"/>
      <c r="X1201" s="30"/>
      <c r="Y1201" s="30"/>
      <c r="Z1201" s="29"/>
      <c r="AA1201" s="29"/>
    </row>
    <row r="1202" spans="8:27" x14ac:dyDescent="0.2">
      <c r="H1202" s="35"/>
      <c r="I1202" s="29"/>
      <c r="J1202" s="29"/>
      <c r="K1202" s="29"/>
      <c r="L1202" s="35"/>
      <c r="M1202" s="35"/>
      <c r="N1202" s="29"/>
      <c r="O1202" s="29"/>
      <c r="P1202" s="29"/>
      <c r="Q1202" s="35"/>
      <c r="R1202" s="35"/>
      <c r="S1202" s="29"/>
      <c r="T1202" s="29"/>
      <c r="U1202" s="29"/>
      <c r="V1202" s="35"/>
      <c r="W1202" s="35"/>
      <c r="X1202" s="30"/>
      <c r="Y1202" s="30"/>
      <c r="Z1202" s="29"/>
      <c r="AA1202" s="29"/>
    </row>
    <row r="1203" spans="8:27" x14ac:dyDescent="0.2">
      <c r="H1203" s="35"/>
      <c r="I1203" s="29"/>
      <c r="J1203" s="29"/>
      <c r="K1203" s="29"/>
      <c r="L1203" s="35"/>
      <c r="M1203" s="35"/>
      <c r="N1203" s="29"/>
      <c r="O1203" s="29"/>
      <c r="P1203" s="29"/>
      <c r="Q1203" s="35"/>
      <c r="R1203" s="35"/>
      <c r="S1203" s="29"/>
      <c r="T1203" s="29"/>
      <c r="U1203" s="29"/>
      <c r="V1203" s="35"/>
      <c r="W1203" s="35"/>
      <c r="X1203" s="30"/>
      <c r="Y1203" s="30"/>
      <c r="Z1203" s="29"/>
      <c r="AA1203" s="29"/>
    </row>
    <row r="1204" spans="8:27" x14ac:dyDescent="0.2">
      <c r="H1204" s="35"/>
      <c r="I1204" s="29"/>
      <c r="J1204" s="29"/>
      <c r="K1204" s="29"/>
      <c r="L1204" s="35"/>
      <c r="M1204" s="35"/>
      <c r="N1204" s="29"/>
      <c r="O1204" s="29"/>
      <c r="P1204" s="29"/>
      <c r="Q1204" s="35"/>
      <c r="R1204" s="35"/>
      <c r="S1204" s="29"/>
      <c r="T1204" s="29"/>
      <c r="U1204" s="29"/>
      <c r="V1204" s="35"/>
      <c r="W1204" s="35"/>
      <c r="X1204" s="30"/>
      <c r="Y1204" s="30"/>
      <c r="Z1204" s="29"/>
      <c r="AA1204" s="29"/>
    </row>
    <row r="1205" spans="8:27" x14ac:dyDescent="0.2">
      <c r="H1205" s="35"/>
      <c r="I1205" s="29"/>
      <c r="J1205" s="29"/>
      <c r="K1205" s="29"/>
      <c r="L1205" s="35"/>
      <c r="M1205" s="35"/>
      <c r="N1205" s="29"/>
      <c r="O1205" s="29"/>
      <c r="P1205" s="29"/>
      <c r="Q1205" s="35"/>
      <c r="R1205" s="35"/>
      <c r="S1205" s="29"/>
      <c r="T1205" s="29"/>
      <c r="U1205" s="29"/>
      <c r="V1205" s="35"/>
      <c r="W1205" s="35"/>
      <c r="X1205" s="30"/>
      <c r="Y1205" s="30"/>
      <c r="Z1205" s="29"/>
      <c r="AA1205" s="29"/>
    </row>
    <row r="1206" spans="8:27" x14ac:dyDescent="0.2">
      <c r="H1206" s="35"/>
      <c r="I1206" s="29"/>
      <c r="J1206" s="29"/>
      <c r="K1206" s="29"/>
      <c r="L1206" s="35"/>
      <c r="M1206" s="35"/>
      <c r="N1206" s="29"/>
      <c r="O1206" s="29"/>
      <c r="P1206" s="29"/>
      <c r="Q1206" s="35"/>
      <c r="R1206" s="35"/>
      <c r="S1206" s="29"/>
      <c r="T1206" s="29"/>
      <c r="U1206" s="29"/>
      <c r="V1206" s="35"/>
      <c r="W1206" s="35"/>
      <c r="X1206" s="30"/>
      <c r="Y1206" s="30"/>
      <c r="Z1206" s="29"/>
      <c r="AA1206" s="29"/>
    </row>
    <row r="1207" spans="8:27" x14ac:dyDescent="0.2">
      <c r="H1207" s="35"/>
      <c r="I1207" s="29"/>
      <c r="J1207" s="29"/>
      <c r="K1207" s="29"/>
      <c r="L1207" s="35"/>
      <c r="M1207" s="35"/>
      <c r="N1207" s="29"/>
      <c r="O1207" s="29"/>
      <c r="P1207" s="29"/>
      <c r="Q1207" s="35"/>
      <c r="R1207" s="35"/>
      <c r="S1207" s="29"/>
      <c r="T1207" s="29"/>
      <c r="U1207" s="29"/>
      <c r="V1207" s="35"/>
      <c r="W1207" s="35"/>
      <c r="X1207" s="30"/>
      <c r="Y1207" s="30"/>
      <c r="Z1207" s="29"/>
      <c r="AA1207" s="29"/>
    </row>
    <row r="1208" spans="8:27" x14ac:dyDescent="0.2">
      <c r="H1208" s="35"/>
      <c r="I1208" s="29"/>
      <c r="J1208" s="29"/>
      <c r="K1208" s="29"/>
      <c r="L1208" s="35"/>
      <c r="M1208" s="35"/>
      <c r="N1208" s="29"/>
      <c r="O1208" s="29"/>
      <c r="P1208" s="29"/>
      <c r="Q1208" s="35"/>
      <c r="R1208" s="35"/>
      <c r="S1208" s="29"/>
      <c r="T1208" s="29"/>
      <c r="U1208" s="29"/>
      <c r="V1208" s="35"/>
      <c r="W1208" s="35"/>
      <c r="X1208" s="30"/>
      <c r="Y1208" s="30"/>
      <c r="Z1208" s="29"/>
      <c r="AA1208" s="29"/>
    </row>
    <row r="1209" spans="8:27" x14ac:dyDescent="0.2">
      <c r="H1209" s="35"/>
      <c r="I1209" s="29"/>
      <c r="J1209" s="29"/>
      <c r="K1209" s="29"/>
      <c r="L1209" s="35"/>
      <c r="M1209" s="35"/>
      <c r="N1209" s="29"/>
      <c r="O1209" s="29"/>
      <c r="P1209" s="29"/>
      <c r="Q1209" s="35"/>
      <c r="R1209" s="35"/>
      <c r="S1209" s="29"/>
      <c r="T1209" s="29"/>
      <c r="U1209" s="29"/>
      <c r="V1209" s="35"/>
      <c r="W1209" s="35"/>
      <c r="X1209" s="30"/>
      <c r="Y1209" s="30"/>
      <c r="Z1209" s="29"/>
      <c r="AA1209" s="29"/>
    </row>
    <row r="1210" spans="8:27" x14ac:dyDescent="0.2">
      <c r="H1210" s="35"/>
      <c r="I1210" s="29"/>
      <c r="J1210" s="29"/>
      <c r="K1210" s="29"/>
      <c r="L1210" s="35"/>
      <c r="M1210" s="35"/>
      <c r="N1210" s="29"/>
      <c r="O1210" s="29"/>
      <c r="P1210" s="29"/>
      <c r="Q1210" s="35"/>
      <c r="R1210" s="35"/>
      <c r="S1210" s="29"/>
      <c r="T1210" s="29"/>
      <c r="U1210" s="29"/>
      <c r="V1210" s="35"/>
      <c r="W1210" s="35"/>
      <c r="X1210" s="30"/>
      <c r="Y1210" s="30"/>
      <c r="Z1210" s="29"/>
      <c r="AA1210" s="29"/>
    </row>
    <row r="1211" spans="8:27" x14ac:dyDescent="0.2">
      <c r="H1211" s="35"/>
      <c r="I1211" s="29"/>
      <c r="J1211" s="29"/>
      <c r="K1211" s="29"/>
      <c r="L1211" s="35"/>
      <c r="M1211" s="35"/>
      <c r="N1211" s="29"/>
      <c r="O1211" s="29"/>
      <c r="P1211" s="29"/>
      <c r="Q1211" s="35"/>
      <c r="R1211" s="35"/>
      <c r="S1211" s="29"/>
      <c r="T1211" s="29"/>
      <c r="U1211" s="29"/>
      <c r="V1211" s="35"/>
      <c r="W1211" s="35"/>
      <c r="X1211" s="30"/>
      <c r="Y1211" s="30"/>
      <c r="Z1211" s="29"/>
      <c r="AA1211" s="29"/>
    </row>
    <row r="1212" spans="8:27" x14ac:dyDescent="0.2">
      <c r="H1212" s="35"/>
      <c r="I1212" s="29"/>
      <c r="J1212" s="29"/>
      <c r="K1212" s="29"/>
      <c r="L1212" s="35"/>
      <c r="M1212" s="35"/>
      <c r="N1212" s="29"/>
      <c r="O1212" s="29"/>
      <c r="P1212" s="29"/>
      <c r="Q1212" s="35"/>
      <c r="R1212" s="35"/>
      <c r="S1212" s="29"/>
      <c r="T1212" s="29"/>
      <c r="U1212" s="29"/>
      <c r="V1212" s="35"/>
      <c r="W1212" s="35"/>
      <c r="X1212" s="30"/>
      <c r="Y1212" s="30"/>
      <c r="Z1212" s="29"/>
      <c r="AA1212" s="29"/>
    </row>
    <row r="1213" spans="8:27" x14ac:dyDescent="0.2">
      <c r="H1213" s="35"/>
      <c r="I1213" s="29"/>
      <c r="J1213" s="29"/>
      <c r="K1213" s="29"/>
      <c r="L1213" s="35"/>
      <c r="M1213" s="35"/>
      <c r="N1213" s="29"/>
      <c r="O1213" s="29"/>
      <c r="P1213" s="29"/>
      <c r="Q1213" s="35"/>
      <c r="R1213" s="35"/>
      <c r="S1213" s="29"/>
      <c r="T1213" s="29"/>
      <c r="U1213" s="29"/>
      <c r="V1213" s="35"/>
      <c r="W1213" s="35"/>
      <c r="X1213" s="30"/>
      <c r="Y1213" s="30"/>
      <c r="Z1213" s="29"/>
      <c r="AA1213" s="29"/>
    </row>
    <row r="1214" spans="8:27" x14ac:dyDescent="0.2">
      <c r="H1214" s="35"/>
      <c r="I1214" s="29"/>
      <c r="J1214" s="29"/>
      <c r="K1214" s="29"/>
      <c r="L1214" s="35"/>
      <c r="M1214" s="35"/>
      <c r="N1214" s="29"/>
      <c r="O1214" s="29"/>
      <c r="P1214" s="29"/>
      <c r="Q1214" s="35"/>
      <c r="R1214" s="35"/>
      <c r="S1214" s="29"/>
      <c r="T1214" s="29"/>
      <c r="U1214" s="29"/>
      <c r="V1214" s="35"/>
      <c r="W1214" s="35"/>
      <c r="X1214" s="30"/>
      <c r="Y1214" s="30"/>
      <c r="Z1214" s="29"/>
      <c r="AA1214" s="29"/>
    </row>
    <row r="1215" spans="8:27" x14ac:dyDescent="0.2">
      <c r="H1215" s="35"/>
      <c r="I1215" s="29"/>
      <c r="J1215" s="29"/>
      <c r="K1215" s="29"/>
      <c r="L1215" s="35"/>
      <c r="M1215" s="35"/>
      <c r="N1215" s="29"/>
      <c r="O1215" s="29"/>
      <c r="P1215" s="29"/>
      <c r="Q1215" s="35"/>
      <c r="R1215" s="35"/>
      <c r="S1215" s="29"/>
      <c r="T1215" s="29"/>
      <c r="U1215" s="29"/>
      <c r="V1215" s="35"/>
      <c r="W1215" s="35"/>
      <c r="X1215" s="30"/>
      <c r="Y1215" s="30"/>
      <c r="Z1215" s="29"/>
      <c r="AA1215" s="29"/>
    </row>
    <row r="1216" spans="8:27" x14ac:dyDescent="0.2">
      <c r="H1216" s="35"/>
      <c r="I1216" s="29"/>
      <c r="J1216" s="29"/>
      <c r="K1216" s="29"/>
      <c r="L1216" s="35"/>
      <c r="M1216" s="35"/>
      <c r="N1216" s="29"/>
      <c r="O1216" s="29"/>
      <c r="P1216" s="29"/>
      <c r="Q1216" s="35"/>
      <c r="R1216" s="35"/>
      <c r="S1216" s="29"/>
      <c r="T1216" s="29"/>
      <c r="U1216" s="29"/>
      <c r="V1216" s="35"/>
      <c r="W1216" s="35"/>
      <c r="X1216" s="30"/>
      <c r="Y1216" s="30"/>
      <c r="Z1216" s="29"/>
      <c r="AA1216" s="29"/>
    </row>
    <row r="1217" spans="8:27" x14ac:dyDescent="0.2">
      <c r="H1217" s="35"/>
      <c r="I1217" s="29"/>
      <c r="J1217" s="29"/>
      <c r="K1217" s="29"/>
      <c r="L1217" s="35"/>
      <c r="M1217" s="35"/>
      <c r="N1217" s="29"/>
      <c r="O1217" s="29"/>
      <c r="P1217" s="29"/>
      <c r="Q1217" s="35"/>
      <c r="R1217" s="35"/>
      <c r="S1217" s="29"/>
      <c r="T1217" s="29"/>
      <c r="U1217" s="29"/>
      <c r="V1217" s="35"/>
      <c r="W1217" s="35"/>
      <c r="X1217" s="30"/>
      <c r="Y1217" s="30"/>
      <c r="Z1217" s="29"/>
      <c r="AA1217" s="29"/>
    </row>
    <row r="1218" spans="8:27" x14ac:dyDescent="0.2">
      <c r="H1218" s="35"/>
      <c r="I1218" s="29"/>
      <c r="J1218" s="29"/>
      <c r="K1218" s="29"/>
      <c r="L1218" s="35"/>
      <c r="M1218" s="35"/>
      <c r="N1218" s="29"/>
      <c r="O1218" s="29"/>
      <c r="P1218" s="29"/>
      <c r="Q1218" s="35"/>
      <c r="R1218" s="35"/>
      <c r="S1218" s="29"/>
      <c r="T1218" s="29"/>
      <c r="U1218" s="29"/>
      <c r="V1218" s="35"/>
      <c r="W1218" s="35"/>
      <c r="X1218" s="30"/>
      <c r="Y1218" s="30"/>
      <c r="Z1218" s="29"/>
      <c r="AA1218" s="29"/>
    </row>
    <row r="1219" spans="8:27" x14ac:dyDescent="0.2">
      <c r="H1219" s="35"/>
      <c r="I1219" s="29"/>
      <c r="J1219" s="29"/>
      <c r="K1219" s="29"/>
      <c r="L1219" s="35"/>
      <c r="M1219" s="35"/>
      <c r="N1219" s="29"/>
      <c r="O1219" s="29"/>
      <c r="P1219" s="29"/>
      <c r="Q1219" s="35"/>
      <c r="R1219" s="35"/>
      <c r="S1219" s="29"/>
      <c r="T1219" s="29"/>
      <c r="U1219" s="29"/>
      <c r="V1219" s="35"/>
      <c r="W1219" s="35"/>
      <c r="X1219" s="30"/>
      <c r="Y1219" s="30"/>
      <c r="Z1219" s="29"/>
      <c r="AA1219" s="29"/>
    </row>
    <row r="1220" spans="8:27" x14ac:dyDescent="0.2">
      <c r="H1220" s="35"/>
      <c r="I1220" s="29"/>
      <c r="J1220" s="29"/>
      <c r="K1220" s="29"/>
      <c r="L1220" s="35"/>
      <c r="M1220" s="35"/>
      <c r="N1220" s="29"/>
      <c r="O1220" s="29"/>
      <c r="P1220" s="29"/>
      <c r="Q1220" s="35"/>
      <c r="R1220" s="35"/>
      <c r="S1220" s="29"/>
      <c r="T1220" s="29"/>
      <c r="U1220" s="29"/>
      <c r="V1220" s="35"/>
      <c r="W1220" s="35"/>
      <c r="X1220" s="30"/>
      <c r="Y1220" s="30"/>
      <c r="Z1220" s="29"/>
      <c r="AA1220" s="29"/>
    </row>
    <row r="1221" spans="8:27" x14ac:dyDescent="0.2">
      <c r="H1221" s="35"/>
      <c r="I1221" s="29"/>
      <c r="J1221" s="29"/>
      <c r="K1221" s="29"/>
      <c r="L1221" s="35"/>
      <c r="M1221" s="35"/>
      <c r="N1221" s="29"/>
      <c r="O1221" s="29"/>
      <c r="P1221" s="29"/>
      <c r="Q1221" s="35"/>
      <c r="R1221" s="35"/>
      <c r="S1221" s="29"/>
      <c r="T1221" s="29"/>
      <c r="U1221" s="29"/>
      <c r="V1221" s="35"/>
      <c r="W1221" s="35"/>
      <c r="X1221" s="30"/>
      <c r="Y1221" s="30"/>
      <c r="Z1221" s="29"/>
      <c r="AA1221" s="29"/>
    </row>
    <row r="1222" spans="8:27" x14ac:dyDescent="0.2">
      <c r="H1222" s="35"/>
      <c r="I1222" s="29"/>
      <c r="J1222" s="29"/>
      <c r="K1222" s="29"/>
      <c r="L1222" s="35"/>
      <c r="M1222" s="35"/>
      <c r="N1222" s="29"/>
      <c r="O1222" s="29"/>
      <c r="P1222" s="29"/>
      <c r="Q1222" s="35"/>
      <c r="R1222" s="35"/>
      <c r="S1222" s="29"/>
      <c r="T1222" s="29"/>
      <c r="U1222" s="29"/>
      <c r="V1222" s="35"/>
      <c r="W1222" s="35"/>
      <c r="X1222" s="30"/>
      <c r="Y1222" s="30"/>
      <c r="Z1222" s="29"/>
      <c r="AA1222" s="29"/>
    </row>
    <row r="1223" spans="8:27" x14ac:dyDescent="0.2">
      <c r="H1223" s="35"/>
      <c r="I1223" s="29"/>
      <c r="J1223" s="29"/>
      <c r="K1223" s="29"/>
      <c r="L1223" s="35"/>
      <c r="M1223" s="35"/>
      <c r="N1223" s="29"/>
      <c r="O1223" s="29"/>
      <c r="P1223" s="29"/>
      <c r="Q1223" s="35"/>
      <c r="R1223" s="35"/>
      <c r="S1223" s="29"/>
      <c r="T1223" s="29"/>
      <c r="U1223" s="29"/>
      <c r="V1223" s="35"/>
      <c r="W1223" s="35"/>
      <c r="X1223" s="30"/>
      <c r="Y1223" s="30"/>
      <c r="Z1223" s="29"/>
      <c r="AA1223" s="29"/>
    </row>
    <row r="1224" spans="8:27" x14ac:dyDescent="0.2">
      <c r="H1224" s="35"/>
      <c r="I1224" s="29"/>
      <c r="J1224" s="29"/>
      <c r="K1224" s="29"/>
      <c r="L1224" s="35"/>
      <c r="M1224" s="35"/>
      <c r="N1224" s="29"/>
      <c r="O1224" s="29"/>
      <c r="P1224" s="29"/>
      <c r="Q1224" s="35"/>
      <c r="R1224" s="35"/>
      <c r="S1224" s="29"/>
      <c r="T1224" s="29"/>
      <c r="U1224" s="29"/>
      <c r="V1224" s="35"/>
      <c r="W1224" s="35"/>
      <c r="X1224" s="30"/>
      <c r="Y1224" s="30"/>
      <c r="Z1224" s="29"/>
      <c r="AA1224" s="29"/>
    </row>
    <row r="1225" spans="8:27" x14ac:dyDescent="0.2">
      <c r="H1225" s="35"/>
      <c r="I1225" s="29"/>
      <c r="J1225" s="29"/>
      <c r="K1225" s="29"/>
      <c r="L1225" s="35"/>
      <c r="M1225" s="35"/>
      <c r="N1225" s="29"/>
      <c r="O1225" s="29"/>
      <c r="P1225" s="29"/>
      <c r="Q1225" s="35"/>
      <c r="R1225" s="35"/>
      <c r="S1225" s="29"/>
      <c r="T1225" s="29"/>
      <c r="U1225" s="29"/>
      <c r="V1225" s="35"/>
      <c r="W1225" s="35"/>
      <c r="X1225" s="30"/>
      <c r="Y1225" s="30"/>
      <c r="Z1225" s="29"/>
      <c r="AA1225" s="29"/>
    </row>
    <row r="1226" spans="8:27" x14ac:dyDescent="0.2">
      <c r="H1226" s="35"/>
      <c r="I1226" s="29"/>
      <c r="J1226" s="29"/>
      <c r="K1226" s="29"/>
      <c r="L1226" s="35"/>
      <c r="M1226" s="35"/>
      <c r="N1226" s="29"/>
      <c r="O1226" s="29"/>
      <c r="P1226" s="29"/>
      <c r="Q1226" s="35"/>
      <c r="R1226" s="35"/>
      <c r="S1226" s="29"/>
      <c r="T1226" s="29"/>
      <c r="U1226" s="29"/>
      <c r="V1226" s="35"/>
      <c r="W1226" s="35"/>
      <c r="X1226" s="30"/>
      <c r="Y1226" s="30"/>
      <c r="Z1226" s="29"/>
      <c r="AA1226" s="29"/>
    </row>
    <row r="1227" spans="8:27" x14ac:dyDescent="0.2">
      <c r="H1227" s="35"/>
      <c r="I1227" s="29"/>
      <c r="J1227" s="29"/>
      <c r="K1227" s="29"/>
      <c r="L1227" s="35"/>
      <c r="M1227" s="35"/>
      <c r="N1227" s="29"/>
      <c r="O1227" s="29"/>
      <c r="P1227" s="29"/>
      <c r="Q1227" s="35"/>
      <c r="R1227" s="35"/>
      <c r="S1227" s="29"/>
      <c r="T1227" s="29"/>
      <c r="U1227" s="29"/>
      <c r="V1227" s="35"/>
      <c r="W1227" s="35"/>
      <c r="X1227" s="30"/>
      <c r="Y1227" s="30"/>
      <c r="Z1227" s="29"/>
      <c r="AA1227" s="29"/>
    </row>
    <row r="1228" spans="8:27" x14ac:dyDescent="0.2">
      <c r="H1228" s="35"/>
      <c r="I1228" s="29"/>
      <c r="J1228" s="29"/>
      <c r="K1228" s="29"/>
      <c r="L1228" s="35"/>
      <c r="M1228" s="35"/>
      <c r="N1228" s="29"/>
      <c r="O1228" s="29"/>
      <c r="P1228" s="29"/>
      <c r="Q1228" s="35"/>
      <c r="R1228" s="35"/>
      <c r="S1228" s="29"/>
      <c r="T1228" s="29"/>
      <c r="U1228" s="29"/>
      <c r="V1228" s="35"/>
      <c r="W1228" s="35"/>
      <c r="X1228" s="30"/>
      <c r="Y1228" s="30"/>
      <c r="Z1228" s="29"/>
      <c r="AA1228" s="29"/>
    </row>
    <row r="1229" spans="8:27" x14ac:dyDescent="0.2">
      <c r="H1229" s="35"/>
      <c r="I1229" s="29"/>
      <c r="J1229" s="29"/>
      <c r="K1229" s="29"/>
      <c r="L1229" s="35"/>
      <c r="M1229" s="35"/>
      <c r="N1229" s="29"/>
      <c r="O1229" s="29"/>
      <c r="P1229" s="29"/>
      <c r="Q1229" s="35"/>
      <c r="R1229" s="35"/>
      <c r="S1229" s="29"/>
      <c r="T1229" s="29"/>
      <c r="U1229" s="29"/>
      <c r="V1229" s="35"/>
      <c r="W1229" s="35"/>
      <c r="X1229" s="30"/>
      <c r="Y1229" s="30"/>
      <c r="Z1229" s="29"/>
      <c r="AA1229" s="29"/>
    </row>
    <row r="1230" spans="8:27" x14ac:dyDescent="0.2">
      <c r="H1230" s="35"/>
      <c r="I1230" s="29"/>
      <c r="J1230" s="29"/>
      <c r="K1230" s="29"/>
      <c r="L1230" s="35"/>
      <c r="M1230" s="35"/>
      <c r="N1230" s="29"/>
      <c r="O1230" s="29"/>
      <c r="P1230" s="29"/>
      <c r="Q1230" s="35"/>
      <c r="R1230" s="35"/>
      <c r="S1230" s="29"/>
      <c r="T1230" s="29"/>
      <c r="U1230" s="29"/>
      <c r="V1230" s="35"/>
      <c r="W1230" s="35"/>
      <c r="X1230" s="30"/>
      <c r="Y1230" s="30"/>
      <c r="Z1230" s="29"/>
      <c r="AA1230" s="29"/>
    </row>
    <row r="1231" spans="8:27" x14ac:dyDescent="0.2">
      <c r="H1231" s="35"/>
      <c r="I1231" s="29"/>
      <c r="J1231" s="29"/>
      <c r="K1231" s="29"/>
      <c r="L1231" s="35"/>
      <c r="M1231" s="35"/>
      <c r="N1231" s="29"/>
      <c r="O1231" s="29"/>
      <c r="P1231" s="29"/>
      <c r="Q1231" s="35"/>
      <c r="R1231" s="35"/>
      <c r="S1231" s="29"/>
      <c r="T1231" s="29"/>
      <c r="U1231" s="29"/>
      <c r="V1231" s="35"/>
      <c r="W1231" s="35"/>
      <c r="X1231" s="30"/>
      <c r="Y1231" s="30"/>
      <c r="Z1231" s="29"/>
      <c r="AA1231" s="29"/>
    </row>
    <row r="1232" spans="8:27" x14ac:dyDescent="0.2">
      <c r="H1232" s="35"/>
      <c r="I1232" s="29"/>
      <c r="J1232" s="29"/>
      <c r="K1232" s="29"/>
      <c r="L1232" s="35"/>
      <c r="M1232" s="35"/>
      <c r="N1232" s="29"/>
      <c r="O1232" s="29"/>
      <c r="P1232" s="29"/>
      <c r="Q1232" s="35"/>
      <c r="R1232" s="35"/>
      <c r="S1232" s="29"/>
      <c r="T1232" s="29"/>
      <c r="U1232" s="29"/>
      <c r="V1232" s="35"/>
      <c r="W1232" s="35"/>
      <c r="X1232" s="30"/>
      <c r="Y1232" s="30"/>
      <c r="Z1232" s="29"/>
      <c r="AA1232" s="29"/>
    </row>
    <row r="1233" spans="8:27" x14ac:dyDescent="0.2">
      <c r="H1233" s="35"/>
      <c r="I1233" s="29"/>
      <c r="J1233" s="29"/>
      <c r="K1233" s="29"/>
      <c r="L1233" s="35"/>
      <c r="M1233" s="35"/>
      <c r="N1233" s="29"/>
      <c r="O1233" s="29"/>
      <c r="P1233" s="29"/>
      <c r="Q1233" s="35"/>
      <c r="R1233" s="35"/>
      <c r="S1233" s="29"/>
      <c r="T1233" s="29"/>
      <c r="U1233" s="29"/>
      <c r="V1233" s="35"/>
      <c r="W1233" s="35"/>
      <c r="X1233" s="30"/>
      <c r="Y1233" s="30"/>
      <c r="Z1233" s="29"/>
      <c r="AA1233" s="29"/>
    </row>
    <row r="1234" spans="8:27" x14ac:dyDescent="0.2">
      <c r="H1234" s="35"/>
      <c r="I1234" s="29"/>
      <c r="J1234" s="29"/>
      <c r="K1234" s="29"/>
      <c r="L1234" s="35"/>
      <c r="M1234" s="35"/>
      <c r="N1234" s="29"/>
      <c r="O1234" s="29"/>
      <c r="P1234" s="29"/>
      <c r="Q1234" s="35"/>
      <c r="R1234" s="35"/>
      <c r="S1234" s="29"/>
      <c r="T1234" s="29"/>
      <c r="U1234" s="29"/>
      <c r="V1234" s="35"/>
      <c r="W1234" s="35"/>
      <c r="X1234" s="30"/>
      <c r="Y1234" s="30"/>
      <c r="Z1234" s="29"/>
      <c r="AA1234" s="29"/>
    </row>
    <row r="1235" spans="8:27" x14ac:dyDescent="0.2">
      <c r="H1235" s="35"/>
      <c r="I1235" s="29"/>
      <c r="J1235" s="29"/>
      <c r="K1235" s="29"/>
      <c r="L1235" s="35"/>
      <c r="M1235" s="35"/>
      <c r="N1235" s="29"/>
      <c r="O1235" s="29"/>
      <c r="P1235" s="29"/>
      <c r="Q1235" s="35"/>
      <c r="R1235" s="35"/>
      <c r="S1235" s="29"/>
      <c r="T1235" s="29"/>
      <c r="U1235" s="29"/>
      <c r="V1235" s="35"/>
      <c r="W1235" s="35"/>
      <c r="X1235" s="30"/>
      <c r="Y1235" s="30"/>
      <c r="Z1235" s="29"/>
      <c r="AA1235" s="29"/>
    </row>
    <row r="1236" spans="8:27" x14ac:dyDescent="0.2">
      <c r="H1236" s="35"/>
      <c r="I1236" s="29"/>
      <c r="J1236" s="29"/>
      <c r="K1236" s="29"/>
      <c r="L1236" s="35"/>
      <c r="M1236" s="35"/>
      <c r="N1236" s="29"/>
      <c r="O1236" s="29"/>
      <c r="P1236" s="29"/>
      <c r="Q1236" s="35"/>
      <c r="R1236" s="35"/>
      <c r="S1236" s="29"/>
      <c r="T1236" s="29"/>
      <c r="U1236" s="29"/>
      <c r="V1236" s="35"/>
      <c r="W1236" s="35"/>
      <c r="X1236" s="30"/>
      <c r="Y1236" s="30"/>
      <c r="Z1236" s="29"/>
      <c r="AA1236" s="29"/>
    </row>
    <row r="1237" spans="8:27" x14ac:dyDescent="0.2">
      <c r="H1237" s="35"/>
      <c r="I1237" s="29"/>
      <c r="J1237" s="29"/>
      <c r="K1237" s="29"/>
      <c r="L1237" s="35"/>
      <c r="M1237" s="35"/>
      <c r="N1237" s="29"/>
      <c r="O1237" s="29"/>
      <c r="P1237" s="29"/>
      <c r="Q1237" s="35"/>
      <c r="R1237" s="35"/>
      <c r="S1237" s="29"/>
      <c r="T1237" s="29"/>
      <c r="U1237" s="29"/>
      <c r="V1237" s="35"/>
      <c r="W1237" s="35"/>
      <c r="X1237" s="30"/>
      <c r="Y1237" s="30"/>
      <c r="Z1237" s="29"/>
      <c r="AA1237" s="29"/>
    </row>
    <row r="1238" spans="8:27" x14ac:dyDescent="0.2">
      <c r="H1238" s="35"/>
      <c r="I1238" s="29"/>
      <c r="J1238" s="29"/>
      <c r="K1238" s="29"/>
      <c r="L1238" s="35"/>
      <c r="M1238" s="35"/>
      <c r="N1238" s="29"/>
      <c r="O1238" s="29"/>
      <c r="P1238" s="29"/>
      <c r="Q1238" s="35"/>
      <c r="R1238" s="35"/>
      <c r="S1238" s="29"/>
      <c r="T1238" s="29"/>
      <c r="U1238" s="29"/>
      <c r="V1238" s="35"/>
      <c r="W1238" s="35"/>
      <c r="X1238" s="30"/>
      <c r="Y1238" s="30"/>
      <c r="Z1238" s="29"/>
      <c r="AA1238" s="29"/>
    </row>
    <row r="1239" spans="8:27" x14ac:dyDescent="0.2">
      <c r="H1239" s="35"/>
      <c r="I1239" s="29"/>
      <c r="J1239" s="29"/>
      <c r="K1239" s="29"/>
      <c r="L1239" s="35"/>
      <c r="M1239" s="35"/>
      <c r="N1239" s="29"/>
      <c r="O1239" s="29"/>
      <c r="P1239" s="29"/>
      <c r="Q1239" s="35"/>
      <c r="R1239" s="35"/>
      <c r="S1239" s="29"/>
      <c r="T1239" s="29"/>
      <c r="U1239" s="29"/>
      <c r="V1239" s="35"/>
      <c r="W1239" s="35"/>
      <c r="X1239" s="30"/>
      <c r="Y1239" s="30"/>
      <c r="Z1239" s="29"/>
      <c r="AA1239" s="29"/>
    </row>
    <row r="1240" spans="8:27" x14ac:dyDescent="0.2">
      <c r="H1240" s="35"/>
      <c r="I1240" s="29"/>
      <c r="J1240" s="29"/>
      <c r="K1240" s="29"/>
      <c r="L1240" s="35"/>
      <c r="M1240" s="35"/>
      <c r="N1240" s="29"/>
      <c r="O1240" s="29"/>
      <c r="P1240" s="29"/>
      <c r="Q1240" s="35"/>
      <c r="R1240" s="35"/>
      <c r="S1240" s="29"/>
      <c r="T1240" s="29"/>
      <c r="U1240" s="29"/>
      <c r="V1240" s="35"/>
      <c r="W1240" s="35"/>
      <c r="X1240" s="30"/>
      <c r="Y1240" s="30"/>
      <c r="Z1240" s="29"/>
      <c r="AA1240" s="29"/>
    </row>
    <row r="1241" spans="8:27" x14ac:dyDescent="0.2">
      <c r="H1241" s="35"/>
      <c r="I1241" s="29"/>
      <c r="J1241" s="29"/>
      <c r="K1241" s="29"/>
      <c r="L1241" s="35"/>
      <c r="M1241" s="35"/>
      <c r="N1241" s="29"/>
      <c r="O1241" s="29"/>
      <c r="P1241" s="29"/>
      <c r="Q1241" s="35"/>
      <c r="R1241" s="35"/>
      <c r="S1241" s="29"/>
      <c r="T1241" s="29"/>
      <c r="U1241" s="29"/>
      <c r="V1241" s="35"/>
      <c r="W1241" s="35"/>
      <c r="X1241" s="30"/>
      <c r="Y1241" s="30"/>
      <c r="Z1241" s="29"/>
      <c r="AA1241" s="29"/>
    </row>
    <row r="1242" spans="8:27" x14ac:dyDescent="0.2">
      <c r="H1242" s="35"/>
      <c r="I1242" s="29"/>
      <c r="J1242" s="29"/>
      <c r="K1242" s="29"/>
      <c r="L1242" s="35"/>
      <c r="M1242" s="35"/>
      <c r="N1242" s="29"/>
      <c r="O1242" s="29"/>
      <c r="P1242" s="29"/>
      <c r="Q1242" s="35"/>
      <c r="R1242" s="35"/>
      <c r="S1242" s="29"/>
      <c r="T1242" s="29"/>
      <c r="U1242" s="29"/>
      <c r="V1242" s="35"/>
      <c r="W1242" s="35"/>
      <c r="X1242" s="30"/>
      <c r="Y1242" s="30"/>
      <c r="Z1242" s="29"/>
      <c r="AA1242" s="29"/>
    </row>
    <row r="1243" spans="8:27" x14ac:dyDescent="0.2">
      <c r="H1243" s="35"/>
      <c r="I1243" s="29"/>
      <c r="J1243" s="29"/>
      <c r="K1243" s="29"/>
      <c r="L1243" s="35"/>
      <c r="M1243" s="35"/>
      <c r="N1243" s="29"/>
      <c r="O1243" s="29"/>
      <c r="P1243" s="29"/>
      <c r="Q1243" s="35"/>
      <c r="R1243" s="35"/>
      <c r="S1243" s="29"/>
      <c r="T1243" s="29"/>
      <c r="U1243" s="29"/>
      <c r="V1243" s="35"/>
      <c r="W1243" s="35"/>
      <c r="X1243" s="30"/>
      <c r="Y1243" s="30"/>
      <c r="Z1243" s="29"/>
      <c r="AA1243" s="29"/>
    </row>
    <row r="1244" spans="8:27" x14ac:dyDescent="0.2">
      <c r="H1244" s="35"/>
      <c r="I1244" s="29"/>
      <c r="J1244" s="29"/>
      <c r="K1244" s="29"/>
      <c r="L1244" s="35"/>
      <c r="M1244" s="35"/>
      <c r="N1244" s="29"/>
      <c r="O1244" s="29"/>
      <c r="P1244" s="29"/>
      <c r="Q1244" s="35"/>
      <c r="R1244" s="35"/>
      <c r="S1244" s="29"/>
      <c r="T1244" s="29"/>
      <c r="U1244" s="29"/>
      <c r="V1244" s="35"/>
      <c r="W1244" s="35"/>
      <c r="X1244" s="30"/>
      <c r="Y1244" s="30"/>
      <c r="Z1244" s="29"/>
      <c r="AA1244" s="29"/>
    </row>
    <row r="1245" spans="8:27" x14ac:dyDescent="0.2">
      <c r="H1245" s="35"/>
      <c r="I1245" s="29"/>
      <c r="J1245" s="29"/>
      <c r="K1245" s="29"/>
      <c r="L1245" s="35"/>
      <c r="M1245" s="35"/>
      <c r="N1245" s="29"/>
      <c r="O1245" s="29"/>
      <c r="P1245" s="29"/>
      <c r="Q1245" s="35"/>
      <c r="R1245" s="35"/>
      <c r="S1245" s="29"/>
      <c r="T1245" s="29"/>
      <c r="U1245" s="29"/>
      <c r="V1245" s="35"/>
      <c r="W1245" s="35"/>
      <c r="X1245" s="30"/>
      <c r="Y1245" s="30"/>
      <c r="Z1245" s="29"/>
      <c r="AA1245" s="29"/>
    </row>
    <row r="1246" spans="8:27" x14ac:dyDescent="0.2">
      <c r="H1246" s="35"/>
      <c r="I1246" s="29"/>
      <c r="J1246" s="29"/>
      <c r="K1246" s="29"/>
      <c r="L1246" s="35"/>
      <c r="M1246" s="35"/>
      <c r="N1246" s="29"/>
      <c r="O1246" s="29"/>
      <c r="P1246" s="29"/>
      <c r="Q1246" s="35"/>
      <c r="R1246" s="35"/>
      <c r="S1246" s="29"/>
      <c r="T1246" s="29"/>
      <c r="U1246" s="29"/>
      <c r="V1246" s="35"/>
      <c r="W1246" s="35"/>
      <c r="X1246" s="30"/>
      <c r="Y1246" s="30"/>
      <c r="Z1246" s="29"/>
      <c r="AA1246" s="29"/>
    </row>
    <row r="1247" spans="8:27" x14ac:dyDescent="0.2">
      <c r="H1247" s="35"/>
      <c r="I1247" s="29"/>
      <c r="J1247" s="29"/>
      <c r="K1247" s="29"/>
      <c r="L1247" s="35"/>
      <c r="M1247" s="35"/>
      <c r="N1247" s="29"/>
      <c r="O1247" s="29"/>
      <c r="P1247" s="29"/>
      <c r="Q1247" s="35"/>
      <c r="R1247" s="35"/>
      <c r="S1247" s="29"/>
      <c r="T1247" s="29"/>
      <c r="U1247" s="29"/>
      <c r="V1247" s="35"/>
      <c r="W1247" s="35"/>
      <c r="X1247" s="30"/>
      <c r="Y1247" s="30"/>
      <c r="Z1247" s="29"/>
      <c r="AA1247" s="29"/>
    </row>
    <row r="1248" spans="8:27" x14ac:dyDescent="0.2">
      <c r="H1248" s="35"/>
      <c r="I1248" s="29"/>
      <c r="J1248" s="29"/>
      <c r="K1248" s="29"/>
      <c r="L1248" s="35"/>
      <c r="M1248" s="35"/>
      <c r="N1248" s="29"/>
      <c r="O1248" s="29"/>
      <c r="P1248" s="29"/>
      <c r="Q1248" s="35"/>
      <c r="R1248" s="35"/>
      <c r="S1248" s="29"/>
      <c r="T1248" s="29"/>
      <c r="U1248" s="29"/>
      <c r="V1248" s="35"/>
      <c r="W1248" s="35"/>
      <c r="X1248" s="30"/>
      <c r="Y1248" s="30"/>
      <c r="Z1248" s="29"/>
      <c r="AA1248" s="29"/>
    </row>
    <row r="1249" spans="8:27" x14ac:dyDescent="0.2">
      <c r="H1249" s="35"/>
      <c r="I1249" s="29"/>
      <c r="J1249" s="29"/>
      <c r="K1249" s="29"/>
      <c r="L1249" s="35"/>
      <c r="M1249" s="35"/>
      <c r="N1249" s="29"/>
      <c r="O1249" s="29"/>
      <c r="P1249" s="29"/>
      <c r="Q1249" s="35"/>
      <c r="R1249" s="35"/>
      <c r="S1249" s="29"/>
      <c r="T1249" s="29"/>
      <c r="U1249" s="29"/>
      <c r="V1249" s="35"/>
      <c r="W1249" s="35"/>
      <c r="X1249" s="30"/>
      <c r="Y1249" s="30"/>
      <c r="Z1249" s="29"/>
      <c r="AA1249" s="29"/>
    </row>
    <row r="1250" spans="8:27" x14ac:dyDescent="0.2">
      <c r="H1250" s="35"/>
      <c r="I1250" s="29"/>
      <c r="J1250" s="29"/>
      <c r="K1250" s="29"/>
      <c r="L1250" s="35"/>
      <c r="M1250" s="35"/>
      <c r="N1250" s="29"/>
      <c r="O1250" s="29"/>
      <c r="P1250" s="29"/>
      <c r="Q1250" s="35"/>
      <c r="R1250" s="35"/>
      <c r="S1250" s="29"/>
      <c r="T1250" s="29"/>
      <c r="U1250" s="29"/>
      <c r="V1250" s="35"/>
      <c r="W1250" s="35"/>
      <c r="X1250" s="30"/>
      <c r="Y1250" s="30"/>
      <c r="Z1250" s="29"/>
      <c r="AA1250" s="29"/>
    </row>
    <row r="1251" spans="8:27" x14ac:dyDescent="0.2">
      <c r="H1251" s="35"/>
      <c r="I1251" s="29"/>
      <c r="J1251" s="29"/>
      <c r="K1251" s="29"/>
      <c r="L1251" s="35"/>
      <c r="M1251" s="35"/>
      <c r="N1251" s="29"/>
      <c r="O1251" s="29"/>
      <c r="P1251" s="29"/>
      <c r="Q1251" s="35"/>
      <c r="R1251" s="35"/>
      <c r="S1251" s="29"/>
      <c r="T1251" s="29"/>
      <c r="U1251" s="29"/>
      <c r="V1251" s="35"/>
      <c r="W1251" s="35"/>
      <c r="X1251" s="30"/>
      <c r="Y1251" s="30"/>
      <c r="Z1251" s="29"/>
      <c r="AA1251" s="29"/>
    </row>
    <row r="1252" spans="8:27" x14ac:dyDescent="0.2">
      <c r="H1252" s="35"/>
      <c r="I1252" s="29"/>
      <c r="J1252" s="29"/>
      <c r="K1252" s="29"/>
      <c r="L1252" s="35"/>
      <c r="M1252" s="35"/>
      <c r="N1252" s="29"/>
      <c r="O1252" s="29"/>
      <c r="P1252" s="29"/>
      <c r="Q1252" s="35"/>
      <c r="R1252" s="35"/>
      <c r="S1252" s="29"/>
      <c r="T1252" s="29"/>
      <c r="U1252" s="29"/>
      <c r="V1252" s="35"/>
      <c r="W1252" s="35"/>
      <c r="X1252" s="30"/>
      <c r="Y1252" s="30"/>
      <c r="Z1252" s="29"/>
      <c r="AA1252" s="29"/>
    </row>
    <row r="1253" spans="8:27" x14ac:dyDescent="0.2">
      <c r="H1253" s="35"/>
      <c r="I1253" s="29"/>
      <c r="J1253" s="29"/>
      <c r="K1253" s="29"/>
      <c r="L1253" s="35"/>
      <c r="M1253" s="35"/>
      <c r="N1253" s="29"/>
      <c r="O1253" s="29"/>
      <c r="P1253" s="29"/>
      <c r="Q1253" s="35"/>
      <c r="R1253" s="35"/>
      <c r="S1253" s="29"/>
      <c r="T1253" s="29"/>
      <c r="U1253" s="29"/>
      <c r="V1253" s="35"/>
      <c r="W1253" s="35"/>
      <c r="X1253" s="30"/>
      <c r="Y1253" s="30"/>
      <c r="Z1253" s="29"/>
      <c r="AA1253" s="29"/>
    </row>
    <row r="1254" spans="8:27" x14ac:dyDescent="0.2">
      <c r="H1254" s="35"/>
      <c r="I1254" s="29"/>
      <c r="J1254" s="29"/>
      <c r="K1254" s="29"/>
      <c r="L1254" s="35"/>
      <c r="M1254" s="35"/>
      <c r="N1254" s="29"/>
      <c r="O1254" s="29"/>
      <c r="P1254" s="29"/>
      <c r="Q1254" s="35"/>
      <c r="R1254" s="35"/>
      <c r="S1254" s="29"/>
      <c r="T1254" s="29"/>
      <c r="U1254" s="29"/>
      <c r="V1254" s="35"/>
      <c r="W1254" s="35"/>
      <c r="X1254" s="30"/>
      <c r="Y1254" s="30"/>
      <c r="Z1254" s="29"/>
      <c r="AA1254" s="29"/>
    </row>
    <row r="1255" spans="8:27" x14ac:dyDescent="0.2">
      <c r="H1255" s="35"/>
      <c r="I1255" s="29"/>
      <c r="J1255" s="29"/>
      <c r="K1255" s="29"/>
      <c r="L1255" s="35"/>
      <c r="M1255" s="35"/>
      <c r="N1255" s="29"/>
      <c r="O1255" s="29"/>
      <c r="P1255" s="29"/>
      <c r="Q1255" s="35"/>
      <c r="R1255" s="35"/>
      <c r="S1255" s="29"/>
      <c r="T1255" s="29"/>
      <c r="U1255" s="29"/>
      <c r="V1255" s="35"/>
      <c r="W1255" s="35"/>
      <c r="X1255" s="30"/>
      <c r="Y1255" s="30"/>
      <c r="Z1255" s="29"/>
      <c r="AA1255" s="29"/>
    </row>
    <row r="1256" spans="8:27" x14ac:dyDescent="0.2">
      <c r="H1256" s="35"/>
      <c r="I1256" s="29"/>
      <c r="J1256" s="29"/>
      <c r="K1256" s="29"/>
      <c r="L1256" s="35"/>
      <c r="M1256" s="35"/>
      <c r="N1256" s="29"/>
      <c r="O1256" s="29"/>
      <c r="P1256" s="29"/>
      <c r="Q1256" s="35"/>
      <c r="R1256" s="35"/>
      <c r="S1256" s="29"/>
      <c r="T1256" s="29"/>
      <c r="U1256" s="29"/>
      <c r="V1256" s="35"/>
      <c r="W1256" s="35"/>
      <c r="X1256" s="30"/>
      <c r="Y1256" s="30"/>
      <c r="Z1256" s="29"/>
      <c r="AA1256" s="29"/>
    </row>
    <row r="1257" spans="8:27" x14ac:dyDescent="0.2">
      <c r="H1257" s="35"/>
      <c r="I1257" s="29"/>
      <c r="J1257" s="29"/>
      <c r="K1257" s="29"/>
      <c r="L1257" s="35"/>
      <c r="M1257" s="35"/>
      <c r="N1257" s="29"/>
      <c r="O1257" s="29"/>
      <c r="P1257" s="29"/>
      <c r="Q1257" s="35"/>
      <c r="R1257" s="35"/>
      <c r="S1257" s="29"/>
      <c r="T1257" s="29"/>
      <c r="U1257" s="29"/>
      <c r="V1257" s="35"/>
      <c r="W1257" s="35"/>
      <c r="X1257" s="30"/>
      <c r="Y1257" s="30"/>
      <c r="Z1257" s="29"/>
      <c r="AA1257" s="29"/>
    </row>
    <row r="1258" spans="8:27" x14ac:dyDescent="0.2">
      <c r="H1258" s="35"/>
      <c r="I1258" s="29"/>
      <c r="J1258" s="29"/>
      <c r="K1258" s="29"/>
      <c r="L1258" s="35"/>
      <c r="M1258" s="35"/>
      <c r="N1258" s="29"/>
      <c r="O1258" s="29"/>
      <c r="P1258" s="29"/>
      <c r="Q1258" s="35"/>
      <c r="R1258" s="35"/>
      <c r="S1258" s="29"/>
      <c r="T1258" s="29"/>
      <c r="U1258" s="29"/>
      <c r="V1258" s="35"/>
      <c r="W1258" s="35"/>
      <c r="X1258" s="30"/>
      <c r="Y1258" s="30"/>
      <c r="Z1258" s="29"/>
      <c r="AA1258" s="29"/>
    </row>
    <row r="1259" spans="8:27" x14ac:dyDescent="0.2">
      <c r="H1259" s="35"/>
      <c r="I1259" s="29"/>
      <c r="J1259" s="29"/>
      <c r="K1259" s="29"/>
      <c r="L1259" s="35"/>
      <c r="M1259" s="35"/>
      <c r="N1259" s="29"/>
      <c r="O1259" s="29"/>
      <c r="P1259" s="29"/>
      <c r="Q1259" s="35"/>
      <c r="R1259" s="35"/>
      <c r="S1259" s="29"/>
      <c r="T1259" s="29"/>
      <c r="U1259" s="29"/>
      <c r="V1259" s="35"/>
      <c r="W1259" s="35"/>
      <c r="X1259" s="30"/>
      <c r="Y1259" s="30"/>
      <c r="Z1259" s="29"/>
      <c r="AA1259" s="29"/>
    </row>
    <row r="1260" spans="8:27" x14ac:dyDescent="0.2">
      <c r="H1260" s="35"/>
      <c r="I1260" s="29"/>
      <c r="J1260" s="29"/>
      <c r="K1260" s="29"/>
      <c r="L1260" s="35"/>
      <c r="M1260" s="35"/>
      <c r="N1260" s="29"/>
      <c r="O1260" s="29"/>
      <c r="P1260" s="29"/>
      <c r="Q1260" s="35"/>
      <c r="R1260" s="35"/>
      <c r="S1260" s="29"/>
      <c r="T1260" s="29"/>
      <c r="U1260" s="29"/>
      <c r="V1260" s="35"/>
      <c r="W1260" s="35"/>
      <c r="X1260" s="30"/>
      <c r="Y1260" s="30"/>
      <c r="Z1260" s="29"/>
      <c r="AA1260" s="29"/>
    </row>
    <row r="1261" spans="8:27" x14ac:dyDescent="0.2">
      <c r="H1261" s="35"/>
      <c r="I1261" s="29"/>
      <c r="J1261" s="29"/>
      <c r="K1261" s="29"/>
      <c r="L1261" s="35"/>
      <c r="M1261" s="35"/>
      <c r="N1261" s="29"/>
      <c r="O1261" s="29"/>
      <c r="P1261" s="29"/>
      <c r="Q1261" s="35"/>
      <c r="R1261" s="35"/>
      <c r="S1261" s="29"/>
      <c r="T1261" s="29"/>
      <c r="U1261" s="29"/>
      <c r="V1261" s="35"/>
      <c r="W1261" s="35"/>
      <c r="X1261" s="30"/>
      <c r="Y1261" s="30"/>
      <c r="Z1261" s="29"/>
      <c r="AA1261" s="29"/>
    </row>
    <row r="1262" spans="8:27" x14ac:dyDescent="0.2">
      <c r="H1262" s="35"/>
      <c r="I1262" s="29"/>
      <c r="J1262" s="29"/>
      <c r="K1262" s="29"/>
      <c r="L1262" s="35"/>
      <c r="M1262" s="35"/>
      <c r="N1262" s="29"/>
      <c r="O1262" s="29"/>
      <c r="P1262" s="29"/>
      <c r="Q1262" s="35"/>
      <c r="R1262" s="35"/>
      <c r="S1262" s="29"/>
      <c r="T1262" s="29"/>
      <c r="U1262" s="29"/>
      <c r="V1262" s="35"/>
      <c r="W1262" s="35"/>
      <c r="X1262" s="30"/>
      <c r="Y1262" s="30"/>
      <c r="Z1262" s="29"/>
      <c r="AA1262" s="29"/>
    </row>
    <row r="1263" spans="8:27" x14ac:dyDescent="0.2">
      <c r="H1263" s="35"/>
      <c r="I1263" s="29"/>
      <c r="J1263" s="29"/>
      <c r="K1263" s="29"/>
      <c r="L1263" s="35"/>
      <c r="M1263" s="35"/>
      <c r="N1263" s="29"/>
      <c r="O1263" s="29"/>
      <c r="P1263" s="29"/>
      <c r="Q1263" s="35"/>
      <c r="R1263" s="35"/>
      <c r="S1263" s="29"/>
      <c r="T1263" s="29"/>
      <c r="U1263" s="29"/>
      <c r="V1263" s="35"/>
      <c r="W1263" s="35"/>
      <c r="X1263" s="30"/>
      <c r="Y1263" s="30"/>
      <c r="Z1263" s="29"/>
      <c r="AA1263" s="29"/>
    </row>
    <row r="1264" spans="8:27" x14ac:dyDescent="0.2">
      <c r="H1264" s="35"/>
      <c r="I1264" s="29"/>
      <c r="J1264" s="29"/>
      <c r="K1264" s="29"/>
      <c r="L1264" s="35"/>
      <c r="M1264" s="35"/>
      <c r="N1264" s="29"/>
      <c r="O1264" s="29"/>
      <c r="P1264" s="29"/>
      <c r="Q1264" s="35"/>
      <c r="R1264" s="35"/>
      <c r="S1264" s="29"/>
      <c r="T1264" s="29"/>
      <c r="U1264" s="29"/>
      <c r="V1264" s="35"/>
      <c r="W1264" s="35"/>
      <c r="X1264" s="30"/>
      <c r="Y1264" s="30"/>
      <c r="Z1264" s="29"/>
      <c r="AA1264" s="29"/>
    </row>
    <row r="1265" spans="8:27" x14ac:dyDescent="0.2">
      <c r="H1265" s="35"/>
      <c r="I1265" s="29"/>
      <c r="J1265" s="29"/>
      <c r="K1265" s="29"/>
      <c r="L1265" s="35"/>
      <c r="M1265" s="35"/>
      <c r="N1265" s="29"/>
      <c r="O1265" s="29"/>
      <c r="P1265" s="29"/>
      <c r="Q1265" s="35"/>
      <c r="R1265" s="35"/>
      <c r="S1265" s="29"/>
      <c r="T1265" s="29"/>
      <c r="U1265" s="29"/>
      <c r="V1265" s="35"/>
      <c r="W1265" s="35"/>
      <c r="X1265" s="30"/>
      <c r="Y1265" s="30"/>
      <c r="Z1265" s="29"/>
      <c r="AA1265" s="29"/>
    </row>
    <row r="1266" spans="8:27" x14ac:dyDescent="0.2">
      <c r="H1266" s="35"/>
      <c r="I1266" s="29"/>
      <c r="J1266" s="29"/>
      <c r="K1266" s="29"/>
      <c r="L1266" s="35"/>
      <c r="M1266" s="35"/>
      <c r="N1266" s="29"/>
      <c r="O1266" s="29"/>
      <c r="P1266" s="29"/>
      <c r="Q1266" s="35"/>
      <c r="R1266" s="35"/>
      <c r="S1266" s="29"/>
      <c r="T1266" s="29"/>
      <c r="U1266" s="29"/>
      <c r="V1266" s="35"/>
      <c r="W1266" s="35"/>
      <c r="X1266" s="30"/>
      <c r="Y1266" s="30"/>
      <c r="Z1266" s="29"/>
      <c r="AA1266" s="29"/>
    </row>
    <row r="1267" spans="8:27" x14ac:dyDescent="0.2">
      <c r="H1267" s="35"/>
      <c r="I1267" s="29"/>
      <c r="J1267" s="29"/>
      <c r="K1267" s="29"/>
      <c r="L1267" s="35"/>
      <c r="M1267" s="35"/>
      <c r="N1267" s="29"/>
      <c r="O1267" s="29"/>
      <c r="P1267" s="29"/>
      <c r="Q1267" s="35"/>
      <c r="R1267" s="35"/>
      <c r="S1267" s="29"/>
      <c r="T1267" s="29"/>
      <c r="U1267" s="29"/>
      <c r="V1267" s="35"/>
      <c r="W1267" s="35"/>
      <c r="X1267" s="30"/>
      <c r="Y1267" s="30"/>
      <c r="Z1267" s="29"/>
      <c r="AA1267" s="29"/>
    </row>
    <row r="1268" spans="8:27" x14ac:dyDescent="0.2">
      <c r="H1268" s="35"/>
      <c r="I1268" s="29"/>
      <c r="J1268" s="29"/>
      <c r="K1268" s="29"/>
      <c r="L1268" s="35"/>
      <c r="M1268" s="35"/>
      <c r="N1268" s="29"/>
      <c r="O1268" s="29"/>
      <c r="P1268" s="29"/>
      <c r="Q1268" s="35"/>
      <c r="R1268" s="35"/>
      <c r="S1268" s="29"/>
      <c r="T1268" s="29"/>
      <c r="U1268" s="29"/>
      <c r="V1268" s="35"/>
      <c r="W1268" s="35"/>
      <c r="X1268" s="30"/>
      <c r="Y1268" s="30"/>
      <c r="Z1268" s="29"/>
      <c r="AA1268" s="29"/>
    </row>
    <row r="1269" spans="8:27" x14ac:dyDescent="0.2">
      <c r="H1269" s="35"/>
      <c r="I1269" s="29"/>
      <c r="J1269" s="29"/>
      <c r="K1269" s="29"/>
      <c r="L1269" s="35"/>
      <c r="M1269" s="35"/>
      <c r="N1269" s="29"/>
      <c r="O1269" s="29"/>
      <c r="P1269" s="29"/>
      <c r="Q1269" s="35"/>
      <c r="R1269" s="35"/>
      <c r="S1269" s="29"/>
      <c r="T1269" s="29"/>
      <c r="U1269" s="29"/>
      <c r="V1269" s="35"/>
      <c r="W1269" s="35"/>
      <c r="X1269" s="30"/>
      <c r="Y1269" s="30"/>
      <c r="Z1269" s="29"/>
      <c r="AA1269" s="29"/>
    </row>
    <row r="1270" spans="8:27" x14ac:dyDescent="0.2">
      <c r="H1270" s="35"/>
      <c r="I1270" s="29"/>
      <c r="J1270" s="29"/>
      <c r="K1270" s="29"/>
      <c r="L1270" s="35"/>
      <c r="M1270" s="35"/>
      <c r="N1270" s="29"/>
      <c r="O1270" s="29"/>
      <c r="P1270" s="29"/>
      <c r="Q1270" s="35"/>
      <c r="R1270" s="35"/>
      <c r="S1270" s="29"/>
      <c r="T1270" s="29"/>
      <c r="U1270" s="29"/>
      <c r="V1270" s="35"/>
      <c r="W1270" s="35"/>
      <c r="X1270" s="30"/>
      <c r="Y1270" s="30"/>
      <c r="Z1270" s="29"/>
      <c r="AA1270" s="29"/>
    </row>
    <row r="1271" spans="8:27" x14ac:dyDescent="0.2">
      <c r="H1271" s="35"/>
      <c r="I1271" s="29"/>
      <c r="J1271" s="29"/>
      <c r="K1271" s="29"/>
      <c r="L1271" s="35"/>
      <c r="M1271" s="35"/>
      <c r="N1271" s="29"/>
      <c r="O1271" s="29"/>
      <c r="P1271" s="29"/>
      <c r="Q1271" s="35"/>
      <c r="R1271" s="35"/>
      <c r="S1271" s="29"/>
      <c r="T1271" s="29"/>
      <c r="U1271" s="29"/>
      <c r="V1271" s="35"/>
      <c r="W1271" s="35"/>
      <c r="X1271" s="30"/>
      <c r="Y1271" s="30"/>
      <c r="Z1271" s="29"/>
      <c r="AA1271" s="29"/>
    </row>
    <row r="1272" spans="8:27" x14ac:dyDescent="0.2">
      <c r="H1272" s="35"/>
      <c r="I1272" s="29"/>
      <c r="J1272" s="29"/>
      <c r="K1272" s="29"/>
      <c r="L1272" s="35"/>
      <c r="M1272" s="35"/>
      <c r="N1272" s="29"/>
      <c r="O1272" s="29"/>
      <c r="P1272" s="29"/>
      <c r="Q1272" s="35"/>
      <c r="R1272" s="35"/>
      <c r="S1272" s="29"/>
      <c r="T1272" s="29"/>
      <c r="U1272" s="29"/>
      <c r="V1272" s="35"/>
      <c r="W1272" s="35"/>
      <c r="X1272" s="30"/>
      <c r="Y1272" s="30"/>
      <c r="Z1272" s="29"/>
      <c r="AA1272" s="29"/>
    </row>
    <row r="1273" spans="8:27" x14ac:dyDescent="0.2">
      <c r="H1273" s="35"/>
      <c r="I1273" s="29"/>
      <c r="J1273" s="29"/>
      <c r="K1273" s="29"/>
      <c r="L1273" s="35"/>
      <c r="M1273" s="35"/>
      <c r="N1273" s="29"/>
      <c r="O1273" s="29"/>
      <c r="P1273" s="29"/>
      <c r="Q1273" s="35"/>
      <c r="R1273" s="35"/>
      <c r="S1273" s="29"/>
      <c r="T1273" s="29"/>
      <c r="U1273" s="29"/>
      <c r="V1273" s="35"/>
      <c r="W1273" s="35"/>
      <c r="X1273" s="30"/>
      <c r="Y1273" s="30"/>
      <c r="Z1273" s="29"/>
      <c r="AA1273" s="29"/>
    </row>
    <row r="1274" spans="8:27" x14ac:dyDescent="0.2">
      <c r="H1274" s="35"/>
      <c r="I1274" s="29"/>
      <c r="J1274" s="29"/>
      <c r="K1274" s="29"/>
      <c r="L1274" s="35"/>
      <c r="M1274" s="35"/>
      <c r="N1274" s="29"/>
      <c r="O1274" s="29"/>
      <c r="P1274" s="29"/>
      <c r="Q1274" s="35"/>
      <c r="R1274" s="35"/>
      <c r="S1274" s="29"/>
      <c r="T1274" s="29"/>
      <c r="U1274" s="29"/>
      <c r="V1274" s="35"/>
      <c r="W1274" s="35"/>
      <c r="X1274" s="30"/>
      <c r="Y1274" s="30"/>
      <c r="Z1274" s="29"/>
      <c r="AA1274" s="29"/>
    </row>
    <row r="1275" spans="8:27" x14ac:dyDescent="0.2">
      <c r="H1275" s="35"/>
      <c r="I1275" s="29"/>
      <c r="J1275" s="29"/>
      <c r="K1275" s="29"/>
      <c r="L1275" s="35"/>
      <c r="M1275" s="35"/>
      <c r="N1275" s="29"/>
      <c r="O1275" s="29"/>
      <c r="P1275" s="29"/>
      <c r="Q1275" s="35"/>
      <c r="R1275" s="35"/>
      <c r="S1275" s="29"/>
      <c r="T1275" s="29"/>
      <c r="U1275" s="29"/>
      <c r="V1275" s="35"/>
      <c r="W1275" s="35"/>
      <c r="X1275" s="30"/>
      <c r="Y1275" s="30"/>
      <c r="Z1275" s="29"/>
      <c r="AA1275" s="29"/>
    </row>
    <row r="1276" spans="8:27" x14ac:dyDescent="0.2">
      <c r="H1276" s="35"/>
      <c r="I1276" s="29"/>
      <c r="J1276" s="29"/>
      <c r="K1276" s="29"/>
      <c r="L1276" s="35"/>
      <c r="M1276" s="35"/>
      <c r="N1276" s="29"/>
      <c r="O1276" s="29"/>
      <c r="P1276" s="29"/>
      <c r="Q1276" s="35"/>
      <c r="R1276" s="35"/>
      <c r="S1276" s="29"/>
      <c r="T1276" s="29"/>
      <c r="U1276" s="29"/>
      <c r="V1276" s="35"/>
      <c r="W1276" s="35"/>
      <c r="X1276" s="30"/>
      <c r="Y1276" s="30"/>
      <c r="Z1276" s="29"/>
      <c r="AA1276" s="29"/>
    </row>
    <row r="1277" spans="8:27" x14ac:dyDescent="0.2">
      <c r="H1277" s="35"/>
      <c r="I1277" s="29"/>
      <c r="J1277" s="29"/>
      <c r="K1277" s="29"/>
      <c r="L1277" s="35"/>
      <c r="M1277" s="35"/>
      <c r="N1277" s="29"/>
      <c r="O1277" s="29"/>
      <c r="P1277" s="29"/>
      <c r="Q1277" s="35"/>
      <c r="R1277" s="35"/>
      <c r="S1277" s="29"/>
      <c r="T1277" s="29"/>
      <c r="U1277" s="29"/>
      <c r="V1277" s="35"/>
      <c r="W1277" s="35"/>
      <c r="X1277" s="30"/>
      <c r="Y1277" s="30"/>
      <c r="Z1277" s="29"/>
      <c r="AA1277" s="29"/>
    </row>
    <row r="1278" spans="8:27" x14ac:dyDescent="0.2">
      <c r="H1278" s="35"/>
      <c r="I1278" s="29"/>
      <c r="J1278" s="29"/>
      <c r="K1278" s="29"/>
      <c r="L1278" s="35"/>
      <c r="M1278" s="35"/>
      <c r="N1278" s="29"/>
      <c r="O1278" s="29"/>
      <c r="P1278" s="29"/>
      <c r="Q1278" s="35"/>
      <c r="R1278" s="35"/>
      <c r="S1278" s="29"/>
      <c r="T1278" s="29"/>
      <c r="U1278" s="29"/>
      <c r="V1278" s="35"/>
      <c r="W1278" s="35"/>
      <c r="X1278" s="30"/>
      <c r="Y1278" s="30"/>
      <c r="Z1278" s="29"/>
      <c r="AA1278" s="29"/>
    </row>
    <row r="1279" spans="8:27" x14ac:dyDescent="0.2">
      <c r="H1279" s="35"/>
      <c r="I1279" s="29"/>
      <c r="J1279" s="29"/>
      <c r="K1279" s="29"/>
      <c r="L1279" s="35"/>
      <c r="M1279" s="35"/>
      <c r="N1279" s="29"/>
      <c r="O1279" s="29"/>
      <c r="P1279" s="29"/>
      <c r="Q1279" s="35"/>
      <c r="R1279" s="35"/>
      <c r="S1279" s="29"/>
      <c r="T1279" s="29"/>
      <c r="U1279" s="29"/>
      <c r="V1279" s="35"/>
      <c r="W1279" s="35"/>
      <c r="X1279" s="30"/>
      <c r="Y1279" s="30"/>
      <c r="Z1279" s="29"/>
      <c r="AA1279" s="29"/>
    </row>
    <row r="1280" spans="8:27" x14ac:dyDescent="0.2">
      <c r="H1280" s="35"/>
      <c r="I1280" s="29"/>
      <c r="J1280" s="29"/>
      <c r="K1280" s="29"/>
      <c r="L1280" s="35"/>
      <c r="M1280" s="35"/>
      <c r="N1280" s="29"/>
      <c r="O1280" s="29"/>
      <c r="P1280" s="29"/>
      <c r="Q1280" s="35"/>
      <c r="R1280" s="35"/>
      <c r="S1280" s="29"/>
      <c r="T1280" s="29"/>
      <c r="U1280" s="29"/>
      <c r="V1280" s="35"/>
      <c r="W1280" s="35"/>
      <c r="X1280" s="30"/>
      <c r="Y1280" s="30"/>
      <c r="Z1280" s="29"/>
      <c r="AA1280" s="29"/>
    </row>
    <row r="1281" spans="8:27" x14ac:dyDescent="0.2">
      <c r="H1281" s="35"/>
      <c r="I1281" s="29"/>
      <c r="J1281" s="29"/>
      <c r="K1281" s="29"/>
      <c r="L1281" s="35"/>
      <c r="M1281" s="35"/>
      <c r="N1281" s="29"/>
      <c r="O1281" s="29"/>
      <c r="P1281" s="29"/>
      <c r="Q1281" s="35"/>
      <c r="R1281" s="35"/>
      <c r="S1281" s="29"/>
      <c r="T1281" s="29"/>
      <c r="U1281" s="29"/>
      <c r="V1281" s="35"/>
      <c r="W1281" s="35"/>
      <c r="X1281" s="30"/>
      <c r="Y1281" s="30"/>
      <c r="Z1281" s="29"/>
      <c r="AA1281" s="29"/>
    </row>
    <row r="1282" spans="8:27" x14ac:dyDescent="0.2">
      <c r="H1282" s="35"/>
      <c r="I1282" s="29"/>
      <c r="J1282" s="29"/>
      <c r="K1282" s="29"/>
      <c r="L1282" s="35"/>
      <c r="M1282" s="35"/>
      <c r="N1282" s="29"/>
      <c r="O1282" s="29"/>
      <c r="P1282" s="29"/>
      <c r="Q1282" s="35"/>
      <c r="R1282" s="35"/>
      <c r="S1282" s="29"/>
      <c r="T1282" s="29"/>
      <c r="U1282" s="29"/>
      <c r="V1282" s="35"/>
      <c r="W1282" s="35"/>
      <c r="X1282" s="30"/>
      <c r="Y1282" s="30"/>
      <c r="Z1282" s="29"/>
      <c r="AA1282" s="29"/>
    </row>
    <row r="1283" spans="8:27" x14ac:dyDescent="0.2">
      <c r="H1283" s="35"/>
      <c r="I1283" s="29"/>
      <c r="J1283" s="29"/>
      <c r="K1283" s="29"/>
      <c r="L1283" s="35"/>
      <c r="M1283" s="35"/>
      <c r="N1283" s="29"/>
      <c r="O1283" s="29"/>
      <c r="P1283" s="29"/>
      <c r="Q1283" s="35"/>
      <c r="R1283" s="35"/>
      <c r="S1283" s="29"/>
      <c r="T1283" s="29"/>
      <c r="U1283" s="29"/>
      <c r="V1283" s="35"/>
      <c r="W1283" s="35"/>
      <c r="X1283" s="30"/>
      <c r="Y1283" s="30"/>
      <c r="Z1283" s="29"/>
      <c r="AA1283" s="29"/>
    </row>
    <row r="1284" spans="8:27" x14ac:dyDescent="0.2">
      <c r="H1284" s="35"/>
      <c r="I1284" s="29"/>
      <c r="J1284" s="29"/>
      <c r="K1284" s="29"/>
      <c r="L1284" s="35"/>
      <c r="M1284" s="35"/>
      <c r="N1284" s="29"/>
      <c r="O1284" s="29"/>
      <c r="P1284" s="29"/>
      <c r="Q1284" s="35"/>
      <c r="R1284" s="35"/>
      <c r="S1284" s="29"/>
      <c r="T1284" s="29"/>
      <c r="U1284" s="29"/>
      <c r="V1284" s="35"/>
      <c r="W1284" s="35"/>
      <c r="X1284" s="30"/>
      <c r="Y1284" s="30"/>
      <c r="Z1284" s="29"/>
      <c r="AA1284" s="29"/>
    </row>
    <row r="1285" spans="8:27" x14ac:dyDescent="0.2">
      <c r="H1285" s="35"/>
      <c r="I1285" s="29"/>
      <c r="J1285" s="29"/>
      <c r="K1285" s="29"/>
      <c r="L1285" s="35"/>
      <c r="M1285" s="35"/>
      <c r="N1285" s="29"/>
      <c r="O1285" s="29"/>
      <c r="P1285" s="29"/>
      <c r="Q1285" s="35"/>
      <c r="R1285" s="35"/>
      <c r="S1285" s="29"/>
      <c r="T1285" s="29"/>
      <c r="U1285" s="29"/>
      <c r="V1285" s="35"/>
      <c r="W1285" s="35"/>
      <c r="X1285" s="30"/>
      <c r="Y1285" s="30"/>
      <c r="Z1285" s="29"/>
      <c r="AA1285" s="29"/>
    </row>
    <row r="1286" spans="8:27" x14ac:dyDescent="0.2">
      <c r="H1286" s="35"/>
      <c r="I1286" s="29"/>
      <c r="J1286" s="29"/>
      <c r="K1286" s="29"/>
      <c r="L1286" s="35"/>
      <c r="M1286" s="35"/>
      <c r="N1286" s="29"/>
      <c r="O1286" s="29"/>
      <c r="P1286" s="29"/>
      <c r="Q1286" s="35"/>
      <c r="R1286" s="35"/>
      <c r="S1286" s="29"/>
      <c r="T1286" s="29"/>
      <c r="U1286" s="29"/>
      <c r="V1286" s="35"/>
      <c r="W1286" s="35"/>
      <c r="X1286" s="30"/>
      <c r="Y1286" s="30"/>
      <c r="Z1286" s="29"/>
      <c r="AA1286" s="29"/>
    </row>
    <row r="1287" spans="8:27" x14ac:dyDescent="0.2">
      <c r="H1287" s="35"/>
      <c r="I1287" s="29"/>
      <c r="J1287" s="29"/>
      <c r="K1287" s="29"/>
      <c r="L1287" s="35"/>
      <c r="M1287" s="35"/>
      <c r="N1287" s="29"/>
      <c r="O1287" s="29"/>
      <c r="P1287" s="29"/>
      <c r="Q1287" s="35"/>
      <c r="R1287" s="35"/>
      <c r="S1287" s="29"/>
      <c r="T1287" s="29"/>
      <c r="U1287" s="29"/>
      <c r="V1287" s="35"/>
      <c r="W1287" s="35"/>
      <c r="X1287" s="30"/>
      <c r="Y1287" s="30"/>
      <c r="Z1287" s="29"/>
      <c r="AA1287" s="29"/>
    </row>
    <row r="1288" spans="8:27" x14ac:dyDescent="0.2">
      <c r="H1288" s="35"/>
      <c r="I1288" s="29"/>
      <c r="J1288" s="29"/>
      <c r="K1288" s="29"/>
      <c r="L1288" s="35"/>
      <c r="M1288" s="35"/>
      <c r="N1288" s="29"/>
      <c r="O1288" s="29"/>
      <c r="P1288" s="29"/>
      <c r="Q1288" s="35"/>
      <c r="R1288" s="35"/>
      <c r="S1288" s="29"/>
      <c r="T1288" s="29"/>
      <c r="U1288" s="29"/>
      <c r="V1288" s="35"/>
      <c r="W1288" s="35"/>
      <c r="X1288" s="30"/>
      <c r="Y1288" s="30"/>
      <c r="Z1288" s="29"/>
      <c r="AA1288" s="29"/>
    </row>
    <row r="1289" spans="8:27" x14ac:dyDescent="0.2">
      <c r="H1289" s="35"/>
      <c r="I1289" s="29"/>
      <c r="J1289" s="29"/>
      <c r="K1289" s="29"/>
      <c r="L1289" s="35"/>
      <c r="M1289" s="35"/>
      <c r="N1289" s="29"/>
      <c r="O1289" s="29"/>
      <c r="P1289" s="29"/>
      <c r="Q1289" s="35"/>
      <c r="R1289" s="35"/>
      <c r="S1289" s="29"/>
      <c r="T1289" s="29"/>
      <c r="U1289" s="29"/>
      <c r="V1289" s="35"/>
      <c r="W1289" s="35"/>
      <c r="X1289" s="30"/>
      <c r="Y1289" s="30"/>
      <c r="Z1289" s="29"/>
      <c r="AA1289" s="29"/>
    </row>
    <row r="1290" spans="8:27" x14ac:dyDescent="0.2">
      <c r="H1290" s="35"/>
      <c r="I1290" s="29"/>
      <c r="J1290" s="29"/>
      <c r="K1290" s="29"/>
      <c r="L1290" s="35"/>
      <c r="M1290" s="35"/>
      <c r="N1290" s="29"/>
      <c r="O1290" s="29"/>
      <c r="P1290" s="29"/>
      <c r="Q1290" s="35"/>
      <c r="R1290" s="35"/>
      <c r="S1290" s="29"/>
      <c r="T1290" s="29"/>
      <c r="U1290" s="29"/>
      <c r="V1290" s="35"/>
      <c r="W1290" s="35"/>
      <c r="X1290" s="30"/>
      <c r="Y1290" s="30"/>
      <c r="Z1290" s="29"/>
      <c r="AA1290" s="29"/>
    </row>
    <row r="1291" spans="8:27" x14ac:dyDescent="0.2">
      <c r="H1291" s="35"/>
      <c r="I1291" s="29"/>
      <c r="J1291" s="29"/>
      <c r="K1291" s="29"/>
      <c r="L1291" s="35"/>
      <c r="M1291" s="35"/>
      <c r="N1291" s="29"/>
      <c r="O1291" s="29"/>
      <c r="P1291" s="29"/>
      <c r="Q1291" s="35"/>
      <c r="R1291" s="35"/>
      <c r="S1291" s="29"/>
      <c r="T1291" s="29"/>
      <c r="U1291" s="29"/>
      <c r="V1291" s="35"/>
      <c r="W1291" s="35"/>
      <c r="X1291" s="30"/>
      <c r="Y1291" s="30"/>
      <c r="Z1291" s="29"/>
      <c r="AA1291" s="29"/>
    </row>
    <row r="1292" spans="8:27" x14ac:dyDescent="0.2">
      <c r="H1292" s="35"/>
      <c r="I1292" s="29"/>
      <c r="J1292" s="29"/>
      <c r="K1292" s="29"/>
      <c r="L1292" s="35"/>
      <c r="M1292" s="35"/>
      <c r="N1292" s="29"/>
      <c r="O1292" s="29"/>
      <c r="P1292" s="29"/>
      <c r="Q1292" s="35"/>
      <c r="R1292" s="35"/>
      <c r="S1292" s="29"/>
      <c r="T1292" s="29"/>
      <c r="U1292" s="29"/>
      <c r="V1292" s="35"/>
      <c r="W1292" s="35"/>
      <c r="X1292" s="30"/>
      <c r="Y1292" s="30"/>
      <c r="Z1292" s="29"/>
      <c r="AA1292" s="29"/>
    </row>
    <row r="1293" spans="8:27" x14ac:dyDescent="0.2">
      <c r="H1293" s="35"/>
      <c r="I1293" s="29"/>
      <c r="J1293" s="29"/>
      <c r="K1293" s="29"/>
      <c r="L1293" s="35"/>
      <c r="M1293" s="35"/>
      <c r="N1293" s="29"/>
      <c r="O1293" s="29"/>
      <c r="P1293" s="29"/>
      <c r="Q1293" s="35"/>
      <c r="R1293" s="35"/>
      <c r="S1293" s="29"/>
      <c r="T1293" s="29"/>
      <c r="U1293" s="29"/>
      <c r="V1293" s="35"/>
      <c r="W1293" s="35"/>
      <c r="X1293" s="30"/>
      <c r="Y1293" s="30"/>
      <c r="Z1293" s="29"/>
      <c r="AA1293" s="29"/>
    </row>
    <row r="1294" spans="8:27" x14ac:dyDescent="0.2">
      <c r="H1294" s="35"/>
      <c r="I1294" s="29"/>
      <c r="J1294" s="29"/>
      <c r="K1294" s="29"/>
      <c r="L1294" s="35"/>
      <c r="M1294" s="35"/>
      <c r="N1294" s="29"/>
      <c r="O1294" s="29"/>
      <c r="P1294" s="29"/>
      <c r="Q1294" s="35"/>
      <c r="R1294" s="35"/>
      <c r="S1294" s="29"/>
      <c r="T1294" s="29"/>
      <c r="U1294" s="29"/>
      <c r="V1294" s="35"/>
      <c r="W1294" s="35"/>
      <c r="X1294" s="30"/>
      <c r="Y1294" s="30"/>
      <c r="Z1294" s="29"/>
      <c r="AA1294" s="29"/>
    </row>
    <row r="1295" spans="8:27" x14ac:dyDescent="0.2">
      <c r="H1295" s="35"/>
      <c r="I1295" s="29"/>
      <c r="J1295" s="29"/>
      <c r="K1295" s="29"/>
      <c r="L1295" s="35"/>
      <c r="M1295" s="35"/>
      <c r="N1295" s="29"/>
      <c r="O1295" s="29"/>
      <c r="P1295" s="29"/>
      <c r="Q1295" s="35"/>
      <c r="R1295" s="35"/>
      <c r="S1295" s="29"/>
      <c r="T1295" s="29"/>
      <c r="U1295" s="29"/>
      <c r="V1295" s="35"/>
      <c r="W1295" s="35"/>
      <c r="X1295" s="30"/>
      <c r="Y1295" s="30"/>
      <c r="Z1295" s="29"/>
      <c r="AA1295" s="29"/>
    </row>
    <row r="1296" spans="8:27" x14ac:dyDescent="0.2">
      <c r="H1296" s="35"/>
      <c r="I1296" s="29"/>
      <c r="J1296" s="29"/>
      <c r="K1296" s="29"/>
      <c r="L1296" s="35"/>
      <c r="M1296" s="35"/>
      <c r="N1296" s="29"/>
      <c r="O1296" s="29"/>
      <c r="P1296" s="29"/>
      <c r="Q1296" s="35"/>
      <c r="R1296" s="35"/>
      <c r="S1296" s="29"/>
      <c r="T1296" s="29"/>
      <c r="U1296" s="29"/>
      <c r="V1296" s="35"/>
      <c r="W1296" s="35"/>
      <c r="X1296" s="30"/>
      <c r="Y1296" s="30"/>
      <c r="Z1296" s="29"/>
      <c r="AA1296" s="29"/>
    </row>
    <row r="1297" spans="8:27" x14ac:dyDescent="0.2">
      <c r="H1297" s="35"/>
      <c r="I1297" s="29"/>
      <c r="J1297" s="29"/>
      <c r="K1297" s="29"/>
      <c r="L1297" s="35"/>
      <c r="M1297" s="35"/>
      <c r="N1297" s="29"/>
      <c r="O1297" s="29"/>
      <c r="P1297" s="29"/>
      <c r="Q1297" s="35"/>
      <c r="R1297" s="35"/>
      <c r="S1297" s="29"/>
      <c r="T1297" s="29"/>
      <c r="U1297" s="29"/>
      <c r="V1297" s="35"/>
      <c r="W1297" s="35"/>
      <c r="X1297" s="30"/>
      <c r="Y1297" s="30"/>
      <c r="Z1297" s="29"/>
      <c r="AA1297" s="29"/>
    </row>
    <row r="1298" spans="8:27" x14ac:dyDescent="0.2">
      <c r="H1298" s="35"/>
      <c r="I1298" s="29"/>
      <c r="J1298" s="29"/>
      <c r="K1298" s="29"/>
      <c r="L1298" s="35"/>
      <c r="M1298" s="35"/>
      <c r="N1298" s="29"/>
      <c r="O1298" s="29"/>
      <c r="P1298" s="29"/>
      <c r="Q1298" s="35"/>
      <c r="R1298" s="35"/>
      <c r="S1298" s="29"/>
      <c r="T1298" s="29"/>
      <c r="U1298" s="29"/>
      <c r="V1298" s="35"/>
      <c r="W1298" s="35"/>
      <c r="X1298" s="30"/>
      <c r="Y1298" s="30"/>
      <c r="Z1298" s="29"/>
      <c r="AA1298" s="29"/>
    </row>
    <row r="1299" spans="8:27" x14ac:dyDescent="0.2">
      <c r="H1299" s="35"/>
      <c r="I1299" s="29"/>
      <c r="J1299" s="29"/>
      <c r="K1299" s="29"/>
      <c r="L1299" s="35"/>
      <c r="M1299" s="35"/>
      <c r="N1299" s="29"/>
      <c r="O1299" s="29"/>
      <c r="P1299" s="29"/>
      <c r="Q1299" s="35"/>
      <c r="R1299" s="35"/>
      <c r="S1299" s="29"/>
      <c r="T1299" s="29"/>
      <c r="U1299" s="29"/>
      <c r="V1299" s="35"/>
      <c r="W1299" s="35"/>
      <c r="X1299" s="30"/>
      <c r="Y1299" s="30"/>
      <c r="Z1299" s="29"/>
      <c r="AA1299" s="29"/>
    </row>
    <row r="1300" spans="8:27" x14ac:dyDescent="0.2">
      <c r="H1300" s="35"/>
      <c r="I1300" s="29"/>
      <c r="J1300" s="29"/>
      <c r="K1300" s="29"/>
      <c r="L1300" s="35"/>
      <c r="M1300" s="35"/>
      <c r="N1300" s="29"/>
      <c r="O1300" s="29"/>
      <c r="P1300" s="29"/>
      <c r="Q1300" s="35"/>
      <c r="R1300" s="35"/>
      <c r="S1300" s="29"/>
      <c r="T1300" s="29"/>
      <c r="U1300" s="29"/>
      <c r="V1300" s="35"/>
      <c r="W1300" s="35"/>
      <c r="X1300" s="30"/>
      <c r="Y1300" s="30"/>
      <c r="Z1300" s="29"/>
      <c r="AA1300" s="29"/>
    </row>
    <row r="1301" spans="8:27" x14ac:dyDescent="0.2">
      <c r="H1301" s="35"/>
      <c r="I1301" s="29"/>
      <c r="J1301" s="29"/>
      <c r="K1301" s="29"/>
      <c r="L1301" s="35"/>
      <c r="M1301" s="35"/>
      <c r="N1301" s="29"/>
      <c r="O1301" s="29"/>
      <c r="P1301" s="29"/>
      <c r="Q1301" s="35"/>
      <c r="R1301" s="35"/>
      <c r="S1301" s="29"/>
      <c r="T1301" s="29"/>
      <c r="U1301" s="29"/>
      <c r="V1301" s="35"/>
      <c r="W1301" s="35"/>
      <c r="X1301" s="30"/>
      <c r="Y1301" s="30"/>
      <c r="Z1301" s="29"/>
      <c r="AA1301" s="29"/>
    </row>
    <row r="1302" spans="8:27" x14ac:dyDescent="0.2">
      <c r="H1302" s="35"/>
      <c r="I1302" s="29"/>
      <c r="J1302" s="29"/>
      <c r="K1302" s="29"/>
      <c r="L1302" s="35"/>
      <c r="M1302" s="35"/>
      <c r="N1302" s="29"/>
      <c r="O1302" s="29"/>
      <c r="P1302" s="29"/>
      <c r="Q1302" s="35"/>
      <c r="R1302" s="35"/>
      <c r="S1302" s="29"/>
      <c r="T1302" s="29"/>
      <c r="U1302" s="29"/>
      <c r="V1302" s="35"/>
      <c r="W1302" s="35"/>
      <c r="X1302" s="30"/>
      <c r="Y1302" s="30"/>
      <c r="Z1302" s="29"/>
      <c r="AA1302" s="29"/>
    </row>
    <row r="1303" spans="8:27" x14ac:dyDescent="0.2">
      <c r="H1303" s="35"/>
      <c r="I1303" s="29"/>
      <c r="J1303" s="29"/>
      <c r="K1303" s="29"/>
      <c r="L1303" s="35"/>
      <c r="M1303" s="35"/>
      <c r="N1303" s="29"/>
      <c r="O1303" s="29"/>
      <c r="P1303" s="29"/>
      <c r="Q1303" s="35"/>
      <c r="R1303" s="35"/>
      <c r="S1303" s="29"/>
      <c r="T1303" s="29"/>
      <c r="U1303" s="29"/>
      <c r="V1303" s="35"/>
      <c r="W1303" s="35"/>
      <c r="X1303" s="30"/>
      <c r="Y1303" s="30"/>
      <c r="Z1303" s="29"/>
      <c r="AA1303" s="29"/>
    </row>
    <row r="1304" spans="8:27" x14ac:dyDescent="0.2">
      <c r="H1304" s="35"/>
      <c r="I1304" s="29"/>
      <c r="J1304" s="29"/>
      <c r="K1304" s="29"/>
      <c r="L1304" s="35"/>
      <c r="M1304" s="35"/>
      <c r="N1304" s="29"/>
      <c r="O1304" s="29"/>
      <c r="P1304" s="29"/>
      <c r="Q1304" s="35"/>
      <c r="R1304" s="35"/>
      <c r="S1304" s="29"/>
      <c r="T1304" s="29"/>
      <c r="U1304" s="29"/>
      <c r="V1304" s="35"/>
      <c r="W1304" s="35"/>
      <c r="X1304" s="30"/>
      <c r="Y1304" s="30"/>
      <c r="Z1304" s="29"/>
      <c r="AA1304" s="29"/>
    </row>
    <row r="1305" spans="8:27" x14ac:dyDescent="0.2">
      <c r="H1305" s="35"/>
      <c r="I1305" s="29"/>
      <c r="J1305" s="29"/>
      <c r="K1305" s="29"/>
      <c r="L1305" s="35"/>
      <c r="M1305" s="35"/>
      <c r="N1305" s="29"/>
      <c r="O1305" s="29"/>
      <c r="P1305" s="29"/>
      <c r="Q1305" s="35"/>
      <c r="R1305" s="35"/>
      <c r="S1305" s="29"/>
      <c r="T1305" s="29"/>
      <c r="U1305" s="29"/>
      <c r="V1305" s="35"/>
      <c r="W1305" s="35"/>
      <c r="X1305" s="30"/>
      <c r="Y1305" s="30"/>
      <c r="Z1305" s="29"/>
      <c r="AA1305" s="29"/>
    </row>
    <row r="1306" spans="8:27" x14ac:dyDescent="0.2">
      <c r="H1306" s="35"/>
      <c r="I1306" s="29"/>
      <c r="J1306" s="29"/>
      <c r="K1306" s="29"/>
      <c r="L1306" s="35"/>
      <c r="M1306" s="35"/>
      <c r="N1306" s="29"/>
      <c r="O1306" s="29"/>
      <c r="P1306" s="29"/>
      <c r="Q1306" s="35"/>
      <c r="R1306" s="35"/>
      <c r="S1306" s="29"/>
      <c r="T1306" s="29"/>
      <c r="U1306" s="29"/>
      <c r="V1306" s="35"/>
      <c r="W1306" s="35"/>
      <c r="X1306" s="30"/>
      <c r="Y1306" s="30"/>
      <c r="Z1306" s="29"/>
      <c r="AA1306" s="29"/>
    </row>
    <row r="1307" spans="8:27" x14ac:dyDescent="0.2">
      <c r="H1307" s="35"/>
      <c r="I1307" s="29"/>
      <c r="J1307" s="29"/>
      <c r="K1307" s="29"/>
      <c r="L1307" s="35"/>
      <c r="M1307" s="35"/>
      <c r="N1307" s="29"/>
      <c r="O1307" s="29"/>
      <c r="P1307" s="29"/>
      <c r="Q1307" s="35"/>
      <c r="R1307" s="35"/>
      <c r="S1307" s="29"/>
      <c r="T1307" s="29"/>
      <c r="U1307" s="29"/>
      <c r="V1307" s="35"/>
      <c r="W1307" s="35"/>
      <c r="X1307" s="30"/>
      <c r="Y1307" s="30"/>
      <c r="Z1307" s="29"/>
      <c r="AA1307" s="29"/>
    </row>
    <row r="1308" spans="8:27" x14ac:dyDescent="0.2">
      <c r="H1308" s="35"/>
      <c r="I1308" s="29"/>
      <c r="J1308" s="29"/>
      <c r="K1308" s="29"/>
      <c r="L1308" s="35"/>
      <c r="M1308" s="35"/>
      <c r="N1308" s="29"/>
      <c r="O1308" s="29"/>
      <c r="P1308" s="29"/>
      <c r="Q1308" s="35"/>
      <c r="R1308" s="35"/>
      <c r="S1308" s="29"/>
      <c r="T1308" s="29"/>
      <c r="U1308" s="29"/>
      <c r="V1308" s="35"/>
      <c r="W1308" s="35"/>
      <c r="X1308" s="30"/>
      <c r="Y1308" s="30"/>
      <c r="Z1308" s="29"/>
      <c r="AA1308" s="29"/>
    </row>
    <row r="1309" spans="8:27" x14ac:dyDescent="0.2">
      <c r="H1309" s="35"/>
      <c r="I1309" s="29"/>
      <c r="J1309" s="29"/>
      <c r="K1309" s="29"/>
      <c r="L1309" s="35"/>
      <c r="M1309" s="35"/>
      <c r="N1309" s="29"/>
      <c r="O1309" s="29"/>
      <c r="P1309" s="29"/>
      <c r="Q1309" s="35"/>
      <c r="R1309" s="35"/>
      <c r="S1309" s="29"/>
      <c r="T1309" s="29"/>
      <c r="U1309" s="29"/>
      <c r="V1309" s="35"/>
      <c r="W1309" s="35"/>
      <c r="X1309" s="30"/>
      <c r="Y1309" s="30"/>
      <c r="Z1309" s="29"/>
      <c r="AA1309" s="29"/>
    </row>
    <row r="1310" spans="8:27" x14ac:dyDescent="0.2">
      <c r="H1310" s="35"/>
      <c r="I1310" s="29"/>
      <c r="J1310" s="29"/>
      <c r="K1310" s="29"/>
      <c r="L1310" s="35"/>
      <c r="M1310" s="35"/>
      <c r="N1310" s="29"/>
      <c r="O1310" s="29"/>
      <c r="P1310" s="29"/>
      <c r="Q1310" s="35"/>
      <c r="R1310" s="35"/>
      <c r="S1310" s="29"/>
      <c r="T1310" s="29"/>
      <c r="U1310" s="29"/>
      <c r="V1310" s="35"/>
      <c r="W1310" s="35"/>
      <c r="X1310" s="30"/>
      <c r="Y1310" s="30"/>
      <c r="Z1310" s="29"/>
      <c r="AA1310" s="29"/>
    </row>
    <row r="1311" spans="8:27" x14ac:dyDescent="0.2">
      <c r="H1311" s="35"/>
      <c r="I1311" s="29"/>
      <c r="J1311" s="29"/>
      <c r="K1311" s="29"/>
      <c r="L1311" s="35"/>
      <c r="M1311" s="35"/>
      <c r="N1311" s="29"/>
      <c r="O1311" s="29"/>
      <c r="P1311" s="29"/>
      <c r="Q1311" s="35"/>
      <c r="R1311" s="35"/>
      <c r="S1311" s="29"/>
      <c r="T1311" s="29"/>
      <c r="U1311" s="29"/>
      <c r="V1311" s="35"/>
      <c r="W1311" s="35"/>
      <c r="X1311" s="30"/>
      <c r="Y1311" s="30"/>
      <c r="Z1311" s="29"/>
      <c r="AA1311" s="29"/>
    </row>
    <row r="1312" spans="8:27" x14ac:dyDescent="0.2">
      <c r="H1312" s="35"/>
      <c r="I1312" s="29"/>
      <c r="J1312" s="29"/>
      <c r="K1312" s="29"/>
      <c r="L1312" s="35"/>
      <c r="M1312" s="35"/>
      <c r="N1312" s="29"/>
      <c r="O1312" s="29"/>
      <c r="P1312" s="29"/>
      <c r="Q1312" s="35"/>
      <c r="R1312" s="35"/>
      <c r="S1312" s="29"/>
      <c r="T1312" s="29"/>
      <c r="U1312" s="29"/>
      <c r="V1312" s="35"/>
      <c r="W1312" s="35"/>
      <c r="X1312" s="30"/>
      <c r="Y1312" s="30"/>
      <c r="Z1312" s="29"/>
      <c r="AA1312" s="29"/>
    </row>
    <row r="1313" spans="8:27" x14ac:dyDescent="0.2">
      <c r="H1313" s="35"/>
      <c r="I1313" s="29"/>
      <c r="J1313" s="29"/>
      <c r="K1313" s="29"/>
      <c r="L1313" s="35"/>
      <c r="M1313" s="35"/>
      <c r="N1313" s="29"/>
      <c r="O1313" s="29"/>
      <c r="P1313" s="29"/>
      <c r="Q1313" s="35"/>
      <c r="R1313" s="35"/>
      <c r="S1313" s="29"/>
      <c r="T1313" s="29"/>
      <c r="U1313" s="29"/>
      <c r="V1313" s="35"/>
      <c r="W1313" s="35"/>
      <c r="X1313" s="30"/>
      <c r="Y1313" s="30"/>
      <c r="Z1313" s="29"/>
      <c r="AA1313" s="29"/>
    </row>
    <row r="1314" spans="8:27" x14ac:dyDescent="0.2">
      <c r="H1314" s="35"/>
      <c r="I1314" s="29"/>
      <c r="J1314" s="29"/>
      <c r="K1314" s="29"/>
      <c r="L1314" s="35"/>
      <c r="M1314" s="35"/>
      <c r="N1314" s="29"/>
      <c r="O1314" s="29"/>
      <c r="P1314" s="29"/>
      <c r="Q1314" s="35"/>
      <c r="R1314" s="35"/>
      <c r="S1314" s="29"/>
      <c r="T1314" s="29"/>
      <c r="U1314" s="29"/>
      <c r="V1314" s="35"/>
      <c r="W1314" s="35"/>
      <c r="X1314" s="30"/>
      <c r="Y1314" s="30"/>
      <c r="Z1314" s="29"/>
      <c r="AA1314" s="29"/>
    </row>
    <row r="1315" spans="8:27" x14ac:dyDescent="0.2">
      <c r="H1315" s="35"/>
      <c r="I1315" s="29"/>
      <c r="J1315" s="29"/>
      <c r="K1315" s="29"/>
      <c r="L1315" s="35"/>
      <c r="M1315" s="35"/>
      <c r="N1315" s="29"/>
      <c r="O1315" s="29"/>
      <c r="P1315" s="29"/>
      <c r="Q1315" s="35"/>
      <c r="R1315" s="35"/>
      <c r="S1315" s="29"/>
      <c r="T1315" s="29"/>
      <c r="U1315" s="29"/>
      <c r="V1315" s="35"/>
      <c r="W1315" s="35"/>
      <c r="X1315" s="30"/>
      <c r="Y1315" s="30"/>
      <c r="Z1315" s="29"/>
      <c r="AA1315" s="29"/>
    </row>
    <row r="1316" spans="8:27" x14ac:dyDescent="0.2">
      <c r="H1316" s="35"/>
      <c r="I1316" s="29"/>
      <c r="J1316" s="29"/>
      <c r="K1316" s="29"/>
      <c r="L1316" s="35"/>
      <c r="M1316" s="35"/>
      <c r="N1316" s="29"/>
      <c r="O1316" s="29"/>
      <c r="P1316" s="29"/>
      <c r="Q1316" s="35"/>
      <c r="R1316" s="35"/>
      <c r="S1316" s="29"/>
      <c r="T1316" s="29"/>
      <c r="U1316" s="29"/>
      <c r="V1316" s="35"/>
      <c r="W1316" s="35"/>
      <c r="X1316" s="30"/>
      <c r="Y1316" s="30"/>
      <c r="Z1316" s="29"/>
      <c r="AA1316" s="29"/>
    </row>
    <row r="1317" spans="8:27" x14ac:dyDescent="0.2">
      <c r="H1317" s="35"/>
      <c r="I1317" s="29"/>
      <c r="J1317" s="29"/>
      <c r="K1317" s="29"/>
      <c r="L1317" s="35"/>
      <c r="M1317" s="35"/>
      <c r="N1317" s="29"/>
      <c r="O1317" s="29"/>
      <c r="P1317" s="29"/>
      <c r="Q1317" s="35"/>
      <c r="R1317" s="35"/>
      <c r="S1317" s="29"/>
      <c r="T1317" s="29"/>
      <c r="U1317" s="29"/>
      <c r="V1317" s="35"/>
      <c r="W1317" s="35"/>
      <c r="X1317" s="30"/>
      <c r="Y1317" s="30"/>
      <c r="Z1317" s="29"/>
      <c r="AA1317" s="29"/>
    </row>
    <row r="1318" spans="8:27" x14ac:dyDescent="0.2">
      <c r="H1318" s="35"/>
      <c r="I1318" s="29"/>
      <c r="J1318" s="29"/>
      <c r="K1318" s="29"/>
      <c r="L1318" s="35"/>
      <c r="M1318" s="35"/>
      <c r="N1318" s="29"/>
      <c r="O1318" s="29"/>
      <c r="P1318" s="29"/>
      <c r="Q1318" s="35"/>
      <c r="R1318" s="35"/>
      <c r="S1318" s="29"/>
      <c r="T1318" s="29"/>
      <c r="U1318" s="29"/>
      <c r="V1318" s="35"/>
      <c r="W1318" s="35"/>
      <c r="X1318" s="30"/>
      <c r="Y1318" s="30"/>
      <c r="Z1318" s="29"/>
      <c r="AA1318" s="29"/>
    </row>
    <row r="1319" spans="8:27" x14ac:dyDescent="0.2">
      <c r="H1319" s="35"/>
      <c r="I1319" s="29"/>
      <c r="J1319" s="29"/>
      <c r="K1319" s="29"/>
      <c r="L1319" s="35"/>
      <c r="M1319" s="35"/>
      <c r="N1319" s="29"/>
      <c r="O1319" s="29"/>
      <c r="P1319" s="29"/>
      <c r="Q1319" s="35"/>
      <c r="R1319" s="35"/>
      <c r="S1319" s="29"/>
      <c r="T1319" s="29"/>
      <c r="U1319" s="29"/>
      <c r="V1319" s="35"/>
      <c r="W1319" s="35"/>
      <c r="X1319" s="30"/>
      <c r="Y1319" s="30"/>
      <c r="Z1319" s="29"/>
      <c r="AA1319" s="29"/>
    </row>
    <row r="1320" spans="8:27" x14ac:dyDescent="0.2">
      <c r="H1320" s="35"/>
      <c r="I1320" s="29"/>
      <c r="J1320" s="29"/>
      <c r="K1320" s="29"/>
      <c r="L1320" s="35"/>
      <c r="M1320" s="35"/>
      <c r="N1320" s="29"/>
      <c r="O1320" s="29"/>
      <c r="P1320" s="29"/>
      <c r="Q1320" s="35"/>
      <c r="R1320" s="35"/>
      <c r="S1320" s="29"/>
      <c r="T1320" s="29"/>
      <c r="U1320" s="29"/>
      <c r="V1320" s="35"/>
      <c r="W1320" s="35"/>
      <c r="X1320" s="30"/>
      <c r="Y1320" s="30"/>
      <c r="Z1320" s="29"/>
      <c r="AA1320" s="29"/>
    </row>
    <row r="1321" spans="8:27" x14ac:dyDescent="0.2">
      <c r="H1321" s="35"/>
      <c r="I1321" s="29"/>
      <c r="J1321" s="29"/>
      <c r="K1321" s="29"/>
      <c r="L1321" s="35"/>
      <c r="M1321" s="35"/>
      <c r="N1321" s="29"/>
      <c r="O1321" s="29"/>
      <c r="P1321" s="29"/>
      <c r="Q1321" s="35"/>
      <c r="R1321" s="35"/>
      <c r="S1321" s="29"/>
      <c r="T1321" s="29"/>
      <c r="U1321" s="29"/>
      <c r="V1321" s="35"/>
      <c r="W1321" s="35"/>
      <c r="X1321" s="30"/>
      <c r="Y1321" s="30"/>
      <c r="Z1321" s="29"/>
      <c r="AA1321" s="29"/>
    </row>
    <row r="1322" spans="8:27" x14ac:dyDescent="0.2">
      <c r="H1322" s="35"/>
      <c r="I1322" s="29"/>
      <c r="J1322" s="29"/>
      <c r="K1322" s="29"/>
      <c r="L1322" s="35"/>
      <c r="M1322" s="35"/>
      <c r="N1322" s="29"/>
      <c r="O1322" s="29"/>
      <c r="P1322" s="29"/>
      <c r="Q1322" s="35"/>
      <c r="R1322" s="35"/>
      <c r="S1322" s="29"/>
      <c r="T1322" s="29"/>
      <c r="U1322" s="29"/>
      <c r="V1322" s="35"/>
      <c r="W1322" s="35"/>
      <c r="X1322" s="30"/>
      <c r="Y1322" s="30"/>
      <c r="Z1322" s="29"/>
      <c r="AA1322" s="29"/>
    </row>
    <row r="1323" spans="8:27" x14ac:dyDescent="0.2">
      <c r="H1323" s="35"/>
      <c r="I1323" s="29"/>
      <c r="J1323" s="29"/>
      <c r="K1323" s="29"/>
      <c r="L1323" s="35"/>
      <c r="M1323" s="35"/>
      <c r="N1323" s="29"/>
      <c r="O1323" s="29"/>
      <c r="P1323" s="29"/>
      <c r="Q1323" s="35"/>
      <c r="R1323" s="35"/>
      <c r="S1323" s="29"/>
      <c r="T1323" s="29"/>
      <c r="U1323" s="29"/>
      <c r="V1323" s="35"/>
      <c r="W1323" s="35"/>
      <c r="X1323" s="30"/>
      <c r="Y1323" s="30"/>
      <c r="Z1323" s="29"/>
      <c r="AA1323" s="29"/>
    </row>
    <row r="1324" spans="8:27" x14ac:dyDescent="0.2">
      <c r="H1324" s="35"/>
      <c r="I1324" s="29"/>
      <c r="J1324" s="29"/>
      <c r="K1324" s="29"/>
      <c r="L1324" s="35"/>
      <c r="M1324" s="35"/>
      <c r="N1324" s="29"/>
      <c r="O1324" s="29"/>
      <c r="P1324" s="29"/>
      <c r="Q1324" s="35"/>
      <c r="R1324" s="35"/>
      <c r="S1324" s="29"/>
      <c r="T1324" s="29"/>
      <c r="U1324" s="29"/>
      <c r="V1324" s="35"/>
      <c r="W1324" s="35"/>
      <c r="X1324" s="30"/>
      <c r="Y1324" s="30"/>
      <c r="Z1324" s="29"/>
      <c r="AA1324" s="29"/>
    </row>
    <row r="1325" spans="8:27" x14ac:dyDescent="0.2">
      <c r="H1325" s="35"/>
      <c r="I1325" s="29"/>
      <c r="J1325" s="29"/>
      <c r="K1325" s="29"/>
      <c r="L1325" s="35"/>
      <c r="M1325" s="35"/>
      <c r="N1325" s="29"/>
      <c r="O1325" s="29"/>
      <c r="P1325" s="29"/>
      <c r="Q1325" s="35"/>
      <c r="R1325" s="35"/>
      <c r="S1325" s="29"/>
      <c r="T1325" s="29"/>
      <c r="U1325" s="29"/>
      <c r="V1325" s="35"/>
      <c r="W1325" s="35"/>
      <c r="X1325" s="30"/>
      <c r="Y1325" s="30"/>
      <c r="Z1325" s="29"/>
      <c r="AA1325" s="29"/>
    </row>
    <row r="1326" spans="8:27" x14ac:dyDescent="0.2">
      <c r="H1326" s="35"/>
      <c r="I1326" s="29"/>
      <c r="J1326" s="29"/>
      <c r="K1326" s="29"/>
      <c r="L1326" s="35"/>
      <c r="M1326" s="35"/>
      <c r="N1326" s="29"/>
      <c r="O1326" s="29"/>
      <c r="P1326" s="29"/>
      <c r="Q1326" s="35"/>
      <c r="R1326" s="35"/>
      <c r="S1326" s="29"/>
      <c r="T1326" s="29"/>
      <c r="U1326" s="29"/>
      <c r="V1326" s="35"/>
      <c r="W1326" s="35"/>
      <c r="X1326" s="30"/>
      <c r="Y1326" s="30"/>
      <c r="Z1326" s="29"/>
      <c r="AA1326" s="29"/>
    </row>
    <row r="1327" spans="8:27" x14ac:dyDescent="0.2">
      <c r="H1327" s="35"/>
      <c r="I1327" s="29"/>
      <c r="J1327" s="29"/>
      <c r="K1327" s="29"/>
      <c r="L1327" s="35"/>
      <c r="M1327" s="35"/>
      <c r="N1327" s="29"/>
      <c r="O1327" s="29"/>
      <c r="P1327" s="29"/>
      <c r="Q1327" s="35"/>
      <c r="R1327" s="35"/>
      <c r="S1327" s="29"/>
      <c r="T1327" s="29"/>
      <c r="U1327" s="29"/>
      <c r="V1327" s="35"/>
      <c r="W1327" s="35"/>
      <c r="X1327" s="30"/>
      <c r="Y1327" s="30"/>
      <c r="Z1327" s="29"/>
      <c r="AA1327" s="29"/>
    </row>
    <row r="1328" spans="8:27" x14ac:dyDescent="0.2">
      <c r="H1328" s="35"/>
      <c r="I1328" s="29"/>
      <c r="J1328" s="29"/>
      <c r="K1328" s="29"/>
      <c r="L1328" s="35"/>
      <c r="M1328" s="35"/>
      <c r="N1328" s="29"/>
      <c r="O1328" s="29"/>
      <c r="P1328" s="29"/>
      <c r="Q1328" s="35"/>
      <c r="R1328" s="35"/>
      <c r="S1328" s="29"/>
      <c r="T1328" s="29"/>
      <c r="U1328" s="29"/>
      <c r="V1328" s="35"/>
      <c r="W1328" s="35"/>
      <c r="X1328" s="30"/>
      <c r="Y1328" s="30"/>
      <c r="Z1328" s="29"/>
      <c r="AA1328" s="29"/>
    </row>
    <row r="1329" spans="8:27" x14ac:dyDescent="0.2">
      <c r="H1329" s="35"/>
      <c r="I1329" s="29"/>
      <c r="J1329" s="29"/>
      <c r="K1329" s="29"/>
      <c r="L1329" s="35"/>
      <c r="M1329" s="35"/>
      <c r="N1329" s="29"/>
      <c r="O1329" s="29"/>
      <c r="P1329" s="29"/>
      <c r="Q1329" s="35"/>
      <c r="R1329" s="35"/>
      <c r="S1329" s="29"/>
      <c r="T1329" s="29"/>
      <c r="U1329" s="29"/>
      <c r="V1329" s="35"/>
      <c r="W1329" s="35"/>
      <c r="X1329" s="30"/>
      <c r="Y1329" s="30"/>
      <c r="Z1329" s="29"/>
      <c r="AA1329" s="29"/>
    </row>
    <row r="1330" spans="8:27" x14ac:dyDescent="0.2">
      <c r="H1330" s="35"/>
      <c r="I1330" s="29"/>
      <c r="J1330" s="29"/>
      <c r="K1330" s="29"/>
      <c r="L1330" s="35"/>
      <c r="M1330" s="35"/>
      <c r="N1330" s="29"/>
      <c r="O1330" s="29"/>
      <c r="P1330" s="29"/>
      <c r="Q1330" s="35"/>
      <c r="R1330" s="35"/>
      <c r="S1330" s="29"/>
      <c r="T1330" s="29"/>
      <c r="U1330" s="29"/>
      <c r="V1330" s="35"/>
      <c r="W1330" s="35"/>
      <c r="X1330" s="30"/>
      <c r="Y1330" s="30"/>
      <c r="Z1330" s="29"/>
      <c r="AA1330" s="29"/>
    </row>
    <row r="1331" spans="8:27" x14ac:dyDescent="0.2">
      <c r="H1331" s="35"/>
      <c r="I1331" s="29"/>
      <c r="J1331" s="29"/>
      <c r="K1331" s="29"/>
      <c r="L1331" s="35"/>
      <c r="M1331" s="35"/>
      <c r="N1331" s="29"/>
      <c r="O1331" s="29"/>
      <c r="P1331" s="29"/>
      <c r="Q1331" s="35"/>
      <c r="R1331" s="35"/>
      <c r="S1331" s="29"/>
      <c r="T1331" s="29"/>
      <c r="U1331" s="29"/>
      <c r="V1331" s="35"/>
      <c r="W1331" s="35"/>
      <c r="X1331" s="30"/>
      <c r="Y1331" s="30"/>
      <c r="Z1331" s="29"/>
      <c r="AA1331" s="29"/>
    </row>
    <row r="1332" spans="8:27" x14ac:dyDescent="0.2">
      <c r="H1332" s="35"/>
      <c r="I1332" s="29"/>
      <c r="J1332" s="29"/>
      <c r="K1332" s="29"/>
      <c r="L1332" s="35"/>
      <c r="M1332" s="35"/>
      <c r="N1332" s="29"/>
      <c r="O1332" s="29"/>
      <c r="P1332" s="29"/>
      <c r="Q1332" s="35"/>
      <c r="R1332" s="35"/>
      <c r="S1332" s="29"/>
      <c r="T1332" s="29"/>
      <c r="U1332" s="29"/>
      <c r="V1332" s="35"/>
      <c r="W1332" s="35"/>
      <c r="X1332" s="30"/>
      <c r="Y1332" s="30"/>
      <c r="Z1332" s="29"/>
      <c r="AA1332" s="29"/>
    </row>
    <row r="1333" spans="8:27" x14ac:dyDescent="0.2">
      <c r="H1333" s="35"/>
      <c r="I1333" s="29"/>
      <c r="J1333" s="29"/>
      <c r="K1333" s="29"/>
      <c r="L1333" s="35"/>
      <c r="M1333" s="35"/>
      <c r="N1333" s="29"/>
      <c r="O1333" s="29"/>
      <c r="P1333" s="29"/>
      <c r="Q1333" s="35"/>
      <c r="R1333" s="35"/>
      <c r="S1333" s="29"/>
      <c r="T1333" s="29"/>
      <c r="U1333" s="29"/>
      <c r="V1333" s="35"/>
      <c r="W1333" s="35"/>
      <c r="X1333" s="30"/>
      <c r="Y1333" s="30"/>
      <c r="Z1333" s="29"/>
      <c r="AA1333" s="29"/>
    </row>
    <row r="1334" spans="8:27" x14ac:dyDescent="0.2">
      <c r="H1334" s="35"/>
      <c r="I1334" s="29"/>
      <c r="J1334" s="29"/>
      <c r="K1334" s="29"/>
      <c r="L1334" s="35"/>
      <c r="M1334" s="35"/>
      <c r="N1334" s="29"/>
      <c r="O1334" s="29"/>
      <c r="P1334" s="29"/>
      <c r="Q1334" s="35"/>
      <c r="R1334" s="35"/>
      <c r="S1334" s="29"/>
      <c r="T1334" s="29"/>
      <c r="U1334" s="29"/>
      <c r="V1334" s="35"/>
      <c r="W1334" s="35"/>
      <c r="X1334" s="30"/>
      <c r="Y1334" s="30"/>
      <c r="Z1334" s="29"/>
      <c r="AA1334" s="29"/>
    </row>
    <row r="1335" spans="8:27" x14ac:dyDescent="0.2">
      <c r="H1335" s="35"/>
      <c r="I1335" s="29"/>
      <c r="J1335" s="29"/>
      <c r="K1335" s="29"/>
      <c r="L1335" s="35"/>
      <c r="M1335" s="35"/>
      <c r="N1335" s="29"/>
      <c r="O1335" s="29"/>
      <c r="P1335" s="29"/>
      <c r="Q1335" s="35"/>
      <c r="R1335" s="35"/>
      <c r="S1335" s="29"/>
      <c r="T1335" s="29"/>
      <c r="U1335" s="29"/>
      <c r="V1335" s="35"/>
      <c r="W1335" s="35"/>
      <c r="X1335" s="30"/>
      <c r="Y1335" s="30"/>
      <c r="Z1335" s="29"/>
      <c r="AA1335" s="29"/>
    </row>
    <row r="1336" spans="8:27" x14ac:dyDescent="0.2">
      <c r="H1336" s="35"/>
      <c r="I1336" s="29"/>
      <c r="J1336" s="29"/>
      <c r="K1336" s="29"/>
      <c r="L1336" s="35"/>
      <c r="M1336" s="35"/>
      <c r="N1336" s="29"/>
      <c r="O1336" s="29"/>
      <c r="P1336" s="29"/>
      <c r="Q1336" s="35"/>
      <c r="R1336" s="35"/>
      <c r="S1336" s="29"/>
      <c r="T1336" s="29"/>
      <c r="U1336" s="29"/>
      <c r="V1336" s="35"/>
      <c r="W1336" s="35"/>
      <c r="X1336" s="30"/>
      <c r="Y1336" s="30"/>
      <c r="Z1336" s="29"/>
      <c r="AA1336" s="29"/>
    </row>
    <row r="1337" spans="8:27" x14ac:dyDescent="0.2">
      <c r="H1337" s="35"/>
      <c r="I1337" s="29"/>
      <c r="J1337" s="29"/>
      <c r="K1337" s="29"/>
      <c r="L1337" s="35"/>
      <c r="M1337" s="35"/>
      <c r="N1337" s="29"/>
      <c r="O1337" s="29"/>
      <c r="P1337" s="29"/>
      <c r="Q1337" s="35"/>
      <c r="R1337" s="35"/>
      <c r="S1337" s="29"/>
      <c r="T1337" s="29"/>
      <c r="U1337" s="29"/>
      <c r="V1337" s="35"/>
      <c r="W1337" s="35"/>
      <c r="X1337" s="30"/>
      <c r="Y1337" s="30"/>
      <c r="Z1337" s="29"/>
      <c r="AA1337" s="29"/>
    </row>
    <row r="1338" spans="8:27" x14ac:dyDescent="0.2">
      <c r="H1338" s="35"/>
      <c r="I1338" s="29"/>
      <c r="J1338" s="29"/>
      <c r="K1338" s="29"/>
      <c r="L1338" s="35"/>
      <c r="M1338" s="35"/>
      <c r="N1338" s="29"/>
      <c r="O1338" s="29"/>
      <c r="P1338" s="29"/>
      <c r="Q1338" s="35"/>
      <c r="R1338" s="35"/>
      <c r="S1338" s="29"/>
      <c r="T1338" s="29"/>
      <c r="U1338" s="29"/>
      <c r="V1338" s="35"/>
      <c r="W1338" s="35"/>
      <c r="X1338" s="30"/>
      <c r="Y1338" s="30"/>
      <c r="Z1338" s="29"/>
      <c r="AA1338" s="29"/>
    </row>
    <row r="1339" spans="8:27" x14ac:dyDescent="0.2">
      <c r="H1339" s="35"/>
      <c r="I1339" s="29"/>
      <c r="J1339" s="29"/>
      <c r="K1339" s="29"/>
      <c r="L1339" s="35"/>
      <c r="M1339" s="35"/>
      <c r="N1339" s="29"/>
      <c r="O1339" s="29"/>
      <c r="P1339" s="29"/>
      <c r="Q1339" s="35"/>
      <c r="R1339" s="35"/>
      <c r="S1339" s="29"/>
      <c r="T1339" s="29"/>
      <c r="U1339" s="29"/>
      <c r="V1339" s="35"/>
      <c r="W1339" s="35"/>
      <c r="X1339" s="30"/>
      <c r="Y1339" s="30"/>
      <c r="Z1339" s="29"/>
      <c r="AA1339" s="29"/>
    </row>
    <row r="1340" spans="8:27" x14ac:dyDescent="0.2">
      <c r="H1340" s="35"/>
      <c r="I1340" s="29"/>
      <c r="J1340" s="29"/>
      <c r="K1340" s="29"/>
      <c r="L1340" s="35"/>
      <c r="M1340" s="35"/>
      <c r="N1340" s="29"/>
      <c r="O1340" s="29"/>
      <c r="P1340" s="29"/>
      <c r="Q1340" s="35"/>
      <c r="R1340" s="35"/>
      <c r="S1340" s="29"/>
      <c r="T1340" s="29"/>
      <c r="U1340" s="29"/>
      <c r="V1340" s="35"/>
      <c r="W1340" s="35"/>
      <c r="X1340" s="30"/>
      <c r="Y1340" s="30"/>
      <c r="Z1340" s="29"/>
      <c r="AA1340" s="29"/>
    </row>
    <row r="1341" spans="8:27" x14ac:dyDescent="0.2">
      <c r="H1341" s="35"/>
      <c r="I1341" s="29"/>
      <c r="J1341" s="29"/>
      <c r="K1341" s="29"/>
      <c r="L1341" s="35"/>
      <c r="M1341" s="35"/>
      <c r="N1341" s="29"/>
      <c r="O1341" s="29"/>
      <c r="P1341" s="29"/>
      <c r="Q1341" s="35"/>
      <c r="R1341" s="35"/>
      <c r="S1341" s="29"/>
      <c r="T1341" s="29"/>
      <c r="U1341" s="29"/>
      <c r="V1341" s="35"/>
      <c r="W1341" s="35"/>
      <c r="X1341" s="30"/>
      <c r="Y1341" s="30"/>
      <c r="Z1341" s="29"/>
      <c r="AA1341" s="29"/>
    </row>
    <row r="1342" spans="8:27" x14ac:dyDescent="0.2">
      <c r="H1342" s="35"/>
      <c r="I1342" s="29"/>
      <c r="J1342" s="29"/>
      <c r="K1342" s="29"/>
      <c r="L1342" s="35"/>
      <c r="M1342" s="35"/>
      <c r="N1342" s="29"/>
      <c r="O1342" s="29"/>
      <c r="P1342" s="29"/>
      <c r="Q1342" s="35"/>
      <c r="R1342" s="35"/>
      <c r="S1342" s="29"/>
      <c r="T1342" s="29"/>
      <c r="U1342" s="29"/>
      <c r="V1342" s="35"/>
      <c r="W1342" s="35"/>
      <c r="X1342" s="30"/>
      <c r="Y1342" s="30"/>
      <c r="Z1342" s="29"/>
      <c r="AA1342" s="29"/>
    </row>
    <row r="1343" spans="8:27" x14ac:dyDescent="0.2">
      <c r="H1343" s="35"/>
      <c r="I1343" s="29"/>
      <c r="J1343" s="29"/>
      <c r="K1343" s="29"/>
      <c r="L1343" s="35"/>
      <c r="M1343" s="35"/>
      <c r="N1343" s="29"/>
      <c r="O1343" s="29"/>
      <c r="P1343" s="29"/>
      <c r="Q1343" s="35"/>
      <c r="R1343" s="35"/>
      <c r="S1343" s="29"/>
      <c r="T1343" s="29"/>
      <c r="U1343" s="29"/>
      <c r="V1343" s="35"/>
      <c r="W1343" s="35"/>
      <c r="X1343" s="30"/>
      <c r="Y1343" s="30"/>
      <c r="Z1343" s="29"/>
      <c r="AA1343" s="29"/>
    </row>
    <row r="1344" spans="8:27" x14ac:dyDescent="0.2">
      <c r="H1344" s="35"/>
      <c r="I1344" s="29"/>
      <c r="J1344" s="29"/>
      <c r="K1344" s="29"/>
      <c r="L1344" s="35"/>
      <c r="M1344" s="35"/>
      <c r="N1344" s="29"/>
      <c r="O1344" s="29"/>
      <c r="P1344" s="29"/>
      <c r="Q1344" s="35"/>
      <c r="R1344" s="35"/>
      <c r="S1344" s="29"/>
      <c r="T1344" s="29"/>
      <c r="U1344" s="29"/>
      <c r="V1344" s="35"/>
      <c r="W1344" s="35"/>
      <c r="X1344" s="30"/>
      <c r="Y1344" s="30"/>
      <c r="Z1344" s="29"/>
      <c r="AA1344" s="29"/>
    </row>
    <row r="1345" spans="8:27" x14ac:dyDescent="0.2">
      <c r="H1345" s="35"/>
      <c r="I1345" s="29"/>
      <c r="J1345" s="29"/>
      <c r="K1345" s="29"/>
      <c r="L1345" s="35"/>
      <c r="M1345" s="35"/>
      <c r="N1345" s="29"/>
      <c r="O1345" s="29"/>
      <c r="P1345" s="29"/>
      <c r="Q1345" s="35"/>
      <c r="R1345" s="35"/>
      <c r="S1345" s="29"/>
      <c r="T1345" s="29"/>
      <c r="U1345" s="29"/>
      <c r="V1345" s="35"/>
      <c r="W1345" s="35"/>
      <c r="X1345" s="30"/>
      <c r="Y1345" s="30"/>
      <c r="Z1345" s="29"/>
      <c r="AA1345" s="29"/>
    </row>
    <row r="1346" spans="8:27" x14ac:dyDescent="0.2">
      <c r="H1346" s="35"/>
      <c r="I1346" s="29"/>
      <c r="J1346" s="29"/>
      <c r="K1346" s="29"/>
      <c r="L1346" s="35"/>
      <c r="M1346" s="35"/>
      <c r="N1346" s="29"/>
      <c r="O1346" s="29"/>
      <c r="P1346" s="29"/>
      <c r="Q1346" s="35"/>
      <c r="R1346" s="35"/>
      <c r="S1346" s="29"/>
      <c r="T1346" s="29"/>
      <c r="U1346" s="29"/>
      <c r="V1346" s="35"/>
      <c r="W1346" s="35"/>
      <c r="X1346" s="30"/>
      <c r="Y1346" s="30"/>
      <c r="Z1346" s="29"/>
      <c r="AA1346" s="29"/>
    </row>
    <row r="1347" spans="8:27" x14ac:dyDescent="0.2">
      <c r="H1347" s="35"/>
      <c r="I1347" s="29"/>
      <c r="J1347" s="29"/>
      <c r="K1347" s="29"/>
      <c r="L1347" s="35"/>
      <c r="M1347" s="35"/>
      <c r="N1347" s="29"/>
      <c r="O1347" s="29"/>
      <c r="P1347" s="29"/>
      <c r="Q1347" s="35"/>
      <c r="R1347" s="35"/>
      <c r="S1347" s="29"/>
      <c r="T1347" s="29"/>
      <c r="U1347" s="29"/>
      <c r="V1347" s="35"/>
      <c r="W1347" s="35"/>
      <c r="X1347" s="30"/>
      <c r="Y1347" s="30"/>
      <c r="Z1347" s="29"/>
      <c r="AA1347" s="29"/>
    </row>
    <row r="1348" spans="8:27" x14ac:dyDescent="0.2">
      <c r="H1348" s="35"/>
      <c r="I1348" s="29"/>
      <c r="J1348" s="29"/>
      <c r="K1348" s="29"/>
      <c r="L1348" s="35"/>
      <c r="M1348" s="35"/>
      <c r="N1348" s="29"/>
      <c r="O1348" s="29"/>
      <c r="P1348" s="29"/>
      <c r="Q1348" s="35"/>
      <c r="R1348" s="35"/>
      <c r="S1348" s="29"/>
      <c r="T1348" s="29"/>
      <c r="U1348" s="29"/>
      <c r="V1348" s="35"/>
      <c r="W1348" s="35"/>
      <c r="X1348" s="30"/>
      <c r="Y1348" s="30"/>
      <c r="Z1348" s="29"/>
      <c r="AA1348" s="29"/>
    </row>
    <row r="1349" spans="8:27" x14ac:dyDescent="0.2">
      <c r="H1349" s="35"/>
      <c r="I1349" s="29"/>
      <c r="J1349" s="29"/>
      <c r="K1349" s="29"/>
      <c r="L1349" s="35"/>
      <c r="M1349" s="35"/>
      <c r="N1349" s="29"/>
      <c r="O1349" s="29"/>
      <c r="P1349" s="29"/>
      <c r="Q1349" s="35"/>
      <c r="R1349" s="35"/>
      <c r="S1349" s="29"/>
      <c r="T1349" s="29"/>
      <c r="U1349" s="29"/>
      <c r="V1349" s="35"/>
      <c r="W1349" s="35"/>
      <c r="X1349" s="30"/>
      <c r="Y1349" s="30"/>
      <c r="Z1349" s="29"/>
      <c r="AA1349" s="29"/>
    </row>
    <row r="1350" spans="8:27" x14ac:dyDescent="0.2">
      <c r="H1350" s="35"/>
      <c r="I1350" s="29"/>
      <c r="J1350" s="29"/>
      <c r="K1350" s="29"/>
      <c r="L1350" s="35"/>
      <c r="M1350" s="35"/>
      <c r="N1350" s="29"/>
      <c r="O1350" s="29"/>
      <c r="P1350" s="29"/>
      <c r="Q1350" s="35"/>
      <c r="R1350" s="35"/>
      <c r="S1350" s="29"/>
      <c r="T1350" s="29"/>
      <c r="U1350" s="29"/>
      <c r="V1350" s="35"/>
      <c r="W1350" s="35"/>
      <c r="X1350" s="30"/>
      <c r="Y1350" s="30"/>
      <c r="Z1350" s="29"/>
      <c r="AA1350" s="29"/>
    </row>
    <row r="1351" spans="8:27" x14ac:dyDescent="0.2">
      <c r="H1351" s="35"/>
      <c r="I1351" s="29"/>
      <c r="J1351" s="29"/>
      <c r="K1351" s="29"/>
      <c r="L1351" s="35"/>
      <c r="M1351" s="35"/>
      <c r="N1351" s="29"/>
      <c r="O1351" s="29"/>
      <c r="P1351" s="29"/>
      <c r="Q1351" s="35"/>
      <c r="R1351" s="35"/>
      <c r="S1351" s="29"/>
      <c r="T1351" s="29"/>
      <c r="U1351" s="29"/>
      <c r="V1351" s="35"/>
      <c r="W1351" s="35"/>
      <c r="X1351" s="30"/>
      <c r="Y1351" s="30"/>
      <c r="Z1351" s="29"/>
      <c r="AA1351" s="29"/>
    </row>
    <row r="1352" spans="8:27" x14ac:dyDescent="0.2">
      <c r="H1352" s="35"/>
      <c r="I1352" s="29"/>
      <c r="J1352" s="29"/>
      <c r="K1352" s="29"/>
      <c r="L1352" s="35"/>
      <c r="M1352" s="35"/>
      <c r="N1352" s="29"/>
      <c r="O1352" s="29"/>
      <c r="P1352" s="29"/>
      <c r="Q1352" s="35"/>
      <c r="R1352" s="35"/>
      <c r="S1352" s="29"/>
      <c r="T1352" s="29"/>
      <c r="U1352" s="29"/>
      <c r="V1352" s="35"/>
      <c r="W1352" s="35"/>
      <c r="X1352" s="30"/>
      <c r="Y1352" s="30"/>
      <c r="Z1352" s="29"/>
      <c r="AA1352" s="29"/>
    </row>
    <row r="1353" spans="8:27" x14ac:dyDescent="0.2">
      <c r="H1353" s="35"/>
      <c r="I1353" s="29"/>
      <c r="J1353" s="29"/>
      <c r="K1353" s="29"/>
      <c r="L1353" s="35"/>
      <c r="M1353" s="35"/>
      <c r="N1353" s="29"/>
      <c r="O1353" s="29"/>
      <c r="P1353" s="29"/>
      <c r="Q1353" s="35"/>
      <c r="R1353" s="35"/>
      <c r="S1353" s="29"/>
      <c r="T1353" s="29"/>
      <c r="U1353" s="29"/>
      <c r="V1353" s="35"/>
      <c r="W1353" s="35"/>
      <c r="X1353" s="30"/>
      <c r="Y1353" s="30"/>
      <c r="Z1353" s="29"/>
      <c r="AA1353" s="29"/>
    </row>
    <row r="1354" spans="8:27" x14ac:dyDescent="0.2">
      <c r="H1354" s="35"/>
      <c r="I1354" s="29"/>
      <c r="J1354" s="29"/>
      <c r="K1354" s="29"/>
      <c r="L1354" s="35"/>
      <c r="M1354" s="35"/>
      <c r="N1354" s="29"/>
      <c r="O1354" s="29"/>
      <c r="P1354" s="29"/>
      <c r="Q1354" s="35"/>
      <c r="R1354" s="35"/>
      <c r="S1354" s="29"/>
      <c r="T1354" s="29"/>
      <c r="U1354" s="29"/>
      <c r="V1354" s="35"/>
      <c r="W1354" s="35"/>
      <c r="X1354" s="30"/>
      <c r="Y1354" s="30"/>
      <c r="Z1354" s="29"/>
      <c r="AA1354" s="29"/>
    </row>
    <row r="1355" spans="8:27" x14ac:dyDescent="0.2">
      <c r="H1355" s="35"/>
      <c r="I1355" s="29"/>
      <c r="J1355" s="29"/>
      <c r="K1355" s="29"/>
      <c r="L1355" s="35"/>
      <c r="M1355" s="35"/>
      <c r="N1355" s="29"/>
      <c r="O1355" s="29"/>
      <c r="P1355" s="29"/>
      <c r="Q1355" s="35"/>
      <c r="R1355" s="35"/>
      <c r="S1355" s="29"/>
      <c r="T1355" s="29"/>
      <c r="U1355" s="29"/>
      <c r="V1355" s="35"/>
      <c r="W1355" s="35"/>
      <c r="X1355" s="30"/>
      <c r="Y1355" s="30"/>
      <c r="Z1355" s="29"/>
      <c r="AA1355" s="29"/>
    </row>
    <row r="1356" spans="8:27" x14ac:dyDescent="0.2">
      <c r="H1356" s="35"/>
      <c r="I1356" s="29"/>
      <c r="J1356" s="29"/>
      <c r="K1356" s="29"/>
      <c r="L1356" s="35"/>
      <c r="M1356" s="35"/>
      <c r="N1356" s="29"/>
      <c r="O1356" s="29"/>
      <c r="P1356" s="29"/>
      <c r="Q1356" s="35"/>
      <c r="R1356" s="35"/>
      <c r="S1356" s="29"/>
      <c r="T1356" s="29"/>
      <c r="U1356" s="29"/>
      <c r="V1356" s="35"/>
      <c r="W1356" s="35"/>
      <c r="X1356" s="30"/>
      <c r="Y1356" s="30"/>
      <c r="Z1356" s="29"/>
      <c r="AA1356" s="29"/>
    </row>
    <row r="1357" spans="8:27" x14ac:dyDescent="0.2">
      <c r="H1357" s="35"/>
      <c r="I1357" s="29"/>
      <c r="J1357" s="29"/>
      <c r="K1357" s="29"/>
      <c r="L1357" s="35"/>
      <c r="M1357" s="35"/>
      <c r="N1357" s="29"/>
      <c r="O1357" s="29"/>
      <c r="P1357" s="29"/>
      <c r="Q1357" s="35"/>
      <c r="R1357" s="35"/>
      <c r="S1357" s="29"/>
      <c r="T1357" s="29"/>
      <c r="U1357" s="29"/>
      <c r="V1357" s="35"/>
      <c r="W1357" s="35"/>
      <c r="X1357" s="30"/>
      <c r="Y1357" s="30"/>
      <c r="Z1357" s="29"/>
      <c r="AA1357" s="29"/>
    </row>
    <row r="1358" spans="8:27" x14ac:dyDescent="0.2">
      <c r="H1358" s="35"/>
      <c r="I1358" s="29"/>
      <c r="J1358" s="29"/>
      <c r="K1358" s="29"/>
      <c r="L1358" s="35"/>
      <c r="M1358" s="35"/>
      <c r="N1358" s="29"/>
      <c r="O1358" s="29"/>
      <c r="P1358" s="29"/>
      <c r="Q1358" s="35"/>
      <c r="R1358" s="35"/>
      <c r="S1358" s="29"/>
      <c r="T1358" s="29"/>
      <c r="U1358" s="29"/>
      <c r="V1358" s="35"/>
      <c r="W1358" s="35"/>
      <c r="X1358" s="30"/>
      <c r="Y1358" s="30"/>
      <c r="Z1358" s="29"/>
      <c r="AA1358" s="29"/>
    </row>
    <row r="1359" spans="8:27" x14ac:dyDescent="0.2">
      <c r="H1359" s="35"/>
      <c r="I1359" s="29"/>
      <c r="J1359" s="29"/>
      <c r="K1359" s="29"/>
      <c r="L1359" s="35"/>
      <c r="M1359" s="35"/>
      <c r="N1359" s="29"/>
      <c r="O1359" s="29"/>
      <c r="P1359" s="29"/>
      <c r="Q1359" s="35"/>
      <c r="R1359" s="35"/>
      <c r="S1359" s="29"/>
      <c r="T1359" s="29"/>
      <c r="U1359" s="29"/>
      <c r="V1359" s="35"/>
      <c r="W1359" s="35"/>
      <c r="X1359" s="30"/>
      <c r="Y1359" s="30"/>
      <c r="Z1359" s="29"/>
      <c r="AA1359" s="29"/>
    </row>
    <row r="1360" spans="8:27" x14ac:dyDescent="0.2">
      <c r="H1360" s="35"/>
      <c r="I1360" s="29"/>
      <c r="J1360" s="29"/>
      <c r="K1360" s="29"/>
      <c r="L1360" s="35"/>
      <c r="M1360" s="35"/>
      <c r="N1360" s="29"/>
      <c r="O1360" s="29"/>
      <c r="P1360" s="29"/>
      <c r="Q1360" s="35"/>
      <c r="R1360" s="35"/>
      <c r="S1360" s="29"/>
      <c r="T1360" s="29"/>
      <c r="U1360" s="29"/>
      <c r="V1360" s="35"/>
      <c r="W1360" s="35"/>
      <c r="X1360" s="30"/>
      <c r="Y1360" s="30"/>
      <c r="Z1360" s="29"/>
      <c r="AA1360" s="29"/>
    </row>
    <row r="1361" spans="8:27" x14ac:dyDescent="0.2">
      <c r="H1361" s="35"/>
      <c r="I1361" s="29"/>
      <c r="J1361" s="29"/>
      <c r="K1361" s="29"/>
      <c r="L1361" s="35"/>
      <c r="M1361" s="35"/>
      <c r="N1361" s="29"/>
      <c r="O1361" s="29"/>
      <c r="P1361" s="29"/>
      <c r="Q1361" s="35"/>
      <c r="R1361" s="35"/>
      <c r="S1361" s="29"/>
      <c r="T1361" s="29"/>
      <c r="U1361" s="29"/>
      <c r="V1361" s="35"/>
      <c r="W1361" s="35"/>
      <c r="X1361" s="30"/>
      <c r="Y1361" s="30"/>
      <c r="Z1361" s="29"/>
      <c r="AA1361" s="29"/>
    </row>
    <row r="1362" spans="8:27" x14ac:dyDescent="0.2">
      <c r="H1362" s="35"/>
      <c r="I1362" s="29"/>
      <c r="J1362" s="29"/>
      <c r="K1362" s="29"/>
      <c r="L1362" s="35"/>
      <c r="M1362" s="35"/>
      <c r="N1362" s="29"/>
      <c r="O1362" s="29"/>
      <c r="P1362" s="29"/>
      <c r="Q1362" s="35"/>
      <c r="R1362" s="35"/>
      <c r="S1362" s="29"/>
      <c r="T1362" s="29"/>
      <c r="U1362" s="29"/>
      <c r="V1362" s="35"/>
      <c r="W1362" s="35"/>
      <c r="X1362" s="30"/>
      <c r="Y1362" s="30"/>
      <c r="Z1362" s="29"/>
      <c r="AA1362" s="29"/>
    </row>
    <row r="1363" spans="8:27" x14ac:dyDescent="0.2">
      <c r="H1363" s="35"/>
      <c r="I1363" s="29"/>
      <c r="J1363" s="29"/>
      <c r="K1363" s="29"/>
      <c r="L1363" s="35"/>
      <c r="M1363" s="35"/>
      <c r="N1363" s="29"/>
      <c r="O1363" s="29"/>
      <c r="P1363" s="29"/>
      <c r="Q1363" s="35"/>
      <c r="R1363" s="35"/>
      <c r="S1363" s="29"/>
      <c r="T1363" s="29"/>
      <c r="U1363" s="29"/>
      <c r="V1363" s="35"/>
      <c r="W1363" s="35"/>
      <c r="X1363" s="30"/>
      <c r="Y1363" s="30"/>
      <c r="Z1363" s="29"/>
      <c r="AA1363" s="29"/>
    </row>
    <row r="1364" spans="8:27" x14ac:dyDescent="0.2">
      <c r="H1364" s="35"/>
      <c r="I1364" s="29"/>
      <c r="J1364" s="29"/>
      <c r="K1364" s="29"/>
      <c r="L1364" s="35"/>
      <c r="M1364" s="35"/>
      <c r="N1364" s="29"/>
      <c r="O1364" s="29"/>
      <c r="P1364" s="29"/>
      <c r="Q1364" s="35"/>
      <c r="R1364" s="35"/>
      <c r="S1364" s="29"/>
      <c r="T1364" s="29"/>
      <c r="U1364" s="29"/>
      <c r="V1364" s="35"/>
      <c r="W1364" s="35"/>
      <c r="X1364" s="30"/>
      <c r="Y1364" s="30"/>
      <c r="Z1364" s="29"/>
      <c r="AA1364" s="29"/>
    </row>
    <row r="1365" spans="8:27" x14ac:dyDescent="0.2">
      <c r="H1365" s="35"/>
      <c r="I1365" s="29"/>
      <c r="J1365" s="29"/>
      <c r="K1365" s="29"/>
      <c r="L1365" s="35"/>
      <c r="M1365" s="35"/>
      <c r="N1365" s="29"/>
      <c r="O1365" s="29"/>
      <c r="P1365" s="29"/>
      <c r="Q1365" s="35"/>
      <c r="R1365" s="35"/>
      <c r="S1365" s="29"/>
      <c r="T1365" s="29"/>
      <c r="U1365" s="29"/>
      <c r="V1365" s="35"/>
      <c r="W1365" s="35"/>
      <c r="X1365" s="30"/>
      <c r="Y1365" s="30"/>
      <c r="Z1365" s="29"/>
      <c r="AA1365" s="29"/>
    </row>
    <row r="1366" spans="8:27" x14ac:dyDescent="0.2">
      <c r="H1366" s="35"/>
      <c r="I1366" s="29"/>
      <c r="J1366" s="29"/>
      <c r="K1366" s="29"/>
      <c r="L1366" s="35"/>
      <c r="M1366" s="35"/>
      <c r="N1366" s="29"/>
      <c r="O1366" s="29"/>
      <c r="P1366" s="29"/>
      <c r="Q1366" s="35"/>
      <c r="R1366" s="35"/>
      <c r="S1366" s="29"/>
      <c r="T1366" s="29"/>
      <c r="U1366" s="29"/>
      <c r="V1366" s="35"/>
      <c r="W1366" s="35"/>
      <c r="X1366" s="30"/>
      <c r="Y1366" s="30"/>
      <c r="Z1366" s="29"/>
      <c r="AA1366" s="29"/>
    </row>
    <row r="1367" spans="8:27" x14ac:dyDescent="0.2">
      <c r="H1367" s="35"/>
      <c r="I1367" s="29"/>
      <c r="J1367" s="29"/>
      <c r="K1367" s="29"/>
      <c r="L1367" s="35"/>
      <c r="M1367" s="35"/>
      <c r="N1367" s="29"/>
      <c r="O1367" s="29"/>
      <c r="P1367" s="29"/>
      <c r="Q1367" s="35"/>
      <c r="R1367" s="35"/>
      <c r="S1367" s="29"/>
      <c r="T1367" s="29"/>
      <c r="U1367" s="29"/>
      <c r="V1367" s="35"/>
      <c r="W1367" s="35"/>
      <c r="X1367" s="30"/>
      <c r="Y1367" s="30"/>
      <c r="Z1367" s="29"/>
      <c r="AA1367" s="29"/>
    </row>
    <row r="1368" spans="8:27" x14ac:dyDescent="0.2">
      <c r="H1368" s="35"/>
      <c r="I1368" s="29"/>
      <c r="J1368" s="29"/>
      <c r="K1368" s="29"/>
      <c r="L1368" s="35"/>
      <c r="M1368" s="35"/>
      <c r="N1368" s="29"/>
      <c r="O1368" s="29"/>
      <c r="P1368" s="29"/>
      <c r="Q1368" s="35"/>
      <c r="R1368" s="35"/>
      <c r="S1368" s="29"/>
      <c r="T1368" s="29"/>
      <c r="U1368" s="29"/>
      <c r="V1368" s="35"/>
      <c r="W1368" s="35"/>
      <c r="X1368" s="30"/>
      <c r="Y1368" s="30"/>
      <c r="Z1368" s="29"/>
      <c r="AA1368" s="29"/>
    </row>
    <row r="1369" spans="8:27" x14ac:dyDescent="0.2">
      <c r="H1369" s="35"/>
      <c r="I1369" s="29"/>
      <c r="J1369" s="29"/>
      <c r="K1369" s="29"/>
      <c r="L1369" s="35"/>
      <c r="M1369" s="35"/>
      <c r="N1369" s="29"/>
      <c r="O1369" s="29"/>
      <c r="P1369" s="29"/>
      <c r="Q1369" s="35"/>
      <c r="R1369" s="35"/>
      <c r="S1369" s="29"/>
      <c r="T1369" s="29"/>
      <c r="U1369" s="29"/>
      <c r="V1369" s="35"/>
      <c r="W1369" s="35"/>
      <c r="X1369" s="30"/>
      <c r="Y1369" s="30"/>
      <c r="Z1369" s="29"/>
      <c r="AA1369" s="29"/>
    </row>
    <row r="1370" spans="8:27" x14ac:dyDescent="0.2">
      <c r="H1370" s="35"/>
      <c r="I1370" s="29"/>
      <c r="J1370" s="29"/>
      <c r="K1370" s="29"/>
      <c r="L1370" s="35"/>
      <c r="M1370" s="35"/>
      <c r="N1370" s="29"/>
      <c r="O1370" s="29"/>
      <c r="P1370" s="29"/>
      <c r="Q1370" s="35"/>
      <c r="R1370" s="35"/>
      <c r="S1370" s="29"/>
      <c r="T1370" s="29"/>
      <c r="U1370" s="29"/>
      <c r="V1370" s="35"/>
      <c r="W1370" s="35"/>
      <c r="X1370" s="30"/>
      <c r="Y1370" s="30"/>
      <c r="Z1370" s="29"/>
      <c r="AA1370" s="29"/>
    </row>
    <row r="1371" spans="8:27" x14ac:dyDescent="0.2">
      <c r="H1371" s="35"/>
      <c r="I1371" s="29"/>
      <c r="J1371" s="29"/>
      <c r="K1371" s="29"/>
      <c r="L1371" s="35"/>
      <c r="M1371" s="35"/>
      <c r="N1371" s="29"/>
      <c r="O1371" s="29"/>
      <c r="P1371" s="29"/>
      <c r="Q1371" s="35"/>
      <c r="R1371" s="35"/>
      <c r="S1371" s="29"/>
      <c r="T1371" s="29"/>
      <c r="U1371" s="29"/>
      <c r="V1371" s="35"/>
      <c r="W1371" s="35"/>
      <c r="X1371" s="30"/>
      <c r="Y1371" s="30"/>
      <c r="Z1371" s="29"/>
      <c r="AA1371" s="29"/>
    </row>
    <row r="1372" spans="8:27" x14ac:dyDescent="0.2">
      <c r="H1372" s="35"/>
      <c r="I1372" s="29"/>
      <c r="J1372" s="29"/>
      <c r="K1372" s="29"/>
      <c r="L1372" s="35"/>
      <c r="M1372" s="35"/>
      <c r="N1372" s="29"/>
      <c r="O1372" s="29"/>
      <c r="P1372" s="29"/>
      <c r="Q1372" s="35"/>
      <c r="R1372" s="35"/>
      <c r="S1372" s="29"/>
      <c r="T1372" s="29"/>
      <c r="U1372" s="29"/>
      <c r="V1372" s="35"/>
      <c r="W1372" s="35"/>
      <c r="X1372" s="30"/>
      <c r="Y1372" s="30"/>
      <c r="Z1372" s="29"/>
      <c r="AA1372" s="29"/>
    </row>
    <row r="1373" spans="8:27" x14ac:dyDescent="0.2">
      <c r="H1373" s="35"/>
      <c r="I1373" s="29"/>
      <c r="J1373" s="29"/>
      <c r="K1373" s="29"/>
      <c r="L1373" s="35"/>
      <c r="M1373" s="35"/>
      <c r="N1373" s="29"/>
      <c r="O1373" s="29"/>
      <c r="P1373" s="29"/>
      <c r="Q1373" s="35"/>
      <c r="R1373" s="35"/>
      <c r="S1373" s="29"/>
      <c r="T1373" s="29"/>
      <c r="U1373" s="29"/>
      <c r="V1373" s="35"/>
      <c r="W1373" s="35"/>
      <c r="X1373" s="30"/>
      <c r="Y1373" s="30"/>
      <c r="Z1373" s="29"/>
      <c r="AA1373" s="29"/>
    </row>
    <row r="1374" spans="8:27" x14ac:dyDescent="0.2">
      <c r="H1374" s="35"/>
      <c r="I1374" s="29"/>
      <c r="J1374" s="29"/>
      <c r="K1374" s="29"/>
      <c r="L1374" s="35"/>
      <c r="M1374" s="35"/>
      <c r="N1374" s="29"/>
      <c r="O1374" s="29"/>
      <c r="P1374" s="29"/>
      <c r="Q1374" s="35"/>
      <c r="R1374" s="35"/>
      <c r="S1374" s="29"/>
      <c r="T1374" s="29"/>
      <c r="U1374" s="29"/>
      <c r="V1374" s="35"/>
      <c r="W1374" s="35"/>
      <c r="X1374" s="30"/>
      <c r="Y1374" s="30"/>
      <c r="Z1374" s="29"/>
      <c r="AA1374" s="29"/>
    </row>
    <row r="1375" spans="8:27" x14ac:dyDescent="0.2">
      <c r="H1375" s="35"/>
      <c r="I1375" s="29"/>
      <c r="J1375" s="29"/>
      <c r="K1375" s="29"/>
      <c r="L1375" s="35"/>
      <c r="M1375" s="35"/>
      <c r="N1375" s="29"/>
      <c r="O1375" s="29"/>
      <c r="P1375" s="29"/>
      <c r="Q1375" s="35"/>
      <c r="R1375" s="35"/>
      <c r="S1375" s="29"/>
      <c r="T1375" s="29"/>
      <c r="U1375" s="29"/>
      <c r="V1375" s="35"/>
      <c r="W1375" s="35"/>
      <c r="X1375" s="30"/>
      <c r="Y1375" s="30"/>
      <c r="Z1375" s="29"/>
      <c r="AA1375" s="29"/>
    </row>
    <row r="1376" spans="8:27" x14ac:dyDescent="0.2">
      <c r="H1376" s="35"/>
      <c r="I1376" s="29"/>
      <c r="J1376" s="29"/>
      <c r="K1376" s="29"/>
      <c r="L1376" s="35"/>
      <c r="M1376" s="35"/>
      <c r="N1376" s="29"/>
      <c r="O1376" s="29"/>
      <c r="P1376" s="29"/>
      <c r="Q1376" s="35"/>
      <c r="R1376" s="35"/>
      <c r="S1376" s="29"/>
      <c r="T1376" s="29"/>
      <c r="U1376" s="29"/>
      <c r="V1376" s="35"/>
      <c r="W1376" s="35"/>
      <c r="X1376" s="30"/>
      <c r="Y1376" s="30"/>
      <c r="Z1376" s="29"/>
      <c r="AA1376" s="29"/>
    </row>
    <row r="1377" spans="8:27" x14ac:dyDescent="0.2">
      <c r="H1377" s="35"/>
      <c r="I1377" s="29"/>
      <c r="J1377" s="29"/>
      <c r="K1377" s="29"/>
      <c r="L1377" s="35"/>
      <c r="M1377" s="35"/>
      <c r="N1377" s="29"/>
      <c r="O1377" s="29"/>
      <c r="P1377" s="29"/>
      <c r="Q1377" s="35"/>
      <c r="R1377" s="35"/>
      <c r="S1377" s="29"/>
      <c r="T1377" s="29"/>
      <c r="U1377" s="29"/>
      <c r="V1377" s="35"/>
      <c r="W1377" s="35"/>
      <c r="X1377" s="30"/>
      <c r="Y1377" s="30"/>
      <c r="Z1377" s="29"/>
      <c r="AA1377" s="29"/>
    </row>
    <row r="1378" spans="8:27" x14ac:dyDescent="0.2">
      <c r="H1378" s="35"/>
      <c r="I1378" s="29"/>
      <c r="J1378" s="29"/>
      <c r="K1378" s="29"/>
      <c r="L1378" s="35"/>
      <c r="M1378" s="35"/>
      <c r="N1378" s="29"/>
      <c r="O1378" s="29"/>
      <c r="P1378" s="29"/>
      <c r="Q1378" s="35"/>
      <c r="R1378" s="35"/>
      <c r="S1378" s="29"/>
      <c r="T1378" s="29"/>
      <c r="U1378" s="29"/>
      <c r="V1378" s="35"/>
      <c r="W1378" s="35"/>
      <c r="X1378" s="30"/>
      <c r="Y1378" s="30"/>
      <c r="Z1378" s="29"/>
      <c r="AA1378" s="29"/>
    </row>
    <row r="1379" spans="8:27" x14ac:dyDescent="0.2">
      <c r="H1379" s="35"/>
      <c r="I1379" s="29"/>
      <c r="J1379" s="29"/>
      <c r="K1379" s="29"/>
      <c r="L1379" s="35"/>
      <c r="M1379" s="35"/>
      <c r="N1379" s="29"/>
      <c r="O1379" s="29"/>
      <c r="P1379" s="29"/>
      <c r="Q1379" s="35"/>
      <c r="R1379" s="35"/>
      <c r="S1379" s="29"/>
      <c r="T1379" s="29"/>
      <c r="U1379" s="29"/>
      <c r="V1379" s="35"/>
      <c r="W1379" s="35"/>
      <c r="X1379" s="30"/>
      <c r="Y1379" s="30"/>
      <c r="Z1379" s="29"/>
      <c r="AA1379" s="29"/>
    </row>
    <row r="1380" spans="8:27" x14ac:dyDescent="0.2">
      <c r="H1380" s="35"/>
      <c r="I1380" s="29"/>
      <c r="J1380" s="29"/>
      <c r="K1380" s="29"/>
      <c r="L1380" s="35"/>
      <c r="M1380" s="35"/>
      <c r="N1380" s="29"/>
      <c r="O1380" s="29"/>
      <c r="P1380" s="29"/>
      <c r="Q1380" s="35"/>
      <c r="R1380" s="35"/>
      <c r="S1380" s="29"/>
      <c r="T1380" s="29"/>
      <c r="U1380" s="29"/>
      <c r="V1380" s="35"/>
      <c r="W1380" s="35"/>
      <c r="X1380" s="30"/>
      <c r="Y1380" s="30"/>
      <c r="Z1380" s="29"/>
      <c r="AA1380" s="29"/>
    </row>
    <row r="1381" spans="8:27" x14ac:dyDescent="0.2">
      <c r="H1381" s="35"/>
      <c r="I1381" s="29"/>
      <c r="J1381" s="29"/>
      <c r="K1381" s="29"/>
      <c r="L1381" s="35"/>
      <c r="M1381" s="35"/>
      <c r="N1381" s="29"/>
      <c r="O1381" s="29"/>
      <c r="P1381" s="29"/>
      <c r="Q1381" s="35"/>
      <c r="R1381" s="35"/>
      <c r="S1381" s="29"/>
      <c r="T1381" s="29"/>
      <c r="U1381" s="29"/>
      <c r="V1381" s="35"/>
      <c r="W1381" s="35"/>
      <c r="X1381" s="30"/>
      <c r="Y1381" s="30"/>
      <c r="Z1381" s="29"/>
      <c r="AA1381" s="29"/>
    </row>
    <row r="1382" spans="8:27" x14ac:dyDescent="0.2">
      <c r="H1382" s="35"/>
      <c r="I1382" s="29"/>
      <c r="J1382" s="29"/>
      <c r="K1382" s="29"/>
      <c r="L1382" s="35"/>
      <c r="M1382" s="35"/>
      <c r="N1382" s="29"/>
      <c r="O1382" s="29"/>
      <c r="P1382" s="29"/>
      <c r="Q1382" s="35"/>
      <c r="R1382" s="35"/>
      <c r="S1382" s="29"/>
      <c r="T1382" s="29"/>
      <c r="U1382" s="29"/>
      <c r="V1382" s="35"/>
      <c r="W1382" s="35"/>
      <c r="X1382" s="30"/>
      <c r="Y1382" s="30"/>
      <c r="Z1382" s="29"/>
      <c r="AA1382" s="29"/>
    </row>
    <row r="1383" spans="8:27" x14ac:dyDescent="0.2">
      <c r="H1383" s="35"/>
      <c r="I1383" s="29"/>
      <c r="J1383" s="29"/>
      <c r="K1383" s="29"/>
      <c r="L1383" s="35"/>
      <c r="M1383" s="35"/>
      <c r="N1383" s="29"/>
      <c r="O1383" s="29"/>
      <c r="P1383" s="29"/>
      <c r="Q1383" s="35"/>
      <c r="R1383" s="35"/>
      <c r="S1383" s="29"/>
      <c r="T1383" s="29"/>
      <c r="U1383" s="29"/>
      <c r="V1383" s="35"/>
      <c r="W1383" s="35"/>
      <c r="X1383" s="30"/>
      <c r="Y1383" s="30"/>
      <c r="Z1383" s="29"/>
      <c r="AA1383" s="29"/>
    </row>
    <row r="1384" spans="8:27" x14ac:dyDescent="0.2">
      <c r="H1384" s="35"/>
      <c r="I1384" s="29"/>
      <c r="J1384" s="29"/>
      <c r="K1384" s="29"/>
      <c r="L1384" s="35"/>
      <c r="M1384" s="35"/>
      <c r="N1384" s="29"/>
      <c r="O1384" s="29"/>
      <c r="P1384" s="29"/>
      <c r="Q1384" s="35"/>
      <c r="R1384" s="35"/>
      <c r="S1384" s="29"/>
      <c r="T1384" s="29"/>
      <c r="U1384" s="29"/>
      <c r="V1384" s="35"/>
      <c r="W1384" s="35"/>
      <c r="X1384" s="30"/>
      <c r="Y1384" s="30"/>
      <c r="Z1384" s="29"/>
      <c r="AA1384" s="29"/>
    </row>
    <row r="1385" spans="8:27" x14ac:dyDescent="0.2">
      <c r="H1385" s="35"/>
      <c r="I1385" s="29"/>
      <c r="J1385" s="29"/>
      <c r="K1385" s="29"/>
      <c r="L1385" s="35"/>
      <c r="M1385" s="35"/>
      <c r="N1385" s="29"/>
      <c r="O1385" s="29"/>
      <c r="P1385" s="29"/>
      <c r="Q1385" s="35"/>
      <c r="R1385" s="35"/>
      <c r="S1385" s="29"/>
      <c r="T1385" s="29"/>
      <c r="U1385" s="29"/>
      <c r="V1385" s="35"/>
      <c r="W1385" s="35"/>
      <c r="X1385" s="30"/>
      <c r="Y1385" s="30"/>
      <c r="Z1385" s="29"/>
      <c r="AA1385" s="29"/>
    </row>
    <row r="1386" spans="8:27" x14ac:dyDescent="0.2">
      <c r="H1386" s="35"/>
      <c r="I1386" s="29"/>
      <c r="J1386" s="29"/>
      <c r="K1386" s="29"/>
      <c r="L1386" s="35"/>
      <c r="M1386" s="35"/>
      <c r="N1386" s="29"/>
      <c r="O1386" s="29"/>
      <c r="P1386" s="29"/>
      <c r="Q1386" s="35"/>
      <c r="R1386" s="35"/>
      <c r="S1386" s="29"/>
      <c r="T1386" s="29"/>
      <c r="U1386" s="29"/>
      <c r="V1386" s="35"/>
      <c r="W1386" s="35"/>
      <c r="X1386" s="30"/>
      <c r="Y1386" s="30"/>
      <c r="Z1386" s="29"/>
      <c r="AA1386" s="29"/>
    </row>
    <row r="1387" spans="8:27" x14ac:dyDescent="0.2">
      <c r="H1387" s="35"/>
      <c r="I1387" s="29"/>
      <c r="J1387" s="29"/>
      <c r="K1387" s="29"/>
      <c r="L1387" s="35"/>
      <c r="M1387" s="35"/>
      <c r="N1387" s="29"/>
      <c r="O1387" s="29"/>
      <c r="P1387" s="29"/>
      <c r="Q1387" s="35"/>
      <c r="R1387" s="35"/>
      <c r="S1387" s="29"/>
      <c r="T1387" s="29"/>
      <c r="U1387" s="29"/>
      <c r="V1387" s="35"/>
      <c r="W1387" s="35"/>
      <c r="X1387" s="30"/>
      <c r="Y1387" s="30"/>
      <c r="Z1387" s="29"/>
      <c r="AA1387" s="29"/>
    </row>
    <row r="1388" spans="8:27" x14ac:dyDescent="0.2">
      <c r="H1388" s="35"/>
      <c r="I1388" s="29"/>
      <c r="J1388" s="29"/>
      <c r="K1388" s="29"/>
      <c r="L1388" s="35"/>
      <c r="M1388" s="35"/>
      <c r="N1388" s="29"/>
      <c r="O1388" s="29"/>
      <c r="P1388" s="29"/>
      <c r="Q1388" s="35"/>
      <c r="R1388" s="35"/>
      <c r="S1388" s="29"/>
      <c r="T1388" s="29"/>
      <c r="U1388" s="29"/>
      <c r="V1388" s="35"/>
      <c r="W1388" s="35"/>
      <c r="X1388" s="30"/>
      <c r="Y1388" s="30"/>
      <c r="Z1388" s="29"/>
      <c r="AA1388" s="29"/>
    </row>
    <row r="1389" spans="8:27" x14ac:dyDescent="0.2">
      <c r="H1389" s="35"/>
      <c r="I1389" s="29"/>
      <c r="J1389" s="29"/>
      <c r="K1389" s="29"/>
      <c r="L1389" s="35"/>
      <c r="M1389" s="35"/>
      <c r="N1389" s="29"/>
      <c r="O1389" s="29"/>
      <c r="P1389" s="29"/>
      <c r="Q1389" s="35"/>
      <c r="R1389" s="35"/>
      <c r="S1389" s="29"/>
      <c r="T1389" s="29"/>
      <c r="U1389" s="29"/>
      <c r="V1389" s="35"/>
      <c r="W1389" s="35"/>
      <c r="X1389" s="30"/>
      <c r="Y1389" s="30"/>
      <c r="Z1389" s="29"/>
      <c r="AA1389" s="29"/>
    </row>
    <row r="1390" spans="8:27" x14ac:dyDescent="0.2">
      <c r="H1390" s="35"/>
      <c r="I1390" s="29"/>
      <c r="J1390" s="29"/>
      <c r="K1390" s="29"/>
      <c r="L1390" s="35"/>
      <c r="M1390" s="35"/>
      <c r="N1390" s="29"/>
      <c r="O1390" s="29"/>
      <c r="P1390" s="29"/>
      <c r="Q1390" s="35"/>
      <c r="R1390" s="35"/>
      <c r="S1390" s="29"/>
      <c r="T1390" s="29"/>
      <c r="U1390" s="29"/>
      <c r="V1390" s="35"/>
      <c r="W1390" s="35"/>
      <c r="X1390" s="30"/>
      <c r="Y1390" s="30"/>
      <c r="Z1390" s="29"/>
      <c r="AA1390" s="29"/>
    </row>
    <row r="1391" spans="8:27" x14ac:dyDescent="0.2">
      <c r="H1391" s="35"/>
      <c r="I1391" s="29"/>
      <c r="J1391" s="29"/>
      <c r="K1391" s="29"/>
      <c r="L1391" s="35"/>
      <c r="M1391" s="35"/>
      <c r="N1391" s="29"/>
      <c r="O1391" s="29"/>
      <c r="P1391" s="29"/>
      <c r="Q1391" s="35"/>
      <c r="R1391" s="35"/>
      <c r="S1391" s="29"/>
      <c r="T1391" s="29"/>
      <c r="U1391" s="29"/>
      <c r="V1391" s="35"/>
      <c r="W1391" s="35"/>
      <c r="X1391" s="30"/>
      <c r="Y1391" s="30"/>
      <c r="Z1391" s="29"/>
      <c r="AA1391" s="29"/>
    </row>
    <row r="1392" spans="8:27" x14ac:dyDescent="0.2">
      <c r="H1392" s="35"/>
      <c r="I1392" s="29"/>
      <c r="J1392" s="29"/>
      <c r="K1392" s="29"/>
      <c r="L1392" s="35"/>
      <c r="M1392" s="35"/>
      <c r="N1392" s="29"/>
      <c r="O1392" s="29"/>
      <c r="P1392" s="29"/>
      <c r="Q1392" s="35"/>
      <c r="R1392" s="35"/>
      <c r="S1392" s="29"/>
      <c r="T1392" s="29"/>
      <c r="U1392" s="29"/>
      <c r="V1392" s="35"/>
      <c r="W1392" s="35"/>
      <c r="X1392" s="30"/>
      <c r="Y1392" s="30"/>
      <c r="Z1392" s="29"/>
      <c r="AA1392" s="29"/>
    </row>
    <row r="1393" spans="8:27" x14ac:dyDescent="0.2">
      <c r="H1393" s="35"/>
      <c r="I1393" s="29"/>
      <c r="J1393" s="29"/>
      <c r="K1393" s="29"/>
      <c r="L1393" s="35"/>
      <c r="M1393" s="35"/>
      <c r="N1393" s="29"/>
      <c r="O1393" s="29"/>
      <c r="P1393" s="29"/>
      <c r="Q1393" s="35"/>
      <c r="R1393" s="35"/>
      <c r="S1393" s="29"/>
      <c r="T1393" s="29"/>
      <c r="U1393" s="29"/>
      <c r="V1393" s="35"/>
      <c r="W1393" s="35"/>
      <c r="X1393" s="30"/>
      <c r="Y1393" s="30"/>
      <c r="Z1393" s="29"/>
      <c r="AA1393" s="29"/>
    </row>
    <row r="1394" spans="8:27" x14ac:dyDescent="0.2">
      <c r="H1394" s="35"/>
      <c r="I1394" s="29"/>
      <c r="J1394" s="29"/>
      <c r="K1394" s="29"/>
      <c r="L1394" s="35"/>
      <c r="M1394" s="35"/>
      <c r="N1394" s="29"/>
      <c r="O1394" s="29"/>
      <c r="P1394" s="29"/>
      <c r="Q1394" s="35"/>
      <c r="R1394" s="35"/>
      <c r="S1394" s="29"/>
      <c r="T1394" s="29"/>
      <c r="U1394" s="29"/>
      <c r="V1394" s="35"/>
      <c r="W1394" s="35"/>
      <c r="X1394" s="30"/>
      <c r="Y1394" s="30"/>
      <c r="Z1394" s="29"/>
      <c r="AA1394" s="29"/>
    </row>
    <row r="1395" spans="8:27" x14ac:dyDescent="0.2">
      <c r="H1395" s="35"/>
      <c r="I1395" s="29"/>
      <c r="J1395" s="29"/>
      <c r="K1395" s="29"/>
      <c r="L1395" s="35"/>
      <c r="M1395" s="35"/>
      <c r="N1395" s="29"/>
      <c r="O1395" s="29"/>
      <c r="P1395" s="29"/>
      <c r="Q1395" s="35"/>
      <c r="R1395" s="35"/>
      <c r="S1395" s="29"/>
      <c r="T1395" s="29"/>
      <c r="U1395" s="29"/>
      <c r="V1395" s="35"/>
      <c r="W1395" s="35"/>
      <c r="X1395" s="30"/>
      <c r="Y1395" s="30"/>
      <c r="Z1395" s="29"/>
      <c r="AA1395" s="29"/>
    </row>
    <row r="1396" spans="8:27" x14ac:dyDescent="0.2">
      <c r="H1396" s="35"/>
      <c r="I1396" s="29"/>
      <c r="J1396" s="29"/>
      <c r="K1396" s="29"/>
      <c r="L1396" s="35"/>
      <c r="M1396" s="35"/>
      <c r="N1396" s="29"/>
      <c r="O1396" s="29"/>
      <c r="P1396" s="29"/>
      <c r="Q1396" s="35"/>
      <c r="R1396" s="35"/>
      <c r="S1396" s="29"/>
      <c r="T1396" s="29"/>
      <c r="U1396" s="29"/>
      <c r="V1396" s="35"/>
      <c r="W1396" s="35"/>
      <c r="X1396" s="30"/>
      <c r="Y1396" s="30"/>
      <c r="Z1396" s="29"/>
      <c r="AA1396" s="29"/>
    </row>
    <row r="1397" spans="8:27" x14ac:dyDescent="0.2">
      <c r="H1397" s="35"/>
      <c r="I1397" s="29"/>
      <c r="J1397" s="29"/>
      <c r="K1397" s="29"/>
      <c r="L1397" s="35"/>
      <c r="M1397" s="35"/>
      <c r="N1397" s="29"/>
      <c r="O1397" s="29"/>
      <c r="P1397" s="29"/>
      <c r="Q1397" s="35"/>
      <c r="R1397" s="35"/>
      <c r="S1397" s="29"/>
      <c r="T1397" s="29"/>
      <c r="U1397" s="29"/>
      <c r="V1397" s="35"/>
      <c r="W1397" s="35"/>
      <c r="X1397" s="30"/>
      <c r="Y1397" s="30"/>
      <c r="Z1397" s="29"/>
      <c r="AA1397" s="29"/>
    </row>
    <row r="1398" spans="8:27" x14ac:dyDescent="0.2">
      <c r="H1398" s="35"/>
      <c r="I1398" s="29"/>
      <c r="J1398" s="29"/>
      <c r="K1398" s="29"/>
      <c r="L1398" s="35"/>
      <c r="M1398" s="35"/>
      <c r="N1398" s="29"/>
      <c r="O1398" s="29"/>
      <c r="P1398" s="29"/>
      <c r="Q1398" s="35"/>
      <c r="R1398" s="35"/>
      <c r="S1398" s="29"/>
      <c r="T1398" s="29"/>
      <c r="U1398" s="29"/>
      <c r="V1398" s="35"/>
      <c r="W1398" s="35"/>
      <c r="X1398" s="30"/>
      <c r="Y1398" s="30"/>
      <c r="Z1398" s="29"/>
      <c r="AA1398" s="29"/>
    </row>
    <row r="1399" spans="8:27" x14ac:dyDescent="0.2">
      <c r="H1399" s="35"/>
      <c r="I1399" s="29"/>
      <c r="J1399" s="29"/>
      <c r="K1399" s="29"/>
      <c r="L1399" s="35"/>
      <c r="M1399" s="35"/>
      <c r="N1399" s="29"/>
      <c r="O1399" s="29"/>
      <c r="P1399" s="29"/>
      <c r="Q1399" s="35"/>
      <c r="R1399" s="35"/>
      <c r="S1399" s="29"/>
      <c r="T1399" s="29"/>
      <c r="U1399" s="29"/>
      <c r="V1399" s="35"/>
      <c r="W1399" s="35"/>
      <c r="X1399" s="30"/>
      <c r="Y1399" s="30"/>
      <c r="Z1399" s="29"/>
      <c r="AA1399" s="29"/>
    </row>
    <row r="1400" spans="8:27" x14ac:dyDescent="0.2">
      <c r="H1400" s="35"/>
      <c r="I1400" s="29"/>
      <c r="J1400" s="29"/>
      <c r="K1400" s="29"/>
      <c r="L1400" s="35"/>
      <c r="M1400" s="35"/>
      <c r="N1400" s="29"/>
      <c r="O1400" s="29"/>
      <c r="P1400" s="29"/>
      <c r="Q1400" s="35"/>
      <c r="R1400" s="35"/>
      <c r="S1400" s="29"/>
      <c r="T1400" s="29"/>
      <c r="U1400" s="29"/>
      <c r="V1400" s="35"/>
      <c r="W1400" s="35"/>
      <c r="X1400" s="30"/>
      <c r="Y1400" s="30"/>
      <c r="Z1400" s="29"/>
      <c r="AA1400" s="29"/>
    </row>
    <row r="1401" spans="8:27" x14ac:dyDescent="0.2">
      <c r="H1401" s="35"/>
      <c r="I1401" s="29"/>
      <c r="J1401" s="29"/>
      <c r="K1401" s="29"/>
      <c r="L1401" s="35"/>
      <c r="M1401" s="35"/>
      <c r="N1401" s="29"/>
      <c r="O1401" s="29"/>
      <c r="P1401" s="29"/>
      <c r="Q1401" s="35"/>
      <c r="R1401" s="35"/>
      <c r="S1401" s="29"/>
      <c r="T1401" s="29"/>
      <c r="U1401" s="29"/>
      <c r="V1401" s="35"/>
      <c r="W1401" s="35"/>
      <c r="X1401" s="30"/>
      <c r="Y1401" s="30"/>
      <c r="Z1401" s="29"/>
      <c r="AA1401" s="29"/>
    </row>
    <row r="1402" spans="8:27" x14ac:dyDescent="0.2">
      <c r="H1402" s="35"/>
      <c r="I1402" s="29"/>
      <c r="J1402" s="29"/>
      <c r="K1402" s="29"/>
      <c r="L1402" s="35"/>
      <c r="M1402" s="35"/>
      <c r="N1402" s="29"/>
      <c r="O1402" s="29"/>
      <c r="P1402" s="29"/>
      <c r="Q1402" s="35"/>
      <c r="R1402" s="35"/>
      <c r="S1402" s="29"/>
      <c r="T1402" s="29"/>
      <c r="U1402" s="29"/>
      <c r="V1402" s="35"/>
      <c r="W1402" s="35"/>
      <c r="X1402" s="30"/>
      <c r="Y1402" s="30"/>
      <c r="Z1402" s="29"/>
      <c r="AA1402" s="29"/>
    </row>
    <row r="1403" spans="8:27" x14ac:dyDescent="0.2">
      <c r="H1403" s="35"/>
      <c r="I1403" s="29"/>
      <c r="J1403" s="29"/>
      <c r="K1403" s="29"/>
      <c r="L1403" s="35"/>
      <c r="M1403" s="35"/>
      <c r="N1403" s="29"/>
      <c r="O1403" s="29"/>
      <c r="P1403" s="29"/>
      <c r="Q1403" s="35"/>
      <c r="R1403" s="35"/>
      <c r="S1403" s="29"/>
      <c r="T1403" s="29"/>
      <c r="U1403" s="29"/>
      <c r="V1403" s="35"/>
      <c r="W1403" s="35"/>
      <c r="X1403" s="30"/>
      <c r="Y1403" s="30"/>
      <c r="Z1403" s="29"/>
      <c r="AA1403" s="29"/>
    </row>
    <row r="1404" spans="8:27" x14ac:dyDescent="0.2">
      <c r="H1404" s="35"/>
      <c r="I1404" s="29"/>
      <c r="J1404" s="29"/>
      <c r="K1404" s="29"/>
      <c r="L1404" s="35"/>
      <c r="M1404" s="35"/>
      <c r="N1404" s="29"/>
      <c r="O1404" s="29"/>
      <c r="P1404" s="29"/>
      <c r="Q1404" s="35"/>
      <c r="R1404" s="35"/>
      <c r="S1404" s="29"/>
      <c r="T1404" s="29"/>
      <c r="U1404" s="29"/>
      <c r="V1404" s="35"/>
      <c r="W1404" s="35"/>
      <c r="X1404" s="30"/>
      <c r="Y1404" s="30"/>
      <c r="Z1404" s="29"/>
      <c r="AA1404" s="29"/>
    </row>
    <row r="1405" spans="8:27" x14ac:dyDescent="0.2">
      <c r="H1405" s="35"/>
      <c r="I1405" s="29"/>
      <c r="J1405" s="29"/>
      <c r="K1405" s="29"/>
      <c r="L1405" s="35"/>
      <c r="M1405" s="35"/>
      <c r="N1405" s="29"/>
      <c r="O1405" s="29"/>
      <c r="P1405" s="29"/>
      <c r="Q1405" s="35"/>
      <c r="R1405" s="35"/>
      <c r="S1405" s="29"/>
      <c r="T1405" s="29"/>
      <c r="U1405" s="29"/>
      <c r="V1405" s="35"/>
      <c r="W1405" s="35"/>
      <c r="X1405" s="30"/>
      <c r="Y1405" s="30"/>
      <c r="Z1405" s="29"/>
      <c r="AA1405" s="29"/>
    </row>
    <row r="1406" spans="8:27" x14ac:dyDescent="0.2">
      <c r="H1406" s="35"/>
      <c r="I1406" s="29"/>
      <c r="J1406" s="29"/>
      <c r="K1406" s="29"/>
      <c r="L1406" s="35"/>
      <c r="M1406" s="35"/>
      <c r="N1406" s="29"/>
      <c r="O1406" s="29"/>
      <c r="P1406" s="29"/>
      <c r="Q1406" s="35"/>
      <c r="R1406" s="35"/>
      <c r="S1406" s="29"/>
      <c r="T1406" s="29"/>
      <c r="U1406" s="29"/>
      <c r="V1406" s="35"/>
      <c r="W1406" s="35"/>
      <c r="X1406" s="30"/>
      <c r="Y1406" s="30"/>
      <c r="Z1406" s="29"/>
      <c r="AA1406" s="29"/>
    </row>
    <row r="1407" spans="8:27" x14ac:dyDescent="0.2">
      <c r="H1407" s="35"/>
      <c r="I1407" s="29"/>
      <c r="J1407" s="29"/>
      <c r="K1407" s="29"/>
      <c r="L1407" s="35"/>
      <c r="M1407" s="35"/>
      <c r="N1407" s="29"/>
      <c r="O1407" s="29"/>
      <c r="P1407" s="29"/>
      <c r="Q1407" s="35"/>
      <c r="R1407" s="35"/>
      <c r="S1407" s="29"/>
      <c r="T1407" s="29"/>
      <c r="U1407" s="29"/>
      <c r="V1407" s="35"/>
      <c r="W1407" s="35"/>
      <c r="X1407" s="30"/>
      <c r="Y1407" s="30"/>
      <c r="Z1407" s="29"/>
      <c r="AA1407" s="29"/>
    </row>
    <row r="1408" spans="8:27" x14ac:dyDescent="0.2">
      <c r="H1408" s="35"/>
      <c r="I1408" s="29"/>
      <c r="J1408" s="29"/>
      <c r="K1408" s="29"/>
      <c r="L1408" s="35"/>
      <c r="M1408" s="35"/>
      <c r="N1408" s="29"/>
      <c r="O1408" s="29"/>
      <c r="P1408" s="29"/>
      <c r="Q1408" s="35"/>
      <c r="R1408" s="35"/>
      <c r="S1408" s="29"/>
      <c r="T1408" s="29"/>
      <c r="U1408" s="29"/>
      <c r="V1408" s="35"/>
      <c r="W1408" s="35"/>
      <c r="X1408" s="30"/>
      <c r="Y1408" s="30"/>
      <c r="Z1408" s="29"/>
      <c r="AA1408" s="29"/>
    </row>
    <row r="1409" spans="8:27" x14ac:dyDescent="0.2">
      <c r="H1409" s="35"/>
      <c r="I1409" s="29"/>
      <c r="J1409" s="29"/>
      <c r="K1409" s="29"/>
      <c r="L1409" s="35"/>
      <c r="M1409" s="35"/>
      <c r="N1409" s="29"/>
      <c r="O1409" s="29"/>
      <c r="P1409" s="29"/>
      <c r="Q1409" s="35"/>
      <c r="R1409" s="35"/>
      <c r="S1409" s="29"/>
      <c r="T1409" s="29"/>
      <c r="U1409" s="29"/>
      <c r="V1409" s="35"/>
      <c r="W1409" s="35"/>
      <c r="X1409" s="30"/>
      <c r="Y1409" s="30"/>
      <c r="Z1409" s="29"/>
      <c r="AA1409" s="29"/>
    </row>
    <row r="1410" spans="8:27" x14ac:dyDescent="0.2">
      <c r="H1410" s="35"/>
      <c r="I1410" s="29"/>
      <c r="J1410" s="29"/>
      <c r="K1410" s="29"/>
      <c r="L1410" s="35"/>
      <c r="M1410" s="35"/>
      <c r="N1410" s="29"/>
      <c r="O1410" s="29"/>
      <c r="P1410" s="29"/>
      <c r="Q1410" s="35"/>
      <c r="R1410" s="35"/>
      <c r="S1410" s="29"/>
      <c r="T1410" s="29"/>
      <c r="U1410" s="29"/>
      <c r="V1410" s="35"/>
      <c r="W1410" s="35"/>
      <c r="X1410" s="30"/>
      <c r="Y1410" s="30"/>
      <c r="Z1410" s="29"/>
      <c r="AA1410" s="29"/>
    </row>
    <row r="1411" spans="8:27" x14ac:dyDescent="0.2">
      <c r="H1411" s="35"/>
      <c r="I1411" s="29"/>
      <c r="J1411" s="29"/>
      <c r="K1411" s="29"/>
      <c r="L1411" s="35"/>
      <c r="M1411" s="35"/>
      <c r="N1411" s="29"/>
      <c r="O1411" s="29"/>
      <c r="P1411" s="29"/>
      <c r="Q1411" s="35"/>
      <c r="R1411" s="35"/>
      <c r="S1411" s="29"/>
      <c r="T1411" s="29"/>
      <c r="U1411" s="29"/>
      <c r="V1411" s="35"/>
      <c r="W1411" s="35"/>
      <c r="X1411" s="30"/>
      <c r="Y1411" s="30"/>
      <c r="Z1411" s="29"/>
      <c r="AA1411" s="29"/>
    </row>
    <row r="1412" spans="8:27" x14ac:dyDescent="0.2">
      <c r="H1412" s="35"/>
      <c r="I1412" s="29"/>
      <c r="J1412" s="29"/>
      <c r="K1412" s="29"/>
      <c r="L1412" s="35"/>
      <c r="M1412" s="35"/>
      <c r="N1412" s="29"/>
      <c r="O1412" s="29"/>
      <c r="P1412" s="29"/>
      <c r="Q1412" s="35"/>
      <c r="R1412" s="35"/>
      <c r="S1412" s="29"/>
      <c r="T1412" s="29"/>
      <c r="U1412" s="29"/>
      <c r="V1412" s="35"/>
      <c r="W1412" s="35"/>
      <c r="X1412" s="30"/>
      <c r="Y1412" s="30"/>
      <c r="Z1412" s="29"/>
      <c r="AA1412" s="29"/>
    </row>
    <row r="1413" spans="8:27" x14ac:dyDescent="0.2">
      <c r="H1413" s="35"/>
      <c r="I1413" s="29"/>
      <c r="J1413" s="29"/>
      <c r="K1413" s="29"/>
      <c r="L1413" s="35"/>
      <c r="M1413" s="35"/>
      <c r="N1413" s="29"/>
      <c r="O1413" s="29"/>
      <c r="P1413" s="29"/>
      <c r="Q1413" s="35"/>
      <c r="R1413" s="35"/>
      <c r="S1413" s="29"/>
      <c r="T1413" s="29"/>
      <c r="U1413" s="29"/>
      <c r="V1413" s="35"/>
      <c r="W1413" s="35"/>
      <c r="X1413" s="30"/>
      <c r="Y1413" s="30"/>
      <c r="Z1413" s="29"/>
      <c r="AA1413" s="29"/>
    </row>
    <row r="1414" spans="8:27" x14ac:dyDescent="0.2">
      <c r="H1414" s="35"/>
      <c r="I1414" s="29"/>
      <c r="J1414" s="29"/>
      <c r="K1414" s="29"/>
      <c r="L1414" s="35"/>
      <c r="M1414" s="35"/>
      <c r="N1414" s="29"/>
      <c r="O1414" s="29"/>
      <c r="P1414" s="29"/>
      <c r="Q1414" s="35"/>
      <c r="R1414" s="35"/>
      <c r="S1414" s="29"/>
      <c r="T1414" s="29"/>
      <c r="U1414" s="29"/>
      <c r="V1414" s="35"/>
      <c r="W1414" s="35"/>
      <c r="X1414" s="30"/>
      <c r="Y1414" s="30"/>
      <c r="Z1414" s="29"/>
      <c r="AA1414" s="29"/>
    </row>
    <row r="1415" spans="8:27" x14ac:dyDescent="0.2">
      <c r="H1415" s="35"/>
      <c r="I1415" s="29"/>
      <c r="J1415" s="29"/>
      <c r="K1415" s="29"/>
      <c r="L1415" s="35"/>
      <c r="M1415" s="35"/>
      <c r="N1415" s="29"/>
      <c r="O1415" s="29"/>
      <c r="P1415" s="29"/>
      <c r="Q1415" s="35"/>
      <c r="R1415" s="35"/>
      <c r="S1415" s="29"/>
      <c r="T1415" s="29"/>
      <c r="U1415" s="29"/>
      <c r="V1415" s="35"/>
      <c r="W1415" s="35"/>
      <c r="X1415" s="30"/>
      <c r="Y1415" s="30"/>
      <c r="Z1415" s="29"/>
      <c r="AA1415" s="29"/>
    </row>
    <row r="1416" spans="8:27" x14ac:dyDescent="0.2">
      <c r="H1416" s="35"/>
      <c r="I1416" s="29"/>
      <c r="J1416" s="29"/>
      <c r="K1416" s="29"/>
      <c r="L1416" s="35"/>
      <c r="M1416" s="35"/>
      <c r="N1416" s="29"/>
      <c r="O1416" s="29"/>
      <c r="P1416" s="29"/>
      <c r="Q1416" s="35"/>
      <c r="R1416" s="35"/>
      <c r="S1416" s="29"/>
      <c r="T1416" s="29"/>
      <c r="U1416" s="29"/>
      <c r="V1416" s="35"/>
      <c r="W1416" s="35"/>
      <c r="X1416" s="30"/>
      <c r="Y1416" s="30"/>
      <c r="Z1416" s="29"/>
      <c r="AA1416" s="29"/>
    </row>
    <row r="1417" spans="8:27" x14ac:dyDescent="0.2">
      <c r="H1417" s="35"/>
      <c r="I1417" s="29"/>
      <c r="J1417" s="29"/>
      <c r="K1417" s="29"/>
      <c r="L1417" s="35"/>
      <c r="M1417" s="35"/>
      <c r="N1417" s="29"/>
      <c r="O1417" s="29"/>
      <c r="P1417" s="29"/>
      <c r="Q1417" s="35"/>
      <c r="R1417" s="35"/>
      <c r="S1417" s="29"/>
      <c r="T1417" s="29"/>
      <c r="U1417" s="29"/>
      <c r="V1417" s="35"/>
      <c r="W1417" s="35"/>
      <c r="X1417" s="30"/>
      <c r="Y1417" s="30"/>
      <c r="Z1417" s="29"/>
      <c r="AA1417" s="29"/>
    </row>
    <row r="1418" spans="8:27" x14ac:dyDescent="0.2">
      <c r="H1418" s="35"/>
      <c r="I1418" s="29"/>
      <c r="J1418" s="29"/>
      <c r="K1418" s="29"/>
      <c r="L1418" s="35"/>
      <c r="M1418" s="35"/>
      <c r="N1418" s="29"/>
      <c r="O1418" s="29"/>
      <c r="P1418" s="29"/>
      <c r="Q1418" s="35"/>
      <c r="R1418" s="35"/>
      <c r="S1418" s="29"/>
      <c r="T1418" s="29"/>
      <c r="U1418" s="29"/>
      <c r="V1418" s="35"/>
      <c r="W1418" s="35"/>
      <c r="X1418" s="30"/>
      <c r="Y1418" s="30"/>
      <c r="Z1418" s="29"/>
      <c r="AA1418" s="29"/>
    </row>
    <row r="1419" spans="8:27" x14ac:dyDescent="0.2">
      <c r="H1419" s="35"/>
      <c r="I1419" s="29"/>
      <c r="J1419" s="29"/>
      <c r="K1419" s="29"/>
      <c r="L1419" s="35"/>
      <c r="M1419" s="35"/>
      <c r="N1419" s="29"/>
      <c r="O1419" s="29"/>
      <c r="P1419" s="29"/>
      <c r="Q1419" s="35"/>
      <c r="R1419" s="35"/>
      <c r="S1419" s="29"/>
      <c r="T1419" s="29"/>
      <c r="U1419" s="29"/>
      <c r="V1419" s="35"/>
      <c r="W1419" s="35"/>
      <c r="X1419" s="30"/>
      <c r="Y1419" s="30"/>
      <c r="Z1419" s="29"/>
      <c r="AA1419" s="29"/>
    </row>
    <row r="1420" spans="8:27" x14ac:dyDescent="0.2">
      <c r="H1420" s="35"/>
      <c r="I1420" s="29"/>
      <c r="J1420" s="29"/>
      <c r="K1420" s="29"/>
      <c r="L1420" s="35"/>
      <c r="M1420" s="35"/>
      <c r="N1420" s="29"/>
      <c r="O1420" s="29"/>
      <c r="P1420" s="29"/>
      <c r="Q1420" s="35"/>
      <c r="R1420" s="35"/>
      <c r="S1420" s="29"/>
      <c r="T1420" s="29"/>
      <c r="U1420" s="29"/>
      <c r="V1420" s="35"/>
      <c r="W1420" s="35"/>
      <c r="X1420" s="30"/>
      <c r="Y1420" s="30"/>
      <c r="Z1420" s="29"/>
      <c r="AA1420" s="29"/>
    </row>
    <row r="1421" spans="8:27" x14ac:dyDescent="0.2">
      <c r="H1421" s="35"/>
      <c r="I1421" s="29"/>
      <c r="J1421" s="29"/>
      <c r="K1421" s="29"/>
      <c r="L1421" s="35"/>
      <c r="M1421" s="35"/>
      <c r="N1421" s="29"/>
      <c r="O1421" s="29"/>
      <c r="P1421" s="29"/>
      <c r="Q1421" s="35"/>
      <c r="R1421" s="35"/>
      <c r="S1421" s="29"/>
      <c r="T1421" s="29"/>
      <c r="U1421" s="29"/>
      <c r="V1421" s="35"/>
      <c r="W1421" s="35"/>
      <c r="X1421" s="30"/>
      <c r="Y1421" s="30"/>
      <c r="Z1421" s="29"/>
      <c r="AA1421" s="29"/>
    </row>
    <row r="1422" spans="8:27" x14ac:dyDescent="0.2">
      <c r="H1422" s="35"/>
      <c r="I1422" s="29"/>
      <c r="J1422" s="29"/>
      <c r="K1422" s="29"/>
      <c r="L1422" s="35"/>
      <c r="M1422" s="35"/>
      <c r="N1422" s="29"/>
      <c r="O1422" s="29"/>
      <c r="P1422" s="29"/>
      <c r="Q1422" s="35"/>
      <c r="R1422" s="35"/>
      <c r="S1422" s="29"/>
      <c r="T1422" s="29"/>
      <c r="U1422" s="29"/>
      <c r="V1422" s="35"/>
      <c r="W1422" s="35"/>
      <c r="X1422" s="30"/>
      <c r="Y1422" s="30"/>
      <c r="Z1422" s="29"/>
      <c r="AA1422" s="29"/>
    </row>
    <row r="1423" spans="8:27" x14ac:dyDescent="0.2">
      <c r="H1423" s="35"/>
      <c r="I1423" s="29"/>
      <c r="J1423" s="29"/>
      <c r="K1423" s="29"/>
      <c r="L1423" s="35"/>
      <c r="M1423" s="35"/>
      <c r="N1423" s="29"/>
      <c r="O1423" s="29"/>
      <c r="P1423" s="29"/>
      <c r="Q1423" s="35"/>
      <c r="R1423" s="35"/>
      <c r="S1423" s="29"/>
      <c r="T1423" s="29"/>
      <c r="U1423" s="29"/>
      <c r="V1423" s="35"/>
      <c r="W1423" s="35"/>
      <c r="X1423" s="30"/>
      <c r="Y1423" s="30"/>
      <c r="Z1423" s="29"/>
      <c r="AA1423" s="29"/>
    </row>
    <row r="1424" spans="8:27" x14ac:dyDescent="0.2">
      <c r="H1424" s="35"/>
      <c r="I1424" s="29"/>
      <c r="J1424" s="29"/>
      <c r="K1424" s="29"/>
      <c r="L1424" s="35"/>
      <c r="M1424" s="35"/>
      <c r="N1424" s="29"/>
      <c r="O1424" s="29"/>
      <c r="P1424" s="29"/>
      <c r="Q1424" s="35"/>
      <c r="R1424" s="35"/>
      <c r="S1424" s="29"/>
      <c r="T1424" s="29"/>
      <c r="U1424" s="29"/>
      <c r="V1424" s="35"/>
      <c r="W1424" s="35"/>
      <c r="X1424" s="30"/>
      <c r="Y1424" s="30"/>
      <c r="Z1424" s="29"/>
      <c r="AA1424" s="29"/>
    </row>
    <row r="1425" spans="8:27" x14ac:dyDescent="0.2">
      <c r="H1425" s="35"/>
      <c r="I1425" s="29"/>
      <c r="J1425" s="29"/>
      <c r="K1425" s="29"/>
      <c r="L1425" s="35"/>
      <c r="M1425" s="35"/>
      <c r="N1425" s="29"/>
      <c r="O1425" s="29"/>
      <c r="P1425" s="29"/>
      <c r="Q1425" s="35"/>
      <c r="R1425" s="35"/>
      <c r="S1425" s="29"/>
      <c r="T1425" s="29"/>
      <c r="U1425" s="29"/>
      <c r="V1425" s="35"/>
      <c r="W1425" s="35"/>
      <c r="X1425" s="30"/>
      <c r="Y1425" s="30"/>
      <c r="Z1425" s="29"/>
      <c r="AA1425" s="29"/>
    </row>
    <row r="1426" spans="8:27" x14ac:dyDescent="0.2">
      <c r="H1426" s="35"/>
      <c r="I1426" s="29"/>
      <c r="J1426" s="29"/>
      <c r="K1426" s="29"/>
      <c r="L1426" s="35"/>
      <c r="M1426" s="35"/>
      <c r="N1426" s="29"/>
      <c r="O1426" s="29"/>
      <c r="P1426" s="29"/>
      <c r="Q1426" s="35"/>
      <c r="R1426" s="35"/>
      <c r="S1426" s="29"/>
      <c r="T1426" s="29"/>
      <c r="U1426" s="29"/>
      <c r="V1426" s="35"/>
      <c r="W1426" s="35"/>
      <c r="X1426" s="30"/>
      <c r="Y1426" s="30"/>
      <c r="Z1426" s="29"/>
      <c r="AA1426" s="29"/>
    </row>
    <row r="1427" spans="8:27" x14ac:dyDescent="0.2">
      <c r="H1427" s="35"/>
      <c r="I1427" s="29"/>
      <c r="J1427" s="29"/>
      <c r="K1427" s="29"/>
      <c r="L1427" s="35"/>
      <c r="M1427" s="35"/>
      <c r="N1427" s="29"/>
      <c r="O1427" s="29"/>
      <c r="P1427" s="29"/>
      <c r="Q1427" s="35"/>
      <c r="R1427" s="35"/>
      <c r="S1427" s="29"/>
      <c r="T1427" s="29"/>
      <c r="U1427" s="29"/>
      <c r="V1427" s="35"/>
      <c r="W1427" s="35"/>
      <c r="X1427" s="30"/>
      <c r="Y1427" s="30"/>
      <c r="Z1427" s="29"/>
      <c r="AA1427" s="29"/>
    </row>
    <row r="1428" spans="8:27" x14ac:dyDescent="0.2">
      <c r="H1428" s="35"/>
      <c r="I1428" s="29"/>
      <c r="J1428" s="29"/>
      <c r="K1428" s="29"/>
      <c r="L1428" s="35"/>
      <c r="M1428" s="35"/>
      <c r="N1428" s="29"/>
      <c r="O1428" s="29"/>
      <c r="P1428" s="29"/>
      <c r="Q1428" s="35"/>
      <c r="R1428" s="35"/>
      <c r="S1428" s="29"/>
      <c r="T1428" s="29"/>
      <c r="U1428" s="29"/>
      <c r="V1428" s="35"/>
      <c r="W1428" s="35"/>
      <c r="X1428" s="30"/>
      <c r="Y1428" s="30"/>
      <c r="Z1428" s="29"/>
      <c r="AA1428" s="29"/>
    </row>
    <row r="1429" spans="8:27" x14ac:dyDescent="0.2">
      <c r="H1429" s="35"/>
      <c r="I1429" s="29"/>
      <c r="J1429" s="29"/>
      <c r="K1429" s="29"/>
      <c r="L1429" s="35"/>
      <c r="M1429" s="35"/>
      <c r="N1429" s="29"/>
      <c r="O1429" s="29"/>
      <c r="P1429" s="29"/>
      <c r="Q1429" s="35"/>
      <c r="R1429" s="35"/>
      <c r="S1429" s="29"/>
      <c r="T1429" s="29"/>
      <c r="U1429" s="29"/>
      <c r="V1429" s="35"/>
      <c r="W1429" s="35"/>
      <c r="X1429" s="30"/>
      <c r="Y1429" s="30"/>
      <c r="Z1429" s="29"/>
      <c r="AA1429" s="29"/>
    </row>
    <row r="1430" spans="8:27" x14ac:dyDescent="0.2">
      <c r="H1430" s="35"/>
      <c r="I1430" s="29"/>
      <c r="J1430" s="29"/>
      <c r="K1430" s="29"/>
      <c r="L1430" s="35"/>
      <c r="M1430" s="35"/>
      <c r="N1430" s="29"/>
      <c r="O1430" s="29"/>
      <c r="P1430" s="29"/>
      <c r="Q1430" s="35"/>
      <c r="R1430" s="35"/>
      <c r="S1430" s="29"/>
      <c r="T1430" s="29"/>
      <c r="U1430" s="29"/>
      <c r="V1430" s="35"/>
      <c r="W1430" s="35"/>
      <c r="X1430" s="30"/>
      <c r="Y1430" s="30"/>
      <c r="Z1430" s="29"/>
      <c r="AA1430" s="29"/>
    </row>
    <row r="1431" spans="8:27" x14ac:dyDescent="0.2">
      <c r="H1431" s="35"/>
      <c r="I1431" s="29"/>
      <c r="J1431" s="29"/>
      <c r="K1431" s="29"/>
      <c r="L1431" s="35"/>
      <c r="M1431" s="35"/>
      <c r="N1431" s="29"/>
      <c r="O1431" s="29"/>
      <c r="P1431" s="29"/>
      <c r="Q1431" s="35"/>
      <c r="R1431" s="35"/>
      <c r="S1431" s="29"/>
      <c r="T1431" s="29"/>
      <c r="U1431" s="29"/>
      <c r="V1431" s="35"/>
      <c r="W1431" s="35"/>
      <c r="X1431" s="30"/>
      <c r="Y1431" s="30"/>
      <c r="Z1431" s="29"/>
      <c r="AA1431" s="29"/>
    </row>
    <row r="1432" spans="8:27" x14ac:dyDescent="0.2">
      <c r="H1432" s="35"/>
      <c r="I1432" s="29"/>
      <c r="J1432" s="29"/>
      <c r="K1432" s="29"/>
      <c r="L1432" s="35"/>
      <c r="M1432" s="35"/>
      <c r="N1432" s="29"/>
      <c r="O1432" s="29"/>
      <c r="P1432" s="29"/>
      <c r="Q1432" s="35"/>
      <c r="R1432" s="35"/>
      <c r="S1432" s="29"/>
      <c r="T1432" s="29"/>
      <c r="U1432" s="29"/>
      <c r="V1432" s="35"/>
      <c r="W1432" s="35"/>
      <c r="X1432" s="30"/>
      <c r="Y1432" s="30"/>
      <c r="Z1432" s="29"/>
      <c r="AA1432" s="29"/>
    </row>
    <row r="1433" spans="8:27" x14ac:dyDescent="0.2">
      <c r="H1433" s="35"/>
      <c r="I1433" s="29"/>
      <c r="J1433" s="29"/>
      <c r="K1433" s="29"/>
      <c r="L1433" s="35"/>
      <c r="M1433" s="35"/>
      <c r="N1433" s="29"/>
      <c r="O1433" s="29"/>
      <c r="P1433" s="29"/>
      <c r="Q1433" s="35"/>
      <c r="R1433" s="35"/>
      <c r="S1433" s="29"/>
      <c r="T1433" s="29"/>
      <c r="U1433" s="29"/>
      <c r="V1433" s="35"/>
      <c r="W1433" s="35"/>
      <c r="X1433" s="30"/>
      <c r="Y1433" s="30"/>
      <c r="Z1433" s="29"/>
      <c r="AA1433" s="29"/>
    </row>
    <row r="1434" spans="8:27" x14ac:dyDescent="0.2">
      <c r="H1434" s="35"/>
      <c r="I1434" s="29"/>
      <c r="J1434" s="29"/>
      <c r="K1434" s="29"/>
      <c r="L1434" s="35"/>
      <c r="M1434" s="35"/>
      <c r="N1434" s="29"/>
      <c r="O1434" s="29"/>
      <c r="P1434" s="29"/>
      <c r="Q1434" s="35"/>
      <c r="R1434" s="35"/>
      <c r="S1434" s="29"/>
      <c r="T1434" s="29"/>
      <c r="U1434" s="29"/>
      <c r="V1434" s="35"/>
      <c r="W1434" s="35"/>
      <c r="X1434" s="30"/>
      <c r="Y1434" s="30"/>
      <c r="Z1434" s="29"/>
      <c r="AA1434" s="29"/>
    </row>
    <row r="1435" spans="8:27" x14ac:dyDescent="0.2">
      <c r="H1435" s="35"/>
      <c r="I1435" s="29"/>
      <c r="J1435" s="29"/>
      <c r="K1435" s="29"/>
      <c r="L1435" s="35"/>
      <c r="M1435" s="35"/>
      <c r="N1435" s="29"/>
      <c r="O1435" s="29"/>
      <c r="P1435" s="29"/>
      <c r="Q1435" s="35"/>
      <c r="R1435" s="35"/>
      <c r="S1435" s="29"/>
      <c r="T1435" s="29"/>
      <c r="U1435" s="29"/>
      <c r="V1435" s="35"/>
      <c r="W1435" s="35"/>
      <c r="X1435" s="30"/>
      <c r="Y1435" s="30"/>
      <c r="Z1435" s="29"/>
      <c r="AA1435" s="29"/>
    </row>
    <row r="1436" spans="8:27" x14ac:dyDescent="0.2">
      <c r="H1436" s="35"/>
      <c r="I1436" s="29"/>
      <c r="J1436" s="29"/>
      <c r="K1436" s="29"/>
      <c r="L1436" s="35"/>
      <c r="M1436" s="35"/>
      <c r="N1436" s="29"/>
      <c r="O1436" s="29"/>
      <c r="P1436" s="29"/>
      <c r="Q1436" s="35"/>
      <c r="R1436" s="35"/>
      <c r="S1436" s="29"/>
      <c r="T1436" s="29"/>
      <c r="U1436" s="29"/>
      <c r="V1436" s="35"/>
      <c r="W1436" s="35"/>
      <c r="X1436" s="30"/>
      <c r="Y1436" s="30"/>
      <c r="Z1436" s="29"/>
      <c r="AA1436" s="29"/>
    </row>
    <row r="1437" spans="8:27" x14ac:dyDescent="0.2">
      <c r="H1437" s="35"/>
      <c r="I1437" s="29"/>
      <c r="J1437" s="29"/>
      <c r="K1437" s="29"/>
      <c r="L1437" s="35"/>
      <c r="M1437" s="35"/>
      <c r="N1437" s="29"/>
      <c r="O1437" s="29"/>
      <c r="P1437" s="29"/>
      <c r="Q1437" s="35"/>
      <c r="R1437" s="35"/>
      <c r="S1437" s="29"/>
      <c r="T1437" s="29"/>
      <c r="U1437" s="29"/>
      <c r="V1437" s="35"/>
      <c r="W1437" s="35"/>
      <c r="X1437" s="30"/>
      <c r="Y1437" s="30"/>
      <c r="Z1437" s="29"/>
      <c r="AA1437" s="29"/>
    </row>
    <row r="1438" spans="8:27" x14ac:dyDescent="0.2">
      <c r="H1438" s="35"/>
      <c r="I1438" s="29"/>
      <c r="J1438" s="29"/>
      <c r="K1438" s="29"/>
      <c r="L1438" s="35"/>
      <c r="M1438" s="35"/>
      <c r="N1438" s="29"/>
      <c r="O1438" s="29"/>
      <c r="P1438" s="29"/>
      <c r="Q1438" s="35"/>
      <c r="R1438" s="35"/>
      <c r="S1438" s="29"/>
      <c r="T1438" s="29"/>
      <c r="U1438" s="29"/>
      <c r="V1438" s="35"/>
      <c r="W1438" s="35"/>
      <c r="X1438" s="30"/>
      <c r="Y1438" s="30"/>
      <c r="Z1438" s="29"/>
      <c r="AA1438" s="29"/>
    </row>
    <row r="1439" spans="8:27" x14ac:dyDescent="0.2">
      <c r="H1439" s="35"/>
      <c r="I1439" s="29"/>
      <c r="J1439" s="29"/>
      <c r="K1439" s="29"/>
      <c r="L1439" s="35"/>
      <c r="M1439" s="35"/>
      <c r="N1439" s="29"/>
      <c r="O1439" s="29"/>
      <c r="P1439" s="29"/>
      <c r="Q1439" s="35"/>
      <c r="R1439" s="35"/>
      <c r="S1439" s="29"/>
      <c r="T1439" s="29"/>
      <c r="U1439" s="29"/>
      <c r="V1439" s="35"/>
      <c r="W1439" s="35"/>
      <c r="X1439" s="30"/>
      <c r="Y1439" s="30"/>
      <c r="Z1439" s="29"/>
      <c r="AA1439" s="29"/>
    </row>
    <row r="1440" spans="8:27" x14ac:dyDescent="0.2">
      <c r="H1440" s="35"/>
      <c r="I1440" s="29"/>
      <c r="J1440" s="29"/>
      <c r="K1440" s="29"/>
      <c r="L1440" s="35"/>
      <c r="M1440" s="35"/>
      <c r="N1440" s="29"/>
      <c r="O1440" s="29"/>
      <c r="P1440" s="29"/>
      <c r="Q1440" s="35"/>
      <c r="R1440" s="35"/>
      <c r="S1440" s="29"/>
      <c r="T1440" s="29"/>
      <c r="U1440" s="29"/>
      <c r="V1440" s="35"/>
      <c r="W1440" s="35"/>
      <c r="X1440" s="30"/>
      <c r="Y1440" s="30"/>
      <c r="Z1440" s="29"/>
      <c r="AA1440" s="29"/>
    </row>
    <row r="1441" spans="8:27" x14ac:dyDescent="0.2">
      <c r="H1441" s="35"/>
      <c r="I1441" s="29"/>
      <c r="J1441" s="29"/>
      <c r="K1441" s="29"/>
      <c r="L1441" s="35"/>
      <c r="M1441" s="35"/>
      <c r="N1441" s="29"/>
      <c r="O1441" s="29"/>
      <c r="P1441" s="29"/>
      <c r="Q1441" s="35"/>
      <c r="R1441" s="35"/>
      <c r="S1441" s="29"/>
      <c r="T1441" s="29"/>
      <c r="U1441" s="29"/>
      <c r="V1441" s="35"/>
      <c r="W1441" s="35"/>
      <c r="X1441" s="30"/>
      <c r="Y1441" s="30"/>
      <c r="Z1441" s="29"/>
      <c r="AA1441" s="29"/>
    </row>
    <row r="1442" spans="8:27" x14ac:dyDescent="0.2">
      <c r="H1442" s="35"/>
      <c r="I1442" s="29"/>
      <c r="J1442" s="29"/>
      <c r="K1442" s="29"/>
      <c r="L1442" s="35"/>
      <c r="M1442" s="35"/>
      <c r="N1442" s="29"/>
      <c r="O1442" s="29"/>
      <c r="P1442" s="29"/>
      <c r="Q1442" s="35"/>
      <c r="R1442" s="35"/>
      <c r="S1442" s="29"/>
      <c r="T1442" s="29"/>
      <c r="U1442" s="29"/>
      <c r="V1442" s="35"/>
      <c r="W1442" s="35"/>
      <c r="X1442" s="30"/>
      <c r="Y1442" s="30"/>
      <c r="Z1442" s="29"/>
      <c r="AA1442" s="29"/>
    </row>
    <row r="1443" spans="8:27" x14ac:dyDescent="0.2">
      <c r="H1443" s="35"/>
      <c r="I1443" s="29"/>
      <c r="J1443" s="29"/>
      <c r="K1443" s="29"/>
      <c r="L1443" s="35"/>
      <c r="M1443" s="35"/>
      <c r="N1443" s="29"/>
      <c r="O1443" s="29"/>
      <c r="P1443" s="29"/>
      <c r="Q1443" s="35"/>
      <c r="R1443" s="35"/>
      <c r="S1443" s="29"/>
      <c r="T1443" s="29"/>
      <c r="U1443" s="29"/>
      <c r="V1443" s="35"/>
      <c r="W1443" s="35"/>
      <c r="X1443" s="30"/>
      <c r="Y1443" s="30"/>
      <c r="Z1443" s="29"/>
      <c r="AA1443" s="29"/>
    </row>
    <row r="1444" spans="8:27" x14ac:dyDescent="0.2">
      <c r="H1444" s="35"/>
      <c r="I1444" s="29"/>
      <c r="J1444" s="29"/>
      <c r="K1444" s="29"/>
      <c r="L1444" s="35"/>
      <c r="M1444" s="35"/>
      <c r="N1444" s="29"/>
      <c r="O1444" s="29"/>
      <c r="P1444" s="29"/>
      <c r="Q1444" s="35"/>
      <c r="R1444" s="35"/>
      <c r="S1444" s="29"/>
      <c r="T1444" s="29"/>
      <c r="U1444" s="29"/>
      <c r="V1444" s="35"/>
      <c r="W1444" s="35"/>
      <c r="X1444" s="30"/>
      <c r="Y1444" s="30"/>
      <c r="Z1444" s="29"/>
      <c r="AA1444" s="29"/>
    </row>
    <row r="1445" spans="8:27" x14ac:dyDescent="0.2">
      <c r="H1445" s="35"/>
      <c r="I1445" s="29"/>
      <c r="J1445" s="29"/>
      <c r="K1445" s="29"/>
      <c r="L1445" s="35"/>
      <c r="M1445" s="35"/>
      <c r="N1445" s="29"/>
      <c r="O1445" s="29"/>
      <c r="P1445" s="29"/>
      <c r="Q1445" s="35"/>
      <c r="R1445" s="35"/>
      <c r="S1445" s="29"/>
      <c r="T1445" s="29"/>
      <c r="U1445" s="29"/>
      <c r="V1445" s="35"/>
      <c r="W1445" s="35"/>
      <c r="X1445" s="30"/>
      <c r="Y1445" s="30"/>
      <c r="Z1445" s="29"/>
      <c r="AA1445" s="29"/>
    </row>
    <row r="1446" spans="8:27" x14ac:dyDescent="0.2">
      <c r="H1446" s="35"/>
      <c r="I1446" s="29"/>
      <c r="J1446" s="29"/>
      <c r="K1446" s="29"/>
      <c r="L1446" s="35"/>
      <c r="M1446" s="35"/>
      <c r="N1446" s="29"/>
      <c r="O1446" s="29"/>
      <c r="P1446" s="29"/>
      <c r="Q1446" s="35"/>
      <c r="R1446" s="35"/>
      <c r="S1446" s="29"/>
      <c r="T1446" s="29"/>
      <c r="U1446" s="29"/>
      <c r="V1446" s="35"/>
      <c r="W1446" s="35"/>
      <c r="X1446" s="30"/>
      <c r="Y1446" s="30"/>
      <c r="Z1446" s="29"/>
      <c r="AA1446" s="29"/>
    </row>
    <row r="1447" spans="8:27" x14ac:dyDescent="0.2">
      <c r="H1447" s="35"/>
      <c r="I1447" s="29"/>
      <c r="J1447" s="29"/>
      <c r="K1447" s="29"/>
      <c r="L1447" s="35"/>
      <c r="M1447" s="35"/>
      <c r="N1447" s="29"/>
      <c r="O1447" s="29"/>
      <c r="P1447" s="29"/>
      <c r="Q1447" s="35"/>
      <c r="R1447" s="35"/>
      <c r="S1447" s="29"/>
      <c r="T1447" s="29"/>
      <c r="U1447" s="29"/>
      <c r="V1447" s="35"/>
      <c r="W1447" s="35"/>
      <c r="X1447" s="30"/>
      <c r="Y1447" s="30"/>
      <c r="Z1447" s="29"/>
      <c r="AA1447" s="29"/>
    </row>
    <row r="1448" spans="8:27" x14ac:dyDescent="0.2">
      <c r="H1448" s="35"/>
      <c r="I1448" s="29"/>
      <c r="J1448" s="29"/>
      <c r="K1448" s="29"/>
      <c r="L1448" s="35"/>
      <c r="M1448" s="35"/>
      <c r="N1448" s="29"/>
      <c r="O1448" s="29"/>
      <c r="P1448" s="29"/>
      <c r="Q1448" s="35"/>
      <c r="R1448" s="35"/>
      <c r="S1448" s="29"/>
      <c r="T1448" s="29"/>
      <c r="U1448" s="29"/>
      <c r="V1448" s="35"/>
      <c r="W1448" s="35"/>
      <c r="X1448" s="30"/>
      <c r="Y1448" s="30"/>
      <c r="Z1448" s="29"/>
      <c r="AA1448" s="29"/>
    </row>
    <row r="1449" spans="8:27" x14ac:dyDescent="0.2">
      <c r="H1449" s="35"/>
      <c r="I1449" s="29"/>
      <c r="J1449" s="29"/>
      <c r="K1449" s="29"/>
      <c r="L1449" s="35"/>
      <c r="M1449" s="35"/>
      <c r="N1449" s="29"/>
      <c r="O1449" s="29"/>
      <c r="P1449" s="29"/>
      <c r="Q1449" s="35"/>
      <c r="R1449" s="35"/>
      <c r="S1449" s="29"/>
      <c r="T1449" s="29"/>
      <c r="U1449" s="29"/>
      <c r="V1449" s="35"/>
      <c r="W1449" s="35"/>
      <c r="X1449" s="30"/>
      <c r="Y1449" s="30"/>
      <c r="Z1449" s="29"/>
      <c r="AA1449" s="29"/>
    </row>
    <row r="1450" spans="8:27" x14ac:dyDescent="0.2">
      <c r="H1450" s="35"/>
      <c r="I1450" s="29"/>
      <c r="J1450" s="29"/>
      <c r="K1450" s="29"/>
      <c r="L1450" s="35"/>
      <c r="M1450" s="35"/>
      <c r="N1450" s="29"/>
      <c r="O1450" s="29"/>
      <c r="P1450" s="29"/>
      <c r="Q1450" s="35"/>
      <c r="R1450" s="35"/>
      <c r="S1450" s="29"/>
      <c r="T1450" s="29"/>
      <c r="U1450" s="29"/>
      <c r="V1450" s="35"/>
      <c r="W1450" s="35"/>
      <c r="X1450" s="30"/>
      <c r="Y1450" s="30"/>
      <c r="Z1450" s="29"/>
      <c r="AA1450" s="29"/>
    </row>
    <row r="1451" spans="8:27" x14ac:dyDescent="0.2">
      <c r="H1451" s="35"/>
      <c r="I1451" s="29"/>
      <c r="J1451" s="29"/>
      <c r="K1451" s="29"/>
      <c r="L1451" s="35"/>
      <c r="M1451" s="35"/>
      <c r="N1451" s="29"/>
      <c r="O1451" s="29"/>
      <c r="P1451" s="29"/>
      <c r="Q1451" s="35"/>
      <c r="R1451" s="35"/>
      <c r="S1451" s="29"/>
      <c r="T1451" s="29"/>
      <c r="U1451" s="29"/>
      <c r="V1451" s="35"/>
      <c r="W1451" s="35"/>
      <c r="X1451" s="30"/>
      <c r="Y1451" s="30"/>
      <c r="Z1451" s="29"/>
      <c r="AA1451" s="29"/>
    </row>
    <row r="1452" spans="8:27" x14ac:dyDescent="0.2">
      <c r="H1452" s="35"/>
      <c r="I1452" s="29"/>
      <c r="J1452" s="29"/>
      <c r="K1452" s="29"/>
      <c r="L1452" s="35"/>
      <c r="M1452" s="35"/>
      <c r="N1452" s="29"/>
      <c r="O1452" s="29"/>
      <c r="P1452" s="29"/>
      <c r="Q1452" s="35"/>
      <c r="R1452" s="35"/>
      <c r="S1452" s="29"/>
      <c r="T1452" s="29"/>
      <c r="U1452" s="29"/>
      <c r="V1452" s="35"/>
      <c r="W1452" s="35"/>
      <c r="X1452" s="30"/>
      <c r="Y1452" s="30"/>
      <c r="Z1452" s="29"/>
      <c r="AA1452" s="29"/>
    </row>
    <row r="1453" spans="8:27" x14ac:dyDescent="0.2">
      <c r="H1453" s="35"/>
      <c r="I1453" s="29"/>
      <c r="J1453" s="29"/>
      <c r="K1453" s="29"/>
      <c r="L1453" s="35"/>
      <c r="M1453" s="35"/>
      <c r="N1453" s="29"/>
      <c r="O1453" s="29"/>
      <c r="P1453" s="29"/>
      <c r="Q1453" s="35"/>
      <c r="R1453" s="35"/>
      <c r="S1453" s="29"/>
      <c r="T1453" s="29"/>
      <c r="U1453" s="29"/>
      <c r="V1453" s="35"/>
      <c r="W1453" s="35"/>
      <c r="X1453" s="30"/>
      <c r="Y1453" s="30"/>
      <c r="Z1453" s="29"/>
      <c r="AA1453" s="29"/>
    </row>
    <row r="1454" spans="8:27" x14ac:dyDescent="0.2">
      <c r="H1454" s="35"/>
      <c r="I1454" s="29"/>
      <c r="J1454" s="29"/>
      <c r="K1454" s="29"/>
      <c r="L1454" s="35"/>
      <c r="M1454" s="35"/>
      <c r="N1454" s="29"/>
      <c r="O1454" s="29"/>
      <c r="P1454" s="29"/>
      <c r="Q1454" s="35"/>
      <c r="R1454" s="35"/>
      <c r="S1454" s="29"/>
      <c r="T1454" s="29"/>
      <c r="U1454" s="29"/>
      <c r="V1454" s="35"/>
      <c r="W1454" s="35"/>
      <c r="X1454" s="30"/>
      <c r="Y1454" s="30"/>
      <c r="Z1454" s="29"/>
      <c r="AA1454" s="29"/>
    </row>
    <row r="1455" spans="8:27" x14ac:dyDescent="0.2">
      <c r="H1455" s="35"/>
      <c r="I1455" s="29"/>
      <c r="J1455" s="29"/>
      <c r="K1455" s="29"/>
      <c r="L1455" s="35"/>
      <c r="M1455" s="35"/>
      <c r="N1455" s="29"/>
      <c r="O1455" s="29"/>
      <c r="P1455" s="29"/>
      <c r="Q1455" s="35"/>
      <c r="R1455" s="35"/>
      <c r="S1455" s="29"/>
      <c r="T1455" s="29"/>
      <c r="U1455" s="29"/>
      <c r="V1455" s="35"/>
      <c r="W1455" s="35"/>
      <c r="X1455" s="30"/>
      <c r="Y1455" s="30"/>
      <c r="Z1455" s="29"/>
      <c r="AA1455" s="29"/>
    </row>
    <row r="1456" spans="8:27" x14ac:dyDescent="0.2">
      <c r="H1456" s="35"/>
      <c r="I1456" s="29"/>
      <c r="J1456" s="29"/>
      <c r="K1456" s="29"/>
      <c r="L1456" s="35"/>
      <c r="M1456" s="35"/>
      <c r="N1456" s="29"/>
      <c r="O1456" s="29"/>
      <c r="P1456" s="29"/>
      <c r="Q1456" s="35"/>
      <c r="R1456" s="35"/>
      <c r="S1456" s="29"/>
      <c r="T1456" s="29"/>
      <c r="U1456" s="29"/>
      <c r="V1456" s="35"/>
      <c r="W1456" s="35"/>
      <c r="X1456" s="30"/>
      <c r="Y1456" s="30"/>
      <c r="Z1456" s="29"/>
      <c r="AA1456" s="29"/>
    </row>
    <row r="1457" spans="8:27" x14ac:dyDescent="0.2">
      <c r="H1457" s="35"/>
      <c r="I1457" s="29"/>
      <c r="J1457" s="29"/>
      <c r="K1457" s="29"/>
      <c r="L1457" s="35"/>
      <c r="M1457" s="35"/>
      <c r="N1457" s="29"/>
      <c r="O1457" s="29"/>
      <c r="P1457" s="29"/>
      <c r="Q1457" s="35"/>
      <c r="R1457" s="35"/>
      <c r="S1457" s="29"/>
      <c r="T1457" s="29"/>
      <c r="U1457" s="29"/>
      <c r="V1457" s="35"/>
      <c r="W1457" s="35"/>
      <c r="X1457" s="30"/>
      <c r="Y1457" s="30"/>
      <c r="Z1457" s="29"/>
      <c r="AA1457" s="29"/>
    </row>
    <row r="1458" spans="8:27" x14ac:dyDescent="0.2">
      <c r="H1458" s="35"/>
      <c r="I1458" s="29"/>
      <c r="J1458" s="29"/>
      <c r="K1458" s="29"/>
      <c r="L1458" s="35"/>
      <c r="M1458" s="35"/>
      <c r="N1458" s="29"/>
      <c r="O1458" s="29"/>
      <c r="P1458" s="29"/>
      <c r="Q1458" s="35"/>
      <c r="R1458" s="35"/>
      <c r="S1458" s="29"/>
      <c r="T1458" s="29"/>
      <c r="U1458" s="29"/>
      <c r="V1458" s="35"/>
      <c r="W1458" s="35"/>
      <c r="X1458" s="30"/>
      <c r="Y1458" s="30"/>
      <c r="Z1458" s="29"/>
      <c r="AA1458" s="29"/>
    </row>
    <row r="1459" spans="8:27" x14ac:dyDescent="0.2">
      <c r="H1459" s="35"/>
      <c r="I1459" s="29"/>
      <c r="J1459" s="29"/>
      <c r="K1459" s="29"/>
      <c r="L1459" s="35"/>
      <c r="M1459" s="35"/>
      <c r="N1459" s="29"/>
      <c r="O1459" s="29"/>
      <c r="P1459" s="29"/>
      <c r="Q1459" s="35"/>
      <c r="R1459" s="35"/>
      <c r="S1459" s="29"/>
      <c r="T1459" s="29"/>
      <c r="U1459" s="29"/>
      <c r="V1459" s="35"/>
      <c r="W1459" s="35"/>
      <c r="X1459" s="30"/>
      <c r="Y1459" s="30"/>
      <c r="Z1459" s="29"/>
      <c r="AA1459" s="29"/>
    </row>
    <row r="1460" spans="8:27" x14ac:dyDescent="0.2">
      <c r="H1460" s="35"/>
      <c r="I1460" s="29"/>
      <c r="J1460" s="29"/>
      <c r="K1460" s="29"/>
      <c r="L1460" s="35"/>
      <c r="M1460" s="35"/>
      <c r="N1460" s="29"/>
      <c r="O1460" s="29"/>
      <c r="P1460" s="29"/>
      <c r="Q1460" s="35"/>
      <c r="R1460" s="35"/>
      <c r="S1460" s="29"/>
      <c r="T1460" s="29"/>
      <c r="U1460" s="29"/>
      <c r="V1460" s="35"/>
      <c r="W1460" s="35"/>
      <c r="X1460" s="30"/>
      <c r="Y1460" s="30"/>
      <c r="Z1460" s="29"/>
      <c r="AA1460" s="29"/>
    </row>
    <row r="1461" spans="8:27" x14ac:dyDescent="0.2">
      <c r="H1461" s="35"/>
      <c r="I1461" s="29"/>
      <c r="J1461" s="29"/>
      <c r="K1461" s="29"/>
      <c r="L1461" s="35"/>
      <c r="M1461" s="35"/>
      <c r="N1461" s="29"/>
      <c r="O1461" s="29"/>
      <c r="P1461" s="29"/>
      <c r="Q1461" s="35"/>
      <c r="R1461" s="35"/>
      <c r="S1461" s="29"/>
      <c r="T1461" s="29"/>
      <c r="U1461" s="29"/>
      <c r="V1461" s="35"/>
      <c r="W1461" s="35"/>
      <c r="X1461" s="30"/>
      <c r="Y1461" s="30"/>
      <c r="Z1461" s="29"/>
      <c r="AA1461" s="29"/>
    </row>
    <row r="1462" spans="8:27" x14ac:dyDescent="0.2">
      <c r="H1462" s="35"/>
      <c r="I1462" s="29"/>
      <c r="J1462" s="29"/>
      <c r="K1462" s="29"/>
      <c r="L1462" s="35"/>
      <c r="M1462" s="35"/>
      <c r="N1462" s="29"/>
      <c r="O1462" s="29"/>
      <c r="P1462" s="29"/>
      <c r="Q1462" s="35"/>
      <c r="R1462" s="35"/>
      <c r="S1462" s="29"/>
      <c r="T1462" s="29"/>
      <c r="U1462" s="29"/>
      <c r="V1462" s="35"/>
      <c r="W1462" s="35"/>
      <c r="X1462" s="30"/>
      <c r="Y1462" s="30"/>
      <c r="Z1462" s="29"/>
      <c r="AA1462" s="29"/>
    </row>
    <row r="1463" spans="8:27" x14ac:dyDescent="0.2">
      <c r="H1463" s="35"/>
      <c r="I1463" s="29"/>
      <c r="J1463" s="29"/>
      <c r="K1463" s="29"/>
      <c r="L1463" s="35"/>
      <c r="M1463" s="35"/>
      <c r="N1463" s="29"/>
      <c r="O1463" s="29"/>
      <c r="P1463" s="29"/>
      <c r="Q1463" s="35"/>
      <c r="R1463" s="35"/>
      <c r="S1463" s="29"/>
      <c r="T1463" s="29"/>
      <c r="U1463" s="29"/>
      <c r="V1463" s="35"/>
      <c r="W1463" s="35"/>
      <c r="X1463" s="30"/>
      <c r="Y1463" s="30"/>
      <c r="Z1463" s="29"/>
      <c r="AA1463" s="29"/>
    </row>
    <row r="1464" spans="8:27" x14ac:dyDescent="0.2">
      <c r="H1464" s="35"/>
      <c r="I1464" s="29"/>
      <c r="J1464" s="29"/>
      <c r="K1464" s="29"/>
      <c r="L1464" s="35"/>
      <c r="M1464" s="35"/>
      <c r="N1464" s="29"/>
      <c r="O1464" s="29"/>
      <c r="P1464" s="29"/>
      <c r="Q1464" s="35"/>
      <c r="R1464" s="35"/>
      <c r="S1464" s="29"/>
      <c r="T1464" s="29"/>
      <c r="U1464" s="29"/>
      <c r="V1464" s="35"/>
      <c r="W1464" s="35"/>
      <c r="X1464" s="30"/>
      <c r="Y1464" s="30"/>
      <c r="Z1464" s="29"/>
      <c r="AA1464" s="29"/>
    </row>
    <row r="1465" spans="8:27" x14ac:dyDescent="0.2">
      <c r="H1465" s="35"/>
      <c r="I1465" s="29"/>
      <c r="J1465" s="29"/>
      <c r="K1465" s="29"/>
      <c r="L1465" s="35"/>
      <c r="M1465" s="35"/>
      <c r="N1465" s="29"/>
      <c r="O1465" s="29"/>
      <c r="P1465" s="29"/>
      <c r="Q1465" s="35"/>
      <c r="R1465" s="35"/>
      <c r="S1465" s="29"/>
      <c r="T1465" s="29"/>
      <c r="U1465" s="29"/>
      <c r="V1465" s="35"/>
      <c r="W1465" s="35"/>
      <c r="X1465" s="30"/>
      <c r="Y1465" s="30"/>
      <c r="Z1465" s="29"/>
      <c r="AA1465" s="29"/>
    </row>
    <row r="1466" spans="8:27" x14ac:dyDescent="0.2">
      <c r="H1466" s="35"/>
      <c r="I1466" s="29"/>
      <c r="J1466" s="29"/>
      <c r="K1466" s="29"/>
      <c r="L1466" s="35"/>
      <c r="M1466" s="35"/>
      <c r="N1466" s="29"/>
      <c r="O1466" s="29"/>
      <c r="P1466" s="29"/>
      <c r="Q1466" s="35"/>
      <c r="R1466" s="35"/>
      <c r="S1466" s="29"/>
      <c r="T1466" s="29"/>
      <c r="U1466" s="29"/>
      <c r="V1466" s="35"/>
      <c r="W1466" s="35"/>
      <c r="X1466" s="30"/>
      <c r="Y1466" s="30"/>
      <c r="Z1466" s="29"/>
      <c r="AA1466" s="29"/>
    </row>
    <row r="1467" spans="8:27" x14ac:dyDescent="0.2">
      <c r="H1467" s="35"/>
      <c r="I1467" s="29"/>
      <c r="J1467" s="29"/>
      <c r="K1467" s="29"/>
      <c r="L1467" s="35"/>
      <c r="M1467" s="35"/>
      <c r="N1467" s="29"/>
      <c r="O1467" s="29"/>
      <c r="P1467" s="29"/>
      <c r="Q1467" s="35"/>
      <c r="R1467" s="35"/>
      <c r="S1467" s="29"/>
      <c r="T1467" s="29"/>
      <c r="U1467" s="29"/>
      <c r="V1467" s="35"/>
      <c r="W1467" s="35"/>
      <c r="X1467" s="30"/>
      <c r="Y1467" s="30"/>
      <c r="Z1467" s="29"/>
      <c r="AA1467" s="29"/>
    </row>
    <row r="1468" spans="8:27" x14ac:dyDescent="0.2">
      <c r="H1468" s="35"/>
      <c r="I1468" s="29"/>
      <c r="J1468" s="29"/>
      <c r="K1468" s="29"/>
      <c r="L1468" s="35"/>
      <c r="M1468" s="35"/>
      <c r="N1468" s="29"/>
      <c r="O1468" s="29"/>
      <c r="P1468" s="29"/>
      <c r="Q1468" s="35"/>
      <c r="R1468" s="35"/>
      <c r="S1468" s="29"/>
      <c r="T1468" s="29"/>
      <c r="U1468" s="29"/>
      <c r="V1468" s="35"/>
      <c r="W1468" s="35"/>
      <c r="X1468" s="30"/>
      <c r="Y1468" s="30"/>
      <c r="Z1468" s="29"/>
      <c r="AA1468" s="29"/>
    </row>
    <row r="1469" spans="8:27" x14ac:dyDescent="0.2">
      <c r="H1469" s="35"/>
      <c r="I1469" s="29"/>
      <c r="J1469" s="29"/>
      <c r="K1469" s="29"/>
      <c r="L1469" s="35"/>
      <c r="M1469" s="35"/>
      <c r="N1469" s="29"/>
      <c r="O1469" s="29"/>
      <c r="P1469" s="29"/>
      <c r="Q1469" s="35"/>
      <c r="R1469" s="35"/>
      <c r="S1469" s="29"/>
      <c r="T1469" s="29"/>
      <c r="U1469" s="29"/>
      <c r="V1469" s="35"/>
      <c r="W1469" s="35"/>
      <c r="X1469" s="30"/>
      <c r="Y1469" s="30"/>
      <c r="Z1469" s="29"/>
      <c r="AA1469" s="29"/>
    </row>
    <row r="1470" spans="8:27" x14ac:dyDescent="0.2">
      <c r="H1470" s="35"/>
      <c r="I1470" s="29"/>
      <c r="J1470" s="29"/>
      <c r="K1470" s="29"/>
      <c r="L1470" s="35"/>
      <c r="M1470" s="35"/>
      <c r="N1470" s="29"/>
      <c r="O1470" s="29"/>
      <c r="P1470" s="29"/>
      <c r="Q1470" s="35"/>
      <c r="R1470" s="35"/>
      <c r="S1470" s="29"/>
      <c r="T1470" s="29"/>
      <c r="U1470" s="29"/>
      <c r="V1470" s="35"/>
      <c r="W1470" s="35"/>
      <c r="X1470" s="30"/>
      <c r="Y1470" s="30"/>
      <c r="Z1470" s="29"/>
      <c r="AA1470" s="29"/>
    </row>
    <row r="1471" spans="8:27" x14ac:dyDescent="0.2">
      <c r="H1471" s="35"/>
      <c r="I1471" s="29"/>
      <c r="J1471" s="29"/>
      <c r="K1471" s="29"/>
      <c r="L1471" s="35"/>
      <c r="M1471" s="35"/>
      <c r="N1471" s="29"/>
      <c r="O1471" s="29"/>
      <c r="P1471" s="29"/>
      <c r="Q1471" s="35"/>
      <c r="R1471" s="35"/>
      <c r="S1471" s="29"/>
      <c r="T1471" s="29"/>
      <c r="U1471" s="29"/>
      <c r="V1471" s="35"/>
      <c r="W1471" s="35"/>
      <c r="X1471" s="30"/>
      <c r="Y1471" s="30"/>
      <c r="Z1471" s="29"/>
      <c r="AA1471" s="29"/>
    </row>
    <row r="1472" spans="8:27" x14ac:dyDescent="0.2">
      <c r="H1472" s="35"/>
      <c r="I1472" s="29"/>
      <c r="J1472" s="29"/>
      <c r="K1472" s="29"/>
      <c r="L1472" s="35"/>
      <c r="M1472" s="35"/>
      <c r="N1472" s="29"/>
      <c r="O1472" s="29"/>
      <c r="P1472" s="29"/>
      <c r="Q1472" s="35"/>
      <c r="R1472" s="35"/>
      <c r="S1472" s="29"/>
      <c r="T1472" s="29"/>
      <c r="U1472" s="29"/>
      <c r="V1472" s="35"/>
      <c r="W1472" s="35"/>
      <c r="X1472" s="30"/>
      <c r="Y1472" s="30"/>
      <c r="Z1472" s="29"/>
      <c r="AA1472" s="29"/>
    </row>
    <row r="1473" spans="8:27" x14ac:dyDescent="0.2">
      <c r="H1473" s="35"/>
      <c r="I1473" s="29"/>
      <c r="J1473" s="29"/>
      <c r="K1473" s="29"/>
      <c r="L1473" s="35"/>
      <c r="M1473" s="35"/>
      <c r="N1473" s="29"/>
      <c r="O1473" s="29"/>
      <c r="P1473" s="29"/>
      <c r="Q1473" s="35"/>
      <c r="R1473" s="35"/>
      <c r="S1473" s="29"/>
      <c r="T1473" s="29"/>
      <c r="U1473" s="29"/>
      <c r="V1473" s="35"/>
      <c r="W1473" s="35"/>
      <c r="X1473" s="30"/>
      <c r="Y1473" s="30"/>
      <c r="Z1473" s="29"/>
      <c r="AA1473" s="29"/>
    </row>
    <row r="1474" spans="8:27" x14ac:dyDescent="0.2">
      <c r="H1474" s="35"/>
      <c r="I1474" s="29"/>
      <c r="J1474" s="29"/>
      <c r="K1474" s="29"/>
      <c r="L1474" s="35"/>
      <c r="M1474" s="35"/>
      <c r="N1474" s="29"/>
      <c r="O1474" s="29"/>
      <c r="P1474" s="29"/>
      <c r="Q1474" s="35"/>
      <c r="R1474" s="35"/>
      <c r="S1474" s="29"/>
      <c r="T1474" s="29"/>
      <c r="U1474" s="29"/>
      <c r="V1474" s="35"/>
      <c r="W1474" s="35"/>
      <c r="X1474" s="30"/>
      <c r="Y1474" s="30"/>
      <c r="Z1474" s="29"/>
      <c r="AA1474" s="29"/>
    </row>
    <row r="1475" spans="8:27" x14ac:dyDescent="0.2">
      <c r="H1475" s="35"/>
      <c r="I1475" s="29"/>
      <c r="J1475" s="29"/>
      <c r="K1475" s="29"/>
      <c r="L1475" s="35"/>
      <c r="M1475" s="35"/>
      <c r="N1475" s="29"/>
      <c r="O1475" s="29"/>
      <c r="P1475" s="29"/>
      <c r="Q1475" s="35"/>
      <c r="R1475" s="35"/>
      <c r="S1475" s="29"/>
      <c r="T1475" s="29"/>
      <c r="U1475" s="29"/>
      <c r="V1475" s="35"/>
      <c r="W1475" s="35"/>
      <c r="X1475" s="30"/>
      <c r="Y1475" s="30"/>
      <c r="Z1475" s="29"/>
      <c r="AA1475" s="29"/>
    </row>
    <row r="1476" spans="8:27" x14ac:dyDescent="0.2">
      <c r="H1476" s="35"/>
      <c r="I1476" s="29"/>
      <c r="J1476" s="29"/>
      <c r="K1476" s="29"/>
      <c r="L1476" s="35"/>
      <c r="M1476" s="35"/>
      <c r="N1476" s="29"/>
      <c r="O1476" s="29"/>
      <c r="P1476" s="29"/>
      <c r="Q1476" s="35"/>
      <c r="R1476" s="35"/>
      <c r="S1476" s="29"/>
      <c r="T1476" s="29"/>
      <c r="U1476" s="29"/>
      <c r="V1476" s="35"/>
      <c r="W1476" s="35"/>
      <c r="X1476" s="30"/>
      <c r="Y1476" s="30"/>
      <c r="Z1476" s="29"/>
      <c r="AA1476" s="29"/>
    </row>
    <row r="1477" spans="8:27" x14ac:dyDescent="0.2">
      <c r="H1477" s="35"/>
      <c r="I1477" s="29"/>
      <c r="J1477" s="29"/>
      <c r="K1477" s="29"/>
      <c r="L1477" s="35"/>
      <c r="M1477" s="35"/>
      <c r="N1477" s="29"/>
      <c r="O1477" s="29"/>
      <c r="P1477" s="29"/>
      <c r="Q1477" s="35"/>
      <c r="R1477" s="35"/>
      <c r="S1477" s="29"/>
      <c r="T1477" s="29"/>
      <c r="U1477" s="29"/>
      <c r="V1477" s="35"/>
      <c r="W1477" s="35"/>
      <c r="X1477" s="30"/>
      <c r="Y1477" s="30"/>
      <c r="Z1477" s="29"/>
      <c r="AA1477" s="29"/>
    </row>
    <row r="1478" spans="8:27" x14ac:dyDescent="0.2">
      <c r="H1478" s="35"/>
      <c r="I1478" s="29"/>
      <c r="J1478" s="29"/>
      <c r="K1478" s="29"/>
      <c r="L1478" s="35"/>
      <c r="M1478" s="35"/>
      <c r="N1478" s="29"/>
      <c r="O1478" s="29"/>
      <c r="P1478" s="29"/>
      <c r="Q1478" s="35"/>
      <c r="R1478" s="35"/>
      <c r="S1478" s="29"/>
      <c r="T1478" s="29"/>
      <c r="U1478" s="29"/>
      <c r="V1478" s="35"/>
      <c r="W1478" s="35"/>
      <c r="X1478" s="30"/>
      <c r="Y1478" s="30"/>
      <c r="Z1478" s="29"/>
      <c r="AA1478" s="29"/>
    </row>
    <row r="1479" spans="8:27" x14ac:dyDescent="0.2">
      <c r="H1479" s="35"/>
      <c r="I1479" s="29"/>
      <c r="J1479" s="29"/>
      <c r="K1479" s="29"/>
      <c r="L1479" s="35"/>
      <c r="M1479" s="35"/>
      <c r="N1479" s="29"/>
      <c r="O1479" s="29"/>
      <c r="P1479" s="29"/>
      <c r="Q1479" s="35"/>
      <c r="R1479" s="35"/>
      <c r="S1479" s="29"/>
      <c r="T1479" s="29"/>
      <c r="U1479" s="29"/>
      <c r="V1479" s="35"/>
      <c r="W1479" s="35"/>
      <c r="X1479" s="30"/>
      <c r="Y1479" s="30"/>
      <c r="Z1479" s="29"/>
      <c r="AA1479" s="29"/>
    </row>
    <row r="1480" spans="8:27" x14ac:dyDescent="0.2">
      <c r="H1480" s="35"/>
      <c r="I1480" s="29"/>
      <c r="J1480" s="29"/>
      <c r="K1480" s="29"/>
      <c r="L1480" s="35"/>
      <c r="M1480" s="35"/>
      <c r="N1480" s="29"/>
      <c r="O1480" s="29"/>
      <c r="P1480" s="29"/>
      <c r="Q1480" s="35"/>
      <c r="R1480" s="35"/>
      <c r="S1480" s="29"/>
      <c r="T1480" s="29"/>
      <c r="U1480" s="29"/>
      <c r="V1480" s="35"/>
      <c r="W1480" s="35"/>
      <c r="X1480" s="30"/>
      <c r="Y1480" s="30"/>
      <c r="Z1480" s="29"/>
      <c r="AA1480" s="29"/>
    </row>
    <row r="1481" spans="8:27" x14ac:dyDescent="0.2">
      <c r="H1481" s="35"/>
      <c r="I1481" s="29"/>
      <c r="J1481" s="29"/>
      <c r="K1481" s="29"/>
      <c r="L1481" s="35"/>
      <c r="M1481" s="35"/>
      <c r="N1481" s="29"/>
      <c r="O1481" s="29"/>
      <c r="P1481" s="29"/>
      <c r="Q1481" s="35"/>
      <c r="R1481" s="35"/>
      <c r="S1481" s="29"/>
      <c r="T1481" s="29"/>
      <c r="U1481" s="29"/>
      <c r="V1481" s="35"/>
      <c r="W1481" s="35"/>
      <c r="X1481" s="30"/>
      <c r="Y1481" s="30"/>
      <c r="Z1481" s="29"/>
      <c r="AA1481" s="29"/>
    </row>
    <row r="1482" spans="8:27" x14ac:dyDescent="0.2">
      <c r="H1482" s="35"/>
      <c r="I1482" s="29"/>
      <c r="J1482" s="29"/>
      <c r="K1482" s="29"/>
      <c r="L1482" s="35"/>
      <c r="M1482" s="35"/>
      <c r="N1482" s="29"/>
      <c r="O1482" s="29"/>
      <c r="P1482" s="29"/>
      <c r="Q1482" s="35"/>
      <c r="R1482" s="35"/>
      <c r="S1482" s="29"/>
      <c r="T1482" s="29"/>
      <c r="U1482" s="29"/>
      <c r="V1482" s="35"/>
      <c r="W1482" s="35"/>
      <c r="X1482" s="30"/>
      <c r="Y1482" s="30"/>
      <c r="Z1482" s="29"/>
      <c r="AA1482" s="29"/>
    </row>
    <row r="1483" spans="8:27" x14ac:dyDescent="0.2">
      <c r="H1483" s="35"/>
      <c r="I1483" s="29"/>
      <c r="J1483" s="29"/>
      <c r="K1483" s="29"/>
      <c r="L1483" s="35"/>
      <c r="M1483" s="35"/>
      <c r="N1483" s="29"/>
      <c r="O1483" s="29"/>
      <c r="P1483" s="29"/>
      <c r="Q1483" s="35"/>
      <c r="R1483" s="35"/>
      <c r="S1483" s="29"/>
      <c r="T1483" s="29"/>
      <c r="U1483" s="29"/>
      <c r="V1483" s="35"/>
      <c r="W1483" s="35"/>
      <c r="X1483" s="30"/>
      <c r="Y1483" s="30"/>
      <c r="Z1483" s="29"/>
      <c r="AA1483" s="29"/>
    </row>
    <row r="1484" spans="8:27" x14ac:dyDescent="0.2">
      <c r="H1484" s="35"/>
      <c r="I1484" s="29"/>
      <c r="J1484" s="29"/>
      <c r="K1484" s="29"/>
      <c r="L1484" s="35"/>
      <c r="M1484" s="35"/>
      <c r="N1484" s="29"/>
      <c r="O1484" s="29"/>
      <c r="P1484" s="29"/>
      <c r="Q1484" s="35"/>
      <c r="R1484" s="35"/>
      <c r="S1484" s="29"/>
      <c r="T1484" s="29"/>
      <c r="U1484" s="29"/>
      <c r="V1484" s="35"/>
      <c r="W1484" s="35"/>
      <c r="X1484" s="30"/>
      <c r="Y1484" s="30"/>
      <c r="Z1484" s="29"/>
      <c r="AA1484" s="29"/>
    </row>
    <row r="1485" spans="8:27" x14ac:dyDescent="0.2">
      <c r="H1485" s="35"/>
      <c r="I1485" s="29"/>
      <c r="J1485" s="29"/>
      <c r="K1485" s="29"/>
      <c r="L1485" s="35"/>
      <c r="M1485" s="35"/>
      <c r="N1485" s="29"/>
      <c r="O1485" s="29"/>
      <c r="P1485" s="29"/>
      <c r="Q1485" s="35"/>
      <c r="R1485" s="35"/>
      <c r="S1485" s="29"/>
      <c r="T1485" s="29"/>
      <c r="U1485" s="29"/>
      <c r="V1485" s="35"/>
      <c r="W1485" s="35"/>
      <c r="X1485" s="30"/>
      <c r="Y1485" s="30"/>
      <c r="Z1485" s="29"/>
      <c r="AA1485" s="29"/>
    </row>
    <row r="1486" spans="8:27" x14ac:dyDescent="0.2">
      <c r="H1486" s="35"/>
      <c r="I1486" s="29"/>
      <c r="J1486" s="29"/>
      <c r="K1486" s="29"/>
      <c r="L1486" s="35"/>
      <c r="M1486" s="35"/>
      <c r="N1486" s="29"/>
      <c r="O1486" s="29"/>
      <c r="P1486" s="29"/>
      <c r="Q1486" s="35"/>
      <c r="R1486" s="35"/>
      <c r="S1486" s="29"/>
      <c r="T1486" s="29"/>
      <c r="U1486" s="29"/>
      <c r="V1486" s="35"/>
      <c r="W1486" s="35"/>
      <c r="X1486" s="30"/>
      <c r="Y1486" s="30"/>
      <c r="Z1486" s="29"/>
      <c r="AA1486" s="29"/>
    </row>
    <row r="1487" spans="8:27" x14ac:dyDescent="0.2">
      <c r="H1487" s="35"/>
      <c r="I1487" s="29"/>
      <c r="J1487" s="29"/>
      <c r="K1487" s="29"/>
      <c r="L1487" s="35"/>
      <c r="M1487" s="35"/>
      <c r="N1487" s="29"/>
      <c r="O1487" s="29"/>
      <c r="P1487" s="29"/>
      <c r="Q1487" s="35"/>
      <c r="R1487" s="35"/>
      <c r="S1487" s="29"/>
      <c r="T1487" s="29"/>
      <c r="U1487" s="29"/>
      <c r="V1487" s="35"/>
      <c r="W1487" s="35"/>
      <c r="X1487" s="30"/>
      <c r="Y1487" s="30"/>
      <c r="Z1487" s="29"/>
      <c r="AA1487" s="29"/>
    </row>
    <row r="1488" spans="8:27" x14ac:dyDescent="0.2">
      <c r="H1488" s="35"/>
      <c r="I1488" s="29"/>
      <c r="J1488" s="29"/>
      <c r="K1488" s="29"/>
      <c r="L1488" s="35"/>
      <c r="M1488" s="35"/>
      <c r="N1488" s="29"/>
      <c r="O1488" s="29"/>
      <c r="P1488" s="29"/>
      <c r="Q1488" s="35"/>
      <c r="R1488" s="35"/>
      <c r="S1488" s="29"/>
      <c r="T1488" s="29"/>
      <c r="U1488" s="29"/>
      <c r="V1488" s="35"/>
      <c r="W1488" s="35"/>
      <c r="X1488" s="30"/>
      <c r="Y1488" s="30"/>
      <c r="Z1488" s="29"/>
      <c r="AA1488" s="29"/>
    </row>
    <row r="1489" spans="8:27" x14ac:dyDescent="0.2">
      <c r="H1489" s="35"/>
      <c r="I1489" s="29"/>
      <c r="J1489" s="29"/>
      <c r="K1489" s="29"/>
      <c r="L1489" s="35"/>
      <c r="M1489" s="35"/>
      <c r="N1489" s="29"/>
      <c r="O1489" s="29"/>
      <c r="P1489" s="29"/>
      <c r="Q1489" s="35"/>
      <c r="R1489" s="35"/>
      <c r="S1489" s="29"/>
      <c r="T1489" s="29"/>
      <c r="U1489" s="29"/>
      <c r="V1489" s="35"/>
      <c r="W1489" s="35"/>
      <c r="X1489" s="30"/>
      <c r="Y1489" s="30"/>
      <c r="Z1489" s="29"/>
      <c r="AA1489" s="29"/>
    </row>
    <row r="1490" spans="8:27" x14ac:dyDescent="0.2">
      <c r="H1490" s="35"/>
      <c r="I1490" s="29"/>
      <c r="J1490" s="29"/>
      <c r="K1490" s="29"/>
      <c r="L1490" s="35"/>
      <c r="M1490" s="35"/>
      <c r="N1490" s="29"/>
      <c r="O1490" s="29"/>
      <c r="P1490" s="29"/>
      <c r="Q1490" s="35"/>
      <c r="R1490" s="35"/>
      <c r="S1490" s="29"/>
      <c r="T1490" s="29"/>
      <c r="U1490" s="29"/>
      <c r="V1490" s="35"/>
      <c r="W1490" s="35"/>
      <c r="X1490" s="30"/>
      <c r="Y1490" s="30"/>
      <c r="Z1490" s="29"/>
      <c r="AA1490" s="29"/>
    </row>
    <row r="1491" spans="8:27" x14ac:dyDescent="0.2">
      <c r="H1491" s="35"/>
      <c r="I1491" s="29"/>
      <c r="J1491" s="29"/>
      <c r="K1491" s="29"/>
      <c r="L1491" s="35"/>
      <c r="M1491" s="35"/>
      <c r="N1491" s="29"/>
      <c r="O1491" s="29"/>
      <c r="P1491" s="29"/>
      <c r="Q1491" s="35"/>
      <c r="R1491" s="35"/>
      <c r="S1491" s="29"/>
      <c r="T1491" s="29"/>
      <c r="U1491" s="29"/>
      <c r="V1491" s="35"/>
      <c r="W1491" s="35"/>
      <c r="X1491" s="30"/>
      <c r="Y1491" s="30"/>
      <c r="Z1491" s="29"/>
      <c r="AA1491" s="29"/>
    </row>
    <row r="1492" spans="8:27" x14ac:dyDescent="0.2">
      <c r="H1492" s="35"/>
      <c r="I1492" s="29"/>
      <c r="J1492" s="29"/>
      <c r="K1492" s="29"/>
      <c r="L1492" s="35"/>
      <c r="M1492" s="35"/>
      <c r="N1492" s="29"/>
      <c r="O1492" s="29"/>
      <c r="P1492" s="29"/>
      <c r="Q1492" s="35"/>
      <c r="R1492" s="35"/>
      <c r="S1492" s="29"/>
      <c r="T1492" s="29"/>
      <c r="U1492" s="29"/>
      <c r="V1492" s="35"/>
      <c r="W1492" s="35"/>
      <c r="X1492" s="30"/>
      <c r="Y1492" s="30"/>
      <c r="Z1492" s="29"/>
      <c r="AA1492" s="29"/>
    </row>
    <row r="1493" spans="8:27" x14ac:dyDescent="0.2">
      <c r="H1493" s="35"/>
      <c r="I1493" s="29"/>
      <c r="J1493" s="29"/>
      <c r="K1493" s="29"/>
      <c r="L1493" s="35"/>
      <c r="M1493" s="35"/>
      <c r="N1493" s="29"/>
      <c r="O1493" s="29"/>
      <c r="P1493" s="29"/>
      <c r="Q1493" s="35"/>
      <c r="R1493" s="35"/>
      <c r="S1493" s="29"/>
      <c r="T1493" s="29"/>
      <c r="U1493" s="29"/>
      <c r="V1493" s="35"/>
      <c r="W1493" s="35"/>
      <c r="X1493" s="30"/>
      <c r="Y1493" s="30"/>
      <c r="Z1493" s="29"/>
      <c r="AA1493" s="29"/>
    </row>
    <row r="1494" spans="8:27" x14ac:dyDescent="0.2">
      <c r="H1494" s="35"/>
      <c r="I1494" s="29"/>
      <c r="J1494" s="29"/>
      <c r="K1494" s="29"/>
      <c r="L1494" s="35"/>
      <c r="M1494" s="35"/>
      <c r="N1494" s="29"/>
      <c r="O1494" s="29"/>
      <c r="P1494" s="29"/>
      <c r="Q1494" s="35"/>
      <c r="R1494" s="35"/>
      <c r="S1494" s="29"/>
      <c r="T1494" s="29"/>
      <c r="U1494" s="29"/>
      <c r="V1494" s="35"/>
      <c r="W1494" s="35"/>
      <c r="X1494" s="30"/>
      <c r="Y1494" s="30"/>
      <c r="Z1494" s="29"/>
      <c r="AA1494" s="29"/>
    </row>
    <row r="1495" spans="8:27" x14ac:dyDescent="0.2">
      <c r="H1495" s="35"/>
      <c r="I1495" s="29"/>
      <c r="J1495" s="29"/>
      <c r="K1495" s="29"/>
      <c r="L1495" s="35"/>
      <c r="M1495" s="35"/>
      <c r="N1495" s="29"/>
      <c r="O1495" s="29"/>
      <c r="P1495" s="29"/>
      <c r="Q1495" s="35"/>
      <c r="R1495" s="35"/>
      <c r="S1495" s="29"/>
      <c r="T1495" s="29"/>
      <c r="U1495" s="29"/>
      <c r="V1495" s="35"/>
      <c r="W1495" s="35"/>
      <c r="X1495" s="30"/>
      <c r="Y1495" s="30"/>
      <c r="Z1495" s="29"/>
      <c r="AA1495" s="29"/>
    </row>
    <row r="1496" spans="8:27" x14ac:dyDescent="0.2">
      <c r="H1496" s="35"/>
      <c r="I1496" s="29"/>
      <c r="J1496" s="29"/>
      <c r="K1496" s="29"/>
      <c r="L1496" s="35"/>
      <c r="M1496" s="35"/>
      <c r="N1496" s="29"/>
      <c r="O1496" s="29"/>
      <c r="P1496" s="29"/>
      <c r="Q1496" s="35"/>
      <c r="R1496" s="35"/>
      <c r="S1496" s="29"/>
      <c r="T1496" s="29"/>
      <c r="U1496" s="29"/>
      <c r="V1496" s="35"/>
      <c r="W1496" s="35"/>
      <c r="X1496" s="30"/>
      <c r="Y1496" s="30"/>
      <c r="Z1496" s="29"/>
      <c r="AA1496" s="29"/>
    </row>
    <row r="1497" spans="8:27" x14ac:dyDescent="0.2">
      <c r="H1497" s="35"/>
      <c r="I1497" s="29"/>
      <c r="J1497" s="29"/>
      <c r="K1497" s="29"/>
      <c r="L1497" s="35"/>
      <c r="M1497" s="35"/>
      <c r="N1497" s="29"/>
      <c r="O1497" s="29"/>
      <c r="P1497" s="29"/>
      <c r="Q1497" s="35"/>
      <c r="R1497" s="35"/>
      <c r="S1497" s="29"/>
      <c r="T1497" s="29"/>
      <c r="U1497" s="29"/>
      <c r="V1497" s="35"/>
      <c r="W1497" s="35"/>
      <c r="X1497" s="30"/>
      <c r="Y1497" s="30"/>
      <c r="Z1497" s="29"/>
      <c r="AA1497" s="29"/>
    </row>
    <row r="1498" spans="8:27" x14ac:dyDescent="0.2">
      <c r="H1498" s="35"/>
      <c r="I1498" s="29"/>
      <c r="J1498" s="29"/>
      <c r="K1498" s="29"/>
      <c r="L1498" s="35"/>
      <c r="M1498" s="35"/>
      <c r="N1498" s="29"/>
      <c r="O1498" s="29"/>
      <c r="P1498" s="29"/>
      <c r="Q1498" s="35"/>
      <c r="R1498" s="35"/>
      <c r="S1498" s="29"/>
      <c r="T1498" s="29"/>
      <c r="U1498" s="29"/>
      <c r="V1498" s="35"/>
      <c r="W1498" s="35"/>
      <c r="X1498" s="30"/>
      <c r="Y1498" s="30"/>
      <c r="Z1498" s="29"/>
      <c r="AA1498" s="29"/>
    </row>
    <row r="1499" spans="8:27" x14ac:dyDescent="0.2">
      <c r="H1499" s="35"/>
      <c r="I1499" s="29"/>
      <c r="J1499" s="29"/>
      <c r="K1499" s="29"/>
      <c r="L1499" s="35"/>
      <c r="M1499" s="35"/>
      <c r="N1499" s="29"/>
      <c r="O1499" s="29"/>
      <c r="P1499" s="29"/>
      <c r="Q1499" s="35"/>
      <c r="R1499" s="35"/>
      <c r="S1499" s="29"/>
      <c r="T1499" s="29"/>
      <c r="U1499" s="29"/>
      <c r="V1499" s="35"/>
      <c r="W1499" s="35"/>
      <c r="X1499" s="30"/>
      <c r="Y1499" s="30"/>
      <c r="Z1499" s="29"/>
      <c r="AA1499" s="29"/>
    </row>
    <row r="1500" spans="8:27" x14ac:dyDescent="0.2">
      <c r="H1500" s="35"/>
      <c r="I1500" s="29"/>
      <c r="J1500" s="29"/>
      <c r="K1500" s="29"/>
      <c r="L1500" s="35"/>
      <c r="M1500" s="35"/>
      <c r="N1500" s="29"/>
      <c r="O1500" s="29"/>
      <c r="P1500" s="29"/>
      <c r="Q1500" s="35"/>
      <c r="R1500" s="35"/>
      <c r="S1500" s="29"/>
      <c r="T1500" s="29"/>
      <c r="U1500" s="29"/>
      <c r="V1500" s="35"/>
      <c r="W1500" s="35"/>
      <c r="X1500" s="30"/>
      <c r="Y1500" s="30"/>
      <c r="Z1500" s="29"/>
      <c r="AA1500" s="29"/>
    </row>
    <row r="1501" spans="8:27" x14ac:dyDescent="0.2">
      <c r="H1501" s="35"/>
      <c r="I1501" s="29"/>
      <c r="J1501" s="29"/>
      <c r="K1501" s="29"/>
      <c r="L1501" s="35"/>
      <c r="M1501" s="35"/>
      <c r="N1501" s="29"/>
      <c r="O1501" s="29"/>
      <c r="P1501" s="29"/>
      <c r="Q1501" s="35"/>
      <c r="R1501" s="35"/>
      <c r="S1501" s="29"/>
      <c r="T1501" s="29"/>
      <c r="U1501" s="29"/>
      <c r="V1501" s="35"/>
      <c r="W1501" s="35"/>
      <c r="X1501" s="30"/>
      <c r="Y1501" s="30"/>
      <c r="Z1501" s="29"/>
      <c r="AA1501" s="29"/>
    </row>
    <row r="1502" spans="8:27" x14ac:dyDescent="0.2">
      <c r="H1502" s="35"/>
      <c r="I1502" s="29"/>
      <c r="J1502" s="29"/>
      <c r="K1502" s="29"/>
      <c r="L1502" s="35"/>
      <c r="M1502" s="35"/>
      <c r="N1502" s="29"/>
      <c r="O1502" s="29"/>
      <c r="P1502" s="29"/>
      <c r="Q1502" s="35"/>
      <c r="R1502" s="35"/>
      <c r="S1502" s="29"/>
      <c r="T1502" s="29"/>
      <c r="U1502" s="29"/>
      <c r="V1502" s="35"/>
      <c r="W1502" s="35"/>
      <c r="X1502" s="30"/>
      <c r="Y1502" s="30"/>
      <c r="Z1502" s="29"/>
      <c r="AA1502" s="29"/>
    </row>
    <row r="1503" spans="8:27" x14ac:dyDescent="0.2">
      <c r="H1503" s="35"/>
      <c r="I1503" s="29"/>
      <c r="J1503" s="29"/>
      <c r="K1503" s="29"/>
      <c r="L1503" s="35"/>
      <c r="M1503" s="35"/>
      <c r="N1503" s="29"/>
      <c r="O1503" s="29"/>
      <c r="P1503" s="29"/>
      <c r="Q1503" s="35"/>
      <c r="R1503" s="35"/>
      <c r="S1503" s="29"/>
      <c r="T1503" s="29"/>
      <c r="U1503" s="29"/>
      <c r="V1503" s="35"/>
      <c r="W1503" s="35"/>
      <c r="X1503" s="30"/>
      <c r="Y1503" s="30"/>
      <c r="Z1503" s="29"/>
      <c r="AA1503" s="29"/>
    </row>
    <row r="1504" spans="8:27" x14ac:dyDescent="0.2">
      <c r="H1504" s="35"/>
      <c r="I1504" s="29"/>
      <c r="J1504" s="29"/>
      <c r="K1504" s="29"/>
      <c r="L1504" s="35"/>
      <c r="M1504" s="35"/>
      <c r="N1504" s="29"/>
      <c r="O1504" s="29"/>
      <c r="P1504" s="29"/>
      <c r="Q1504" s="35"/>
      <c r="R1504" s="35"/>
      <c r="S1504" s="29"/>
      <c r="T1504" s="29"/>
      <c r="U1504" s="29"/>
      <c r="V1504" s="35"/>
      <c r="W1504" s="35"/>
      <c r="X1504" s="30"/>
      <c r="Y1504" s="30"/>
      <c r="Z1504" s="29"/>
      <c r="AA1504" s="29"/>
    </row>
    <row r="1505" spans="8:27" x14ac:dyDescent="0.2">
      <c r="H1505" s="35"/>
      <c r="I1505" s="29"/>
      <c r="J1505" s="29"/>
      <c r="K1505" s="29"/>
      <c r="L1505" s="35"/>
      <c r="M1505" s="35"/>
      <c r="N1505" s="29"/>
      <c r="O1505" s="29"/>
      <c r="P1505" s="29"/>
      <c r="Q1505" s="35"/>
      <c r="R1505" s="35"/>
      <c r="S1505" s="29"/>
      <c r="T1505" s="29"/>
      <c r="U1505" s="29"/>
      <c r="V1505" s="35"/>
      <c r="W1505" s="35"/>
      <c r="X1505" s="30"/>
      <c r="Y1505" s="30"/>
      <c r="Z1505" s="29"/>
      <c r="AA1505" s="29"/>
    </row>
    <row r="1506" spans="8:27" x14ac:dyDescent="0.2">
      <c r="H1506" s="35"/>
      <c r="I1506" s="29"/>
      <c r="J1506" s="29"/>
      <c r="K1506" s="29"/>
      <c r="L1506" s="35"/>
      <c r="M1506" s="35"/>
      <c r="N1506" s="29"/>
      <c r="O1506" s="29"/>
      <c r="P1506" s="29"/>
      <c r="Q1506" s="35"/>
      <c r="R1506" s="35"/>
      <c r="S1506" s="29"/>
      <c r="T1506" s="29"/>
      <c r="U1506" s="29"/>
      <c r="V1506" s="35"/>
      <c r="W1506" s="35"/>
      <c r="X1506" s="30"/>
      <c r="Y1506" s="30"/>
      <c r="Z1506" s="29"/>
      <c r="AA1506" s="29"/>
    </row>
    <row r="1507" spans="8:27" x14ac:dyDescent="0.2">
      <c r="H1507" s="35"/>
      <c r="I1507" s="29"/>
      <c r="J1507" s="29"/>
      <c r="K1507" s="29"/>
      <c r="L1507" s="35"/>
      <c r="M1507" s="35"/>
      <c r="N1507" s="29"/>
      <c r="O1507" s="29"/>
      <c r="P1507" s="29"/>
      <c r="Q1507" s="35"/>
      <c r="R1507" s="35"/>
      <c r="S1507" s="29"/>
      <c r="T1507" s="29"/>
      <c r="U1507" s="29"/>
      <c r="V1507" s="35"/>
      <c r="W1507" s="35"/>
      <c r="X1507" s="30"/>
      <c r="Y1507" s="30"/>
      <c r="Z1507" s="29"/>
      <c r="AA1507" s="29"/>
    </row>
    <row r="1508" spans="8:27" x14ac:dyDescent="0.2">
      <c r="H1508" s="35"/>
      <c r="I1508" s="29"/>
      <c r="J1508" s="29"/>
      <c r="K1508" s="29"/>
      <c r="L1508" s="35"/>
      <c r="M1508" s="35"/>
      <c r="N1508" s="29"/>
      <c r="O1508" s="29"/>
      <c r="P1508" s="29"/>
      <c r="Q1508" s="35"/>
      <c r="R1508" s="35"/>
      <c r="S1508" s="29"/>
      <c r="T1508" s="29"/>
      <c r="U1508" s="29"/>
      <c r="V1508" s="35"/>
      <c r="W1508" s="35"/>
      <c r="X1508" s="30"/>
      <c r="Y1508" s="30"/>
      <c r="Z1508" s="29"/>
      <c r="AA1508" s="29"/>
    </row>
    <row r="1509" spans="8:27" x14ac:dyDescent="0.2">
      <c r="H1509" s="35"/>
      <c r="I1509" s="29"/>
      <c r="J1509" s="29"/>
      <c r="K1509" s="29"/>
      <c r="L1509" s="35"/>
      <c r="M1509" s="35"/>
      <c r="N1509" s="29"/>
      <c r="O1509" s="29"/>
      <c r="P1509" s="29"/>
      <c r="Q1509" s="35"/>
      <c r="R1509" s="35"/>
      <c r="S1509" s="29"/>
      <c r="T1509" s="29"/>
      <c r="U1509" s="29"/>
      <c r="V1509" s="35"/>
      <c r="W1509" s="35"/>
      <c r="X1509" s="30"/>
      <c r="Y1509" s="30"/>
      <c r="Z1509" s="29"/>
      <c r="AA1509" s="29"/>
    </row>
    <row r="1510" spans="8:27" x14ac:dyDescent="0.2">
      <c r="H1510" s="35"/>
      <c r="I1510" s="29"/>
      <c r="J1510" s="29"/>
      <c r="K1510" s="29"/>
      <c r="L1510" s="35"/>
      <c r="M1510" s="35"/>
      <c r="N1510" s="29"/>
      <c r="O1510" s="29"/>
      <c r="P1510" s="29"/>
      <c r="Q1510" s="35"/>
      <c r="R1510" s="35"/>
      <c r="S1510" s="29"/>
      <c r="T1510" s="29"/>
      <c r="U1510" s="29"/>
      <c r="V1510" s="35"/>
      <c r="W1510" s="35"/>
      <c r="X1510" s="30"/>
      <c r="Y1510" s="30"/>
      <c r="Z1510" s="29"/>
      <c r="AA1510" s="29"/>
    </row>
    <row r="1511" spans="8:27" x14ac:dyDescent="0.2">
      <c r="H1511" s="35"/>
      <c r="I1511" s="29"/>
      <c r="J1511" s="29"/>
      <c r="K1511" s="29"/>
      <c r="L1511" s="35"/>
      <c r="M1511" s="35"/>
      <c r="N1511" s="29"/>
      <c r="O1511" s="29"/>
      <c r="P1511" s="29"/>
      <c r="Q1511" s="35"/>
      <c r="R1511" s="35"/>
      <c r="S1511" s="29"/>
      <c r="T1511" s="29"/>
      <c r="U1511" s="29"/>
      <c r="V1511" s="35"/>
      <c r="W1511" s="35"/>
      <c r="X1511" s="30"/>
      <c r="Y1511" s="30"/>
      <c r="Z1511" s="29"/>
      <c r="AA1511" s="29"/>
    </row>
    <row r="1512" spans="8:27" x14ac:dyDescent="0.2">
      <c r="H1512" s="35"/>
      <c r="I1512" s="29"/>
      <c r="J1512" s="29"/>
      <c r="K1512" s="29"/>
      <c r="L1512" s="35"/>
      <c r="M1512" s="35"/>
      <c r="N1512" s="29"/>
      <c r="O1512" s="29"/>
      <c r="P1512" s="29"/>
      <c r="Q1512" s="35"/>
      <c r="R1512" s="35"/>
      <c r="S1512" s="29"/>
      <c r="T1512" s="29"/>
      <c r="U1512" s="29"/>
      <c r="V1512" s="35"/>
      <c r="W1512" s="35"/>
      <c r="X1512" s="30"/>
      <c r="Y1512" s="30"/>
      <c r="Z1512" s="29"/>
      <c r="AA1512" s="29"/>
    </row>
    <row r="1513" spans="8:27" x14ac:dyDescent="0.2">
      <c r="H1513" s="35"/>
      <c r="I1513" s="29"/>
      <c r="J1513" s="29"/>
      <c r="K1513" s="29"/>
      <c r="L1513" s="35"/>
      <c r="M1513" s="35"/>
      <c r="N1513" s="29"/>
      <c r="O1513" s="29"/>
      <c r="P1513" s="29"/>
      <c r="Q1513" s="35"/>
      <c r="R1513" s="35"/>
      <c r="S1513" s="29"/>
      <c r="T1513" s="29"/>
      <c r="U1513" s="29"/>
      <c r="V1513" s="35"/>
      <c r="W1513" s="35"/>
      <c r="X1513" s="30"/>
      <c r="Y1513" s="30"/>
      <c r="Z1513" s="29"/>
      <c r="AA1513" s="29"/>
    </row>
    <row r="1514" spans="8:27" x14ac:dyDescent="0.2">
      <c r="H1514" s="35"/>
      <c r="I1514" s="29"/>
      <c r="J1514" s="29"/>
      <c r="K1514" s="29"/>
      <c r="L1514" s="35"/>
      <c r="M1514" s="35"/>
      <c r="N1514" s="29"/>
      <c r="O1514" s="29"/>
      <c r="P1514" s="29"/>
      <c r="Q1514" s="35"/>
      <c r="R1514" s="35"/>
      <c r="S1514" s="29"/>
      <c r="T1514" s="29"/>
      <c r="U1514" s="29"/>
      <c r="V1514" s="35"/>
      <c r="W1514" s="35"/>
      <c r="X1514" s="30"/>
      <c r="Y1514" s="30"/>
      <c r="Z1514" s="29"/>
      <c r="AA1514" s="29"/>
    </row>
    <row r="1515" spans="8:27" x14ac:dyDescent="0.2">
      <c r="H1515" s="35"/>
      <c r="I1515" s="29"/>
      <c r="J1515" s="29"/>
      <c r="K1515" s="29"/>
      <c r="L1515" s="35"/>
      <c r="M1515" s="35"/>
      <c r="N1515" s="29"/>
      <c r="O1515" s="29"/>
      <c r="P1515" s="29"/>
      <c r="Q1515" s="35"/>
      <c r="R1515" s="35"/>
      <c r="S1515" s="29"/>
      <c r="T1515" s="29"/>
      <c r="U1515" s="29"/>
      <c r="V1515" s="35"/>
      <c r="W1515" s="35"/>
      <c r="X1515" s="30"/>
      <c r="Y1515" s="30"/>
      <c r="Z1515" s="29"/>
      <c r="AA1515" s="29"/>
    </row>
    <row r="1516" spans="8:27" x14ac:dyDescent="0.2">
      <c r="H1516" s="35"/>
      <c r="I1516" s="29"/>
      <c r="J1516" s="29"/>
      <c r="K1516" s="29"/>
      <c r="L1516" s="35"/>
      <c r="M1516" s="35"/>
      <c r="N1516" s="29"/>
      <c r="O1516" s="29"/>
      <c r="P1516" s="29"/>
      <c r="Q1516" s="35"/>
      <c r="R1516" s="35"/>
      <c r="S1516" s="29"/>
      <c r="T1516" s="29"/>
      <c r="U1516" s="29"/>
      <c r="V1516" s="35"/>
      <c r="W1516" s="35"/>
      <c r="X1516" s="30"/>
      <c r="Y1516" s="30"/>
      <c r="Z1516" s="29"/>
      <c r="AA1516" s="29"/>
    </row>
    <row r="1517" spans="8:27" x14ac:dyDescent="0.2">
      <c r="H1517" s="35"/>
      <c r="I1517" s="29"/>
      <c r="J1517" s="29"/>
      <c r="K1517" s="29"/>
      <c r="L1517" s="35"/>
      <c r="M1517" s="35"/>
      <c r="N1517" s="29"/>
      <c r="O1517" s="29"/>
      <c r="P1517" s="29"/>
      <c r="Q1517" s="35"/>
      <c r="R1517" s="35"/>
      <c r="S1517" s="29"/>
      <c r="T1517" s="29"/>
      <c r="U1517" s="29"/>
      <c r="V1517" s="35"/>
      <c r="W1517" s="35"/>
      <c r="X1517" s="30"/>
      <c r="Y1517" s="30"/>
      <c r="Z1517" s="29"/>
      <c r="AA1517" s="29"/>
    </row>
    <row r="1518" spans="8:27" x14ac:dyDescent="0.2">
      <c r="H1518" s="35"/>
      <c r="I1518" s="29"/>
      <c r="J1518" s="29"/>
      <c r="K1518" s="29"/>
      <c r="L1518" s="35"/>
      <c r="M1518" s="35"/>
      <c r="N1518" s="29"/>
      <c r="O1518" s="29"/>
      <c r="P1518" s="29"/>
      <c r="Q1518" s="35"/>
      <c r="R1518" s="35"/>
      <c r="S1518" s="29"/>
      <c r="T1518" s="29"/>
      <c r="U1518" s="29"/>
      <c r="V1518" s="35"/>
      <c r="W1518" s="35"/>
      <c r="X1518" s="30"/>
      <c r="Y1518" s="30"/>
      <c r="Z1518" s="29"/>
      <c r="AA1518" s="29"/>
    </row>
    <row r="1519" spans="8:27" x14ac:dyDescent="0.2">
      <c r="H1519" s="35"/>
      <c r="I1519" s="29"/>
      <c r="J1519" s="29"/>
      <c r="K1519" s="29"/>
      <c r="L1519" s="35"/>
      <c r="M1519" s="35"/>
      <c r="N1519" s="29"/>
      <c r="O1519" s="29"/>
      <c r="P1519" s="29"/>
      <c r="Q1519" s="35"/>
      <c r="R1519" s="35"/>
      <c r="S1519" s="29"/>
      <c r="T1519" s="29"/>
      <c r="U1519" s="29"/>
      <c r="V1519" s="35"/>
      <c r="W1519" s="35"/>
      <c r="X1519" s="30"/>
      <c r="Y1519" s="30"/>
      <c r="Z1519" s="29"/>
      <c r="AA1519" s="29"/>
    </row>
    <row r="1520" spans="8:27" x14ac:dyDescent="0.2">
      <c r="H1520" s="35"/>
      <c r="I1520" s="29"/>
      <c r="J1520" s="29"/>
      <c r="K1520" s="29"/>
      <c r="L1520" s="35"/>
      <c r="M1520" s="35"/>
      <c r="N1520" s="29"/>
      <c r="O1520" s="29"/>
      <c r="P1520" s="29"/>
      <c r="Q1520" s="35"/>
      <c r="R1520" s="35"/>
      <c r="S1520" s="29"/>
      <c r="T1520" s="29"/>
      <c r="U1520" s="29"/>
      <c r="V1520" s="35"/>
      <c r="W1520" s="35"/>
      <c r="X1520" s="30"/>
      <c r="Y1520" s="30"/>
      <c r="Z1520" s="29"/>
      <c r="AA1520" s="29"/>
    </row>
    <row r="1521" spans="8:27" x14ac:dyDescent="0.2">
      <c r="H1521" s="35"/>
      <c r="I1521" s="29"/>
      <c r="J1521" s="29"/>
      <c r="K1521" s="29"/>
      <c r="L1521" s="35"/>
      <c r="M1521" s="35"/>
      <c r="N1521" s="29"/>
      <c r="O1521" s="29"/>
      <c r="P1521" s="29"/>
      <c r="Q1521" s="35"/>
      <c r="R1521" s="35"/>
      <c r="S1521" s="29"/>
      <c r="T1521" s="29"/>
      <c r="U1521" s="29"/>
      <c r="V1521" s="35"/>
      <c r="W1521" s="35"/>
      <c r="X1521" s="30"/>
      <c r="Y1521" s="30"/>
      <c r="Z1521" s="29"/>
      <c r="AA1521" s="29"/>
    </row>
    <row r="1522" spans="8:27" x14ac:dyDescent="0.2">
      <c r="H1522" s="35"/>
      <c r="I1522" s="29"/>
      <c r="J1522" s="29"/>
      <c r="K1522" s="29"/>
      <c r="L1522" s="35"/>
      <c r="M1522" s="35"/>
      <c r="N1522" s="29"/>
      <c r="O1522" s="29"/>
      <c r="P1522" s="29"/>
      <c r="Q1522" s="35"/>
      <c r="R1522" s="35"/>
      <c r="S1522" s="29"/>
      <c r="T1522" s="29"/>
      <c r="U1522" s="29"/>
      <c r="V1522" s="35"/>
      <c r="W1522" s="35"/>
      <c r="X1522" s="30"/>
      <c r="Y1522" s="30"/>
      <c r="Z1522" s="29"/>
      <c r="AA1522" s="29"/>
    </row>
    <row r="1523" spans="8:27" x14ac:dyDescent="0.2">
      <c r="H1523" s="35"/>
      <c r="I1523" s="29"/>
      <c r="J1523" s="29"/>
      <c r="K1523" s="29"/>
      <c r="L1523" s="35"/>
      <c r="M1523" s="35"/>
      <c r="N1523" s="29"/>
      <c r="O1523" s="29"/>
      <c r="P1523" s="29"/>
      <c r="Q1523" s="35"/>
      <c r="R1523" s="35"/>
      <c r="S1523" s="29"/>
      <c r="T1523" s="29"/>
      <c r="U1523" s="29"/>
      <c r="V1523" s="35"/>
      <c r="W1523" s="35"/>
      <c r="X1523" s="30"/>
      <c r="Y1523" s="30"/>
      <c r="Z1523" s="29"/>
      <c r="AA1523" s="29"/>
    </row>
    <row r="1524" spans="8:27" x14ac:dyDescent="0.2">
      <c r="H1524" s="35"/>
      <c r="I1524" s="29"/>
      <c r="J1524" s="29"/>
      <c r="K1524" s="29"/>
      <c r="L1524" s="35"/>
      <c r="M1524" s="35"/>
      <c r="N1524" s="29"/>
      <c r="O1524" s="29"/>
      <c r="P1524" s="29"/>
      <c r="Q1524" s="35"/>
      <c r="R1524" s="35"/>
      <c r="S1524" s="29"/>
      <c r="T1524" s="29"/>
      <c r="U1524" s="29"/>
      <c r="V1524" s="35"/>
      <c r="W1524" s="35"/>
      <c r="X1524" s="30"/>
      <c r="Y1524" s="30"/>
      <c r="Z1524" s="29"/>
      <c r="AA1524" s="29"/>
    </row>
    <row r="1525" spans="8:27" x14ac:dyDescent="0.2">
      <c r="H1525" s="35"/>
      <c r="I1525" s="29"/>
      <c r="J1525" s="29"/>
      <c r="K1525" s="29"/>
      <c r="L1525" s="35"/>
      <c r="M1525" s="35"/>
      <c r="N1525" s="29"/>
      <c r="O1525" s="29"/>
      <c r="P1525" s="29"/>
      <c r="Q1525" s="35"/>
      <c r="R1525" s="35"/>
      <c r="S1525" s="29"/>
      <c r="T1525" s="29"/>
      <c r="U1525" s="29"/>
      <c r="V1525" s="35"/>
      <c r="W1525" s="35"/>
      <c r="X1525" s="30"/>
      <c r="Y1525" s="30"/>
      <c r="Z1525" s="29"/>
      <c r="AA1525" s="29"/>
    </row>
    <row r="1526" spans="8:27" x14ac:dyDescent="0.2">
      <c r="H1526" s="35"/>
      <c r="I1526" s="29"/>
      <c r="J1526" s="29"/>
      <c r="K1526" s="29"/>
      <c r="L1526" s="35"/>
      <c r="M1526" s="35"/>
      <c r="N1526" s="29"/>
      <c r="O1526" s="29"/>
      <c r="P1526" s="29"/>
      <c r="Q1526" s="35"/>
      <c r="R1526" s="35"/>
      <c r="S1526" s="29"/>
      <c r="T1526" s="29"/>
      <c r="U1526" s="29"/>
      <c r="V1526" s="35"/>
      <c r="W1526" s="35"/>
      <c r="X1526" s="30"/>
      <c r="Y1526" s="30"/>
      <c r="Z1526" s="29"/>
      <c r="AA1526" s="29"/>
    </row>
    <row r="1527" spans="8:27" x14ac:dyDescent="0.2">
      <c r="H1527" s="35"/>
      <c r="I1527" s="29"/>
      <c r="J1527" s="29"/>
      <c r="K1527" s="29"/>
      <c r="L1527" s="35"/>
      <c r="M1527" s="35"/>
      <c r="N1527" s="29"/>
      <c r="O1527" s="29"/>
      <c r="P1527" s="29"/>
      <c r="Q1527" s="35"/>
      <c r="R1527" s="35"/>
      <c r="S1527" s="29"/>
      <c r="T1527" s="29"/>
      <c r="U1527" s="29"/>
      <c r="V1527" s="35"/>
      <c r="W1527" s="35"/>
      <c r="X1527" s="30"/>
      <c r="Y1527" s="30"/>
      <c r="Z1527" s="29"/>
      <c r="AA1527" s="29"/>
    </row>
    <row r="1528" spans="8:27" x14ac:dyDescent="0.2">
      <c r="H1528" s="35"/>
      <c r="I1528" s="29"/>
      <c r="J1528" s="29"/>
      <c r="K1528" s="29"/>
      <c r="L1528" s="35"/>
      <c r="M1528" s="35"/>
      <c r="N1528" s="29"/>
      <c r="O1528" s="29"/>
      <c r="P1528" s="29"/>
      <c r="Q1528" s="35"/>
      <c r="R1528" s="35"/>
      <c r="S1528" s="29"/>
      <c r="T1528" s="29"/>
      <c r="U1528" s="29"/>
      <c r="V1528" s="35"/>
      <c r="W1528" s="35"/>
      <c r="X1528" s="30"/>
      <c r="Y1528" s="30"/>
      <c r="Z1528" s="29"/>
      <c r="AA1528" s="29"/>
    </row>
    <row r="1529" spans="8:27" x14ac:dyDescent="0.2">
      <c r="H1529" s="35"/>
      <c r="I1529" s="29"/>
      <c r="J1529" s="29"/>
      <c r="K1529" s="29"/>
      <c r="L1529" s="35"/>
      <c r="M1529" s="35"/>
      <c r="N1529" s="29"/>
      <c r="O1529" s="29"/>
      <c r="P1529" s="29"/>
      <c r="Q1529" s="35"/>
      <c r="R1529" s="35"/>
      <c r="S1529" s="29"/>
      <c r="T1529" s="29"/>
      <c r="U1529" s="29"/>
      <c r="V1529" s="35"/>
      <c r="W1529" s="35"/>
      <c r="X1529" s="30"/>
      <c r="Y1529" s="30"/>
      <c r="Z1529" s="29"/>
      <c r="AA1529" s="29"/>
    </row>
    <row r="1530" spans="8:27" x14ac:dyDescent="0.2">
      <c r="H1530" s="35"/>
      <c r="I1530" s="29"/>
      <c r="J1530" s="29"/>
      <c r="K1530" s="29"/>
      <c r="L1530" s="35"/>
      <c r="M1530" s="35"/>
      <c r="N1530" s="29"/>
      <c r="O1530" s="29"/>
      <c r="P1530" s="29"/>
      <c r="Q1530" s="35"/>
      <c r="R1530" s="35"/>
      <c r="S1530" s="29"/>
      <c r="T1530" s="29"/>
      <c r="U1530" s="29"/>
      <c r="V1530" s="35"/>
      <c r="W1530" s="35"/>
      <c r="X1530" s="30"/>
      <c r="Y1530" s="30"/>
      <c r="Z1530" s="29"/>
      <c r="AA1530" s="29"/>
    </row>
    <row r="1531" spans="8:27" x14ac:dyDescent="0.2">
      <c r="H1531" s="35"/>
      <c r="I1531" s="29"/>
      <c r="J1531" s="29"/>
      <c r="K1531" s="29"/>
      <c r="L1531" s="35"/>
      <c r="M1531" s="35"/>
      <c r="N1531" s="29"/>
      <c r="O1531" s="29"/>
      <c r="P1531" s="29"/>
      <c r="Q1531" s="35"/>
      <c r="R1531" s="35"/>
      <c r="S1531" s="29"/>
      <c r="T1531" s="29"/>
      <c r="U1531" s="29"/>
      <c r="V1531" s="35"/>
      <c r="W1531" s="35"/>
      <c r="X1531" s="30"/>
      <c r="Y1531" s="30"/>
      <c r="Z1531" s="29"/>
      <c r="AA1531" s="29"/>
    </row>
    <row r="1532" spans="8:27" x14ac:dyDescent="0.2">
      <c r="H1532" s="35"/>
      <c r="I1532" s="29"/>
      <c r="J1532" s="29"/>
      <c r="K1532" s="29"/>
      <c r="L1532" s="35"/>
      <c r="M1532" s="35"/>
      <c r="N1532" s="29"/>
      <c r="O1532" s="29"/>
      <c r="P1532" s="29"/>
      <c r="Q1532" s="35"/>
      <c r="R1532" s="35"/>
      <c r="S1532" s="29"/>
      <c r="T1532" s="29"/>
      <c r="U1532" s="29"/>
      <c r="V1532" s="35"/>
      <c r="W1532" s="35"/>
      <c r="X1532" s="30"/>
      <c r="Y1532" s="30"/>
      <c r="Z1532" s="29"/>
      <c r="AA1532" s="29"/>
    </row>
    <row r="1533" spans="8:27" x14ac:dyDescent="0.2">
      <c r="H1533" s="35"/>
      <c r="I1533" s="29"/>
      <c r="J1533" s="29"/>
      <c r="K1533" s="29"/>
      <c r="L1533" s="35"/>
      <c r="M1533" s="35"/>
      <c r="N1533" s="29"/>
      <c r="O1533" s="29"/>
      <c r="P1533" s="29"/>
      <c r="Q1533" s="35"/>
      <c r="R1533" s="35"/>
      <c r="S1533" s="29"/>
      <c r="T1533" s="29"/>
      <c r="U1533" s="29"/>
      <c r="V1533" s="35"/>
      <c r="W1533" s="35"/>
      <c r="X1533" s="30"/>
      <c r="Y1533" s="30"/>
      <c r="Z1533" s="29"/>
      <c r="AA1533" s="29"/>
    </row>
    <row r="1534" spans="8:27" x14ac:dyDescent="0.2">
      <c r="H1534" s="35"/>
      <c r="I1534" s="29"/>
      <c r="J1534" s="29"/>
      <c r="K1534" s="29"/>
      <c r="L1534" s="35"/>
      <c r="M1534" s="35"/>
      <c r="N1534" s="29"/>
      <c r="O1534" s="29"/>
      <c r="P1534" s="29"/>
      <c r="Q1534" s="35"/>
      <c r="R1534" s="35"/>
      <c r="S1534" s="29"/>
      <c r="T1534" s="29"/>
      <c r="U1534" s="29"/>
      <c r="V1534" s="35"/>
      <c r="W1534" s="35"/>
      <c r="X1534" s="30"/>
      <c r="Y1534" s="30"/>
      <c r="Z1534" s="29"/>
      <c r="AA1534" s="29"/>
    </row>
    <row r="1535" spans="8:27" x14ac:dyDescent="0.2">
      <c r="H1535" s="35"/>
      <c r="I1535" s="29"/>
      <c r="J1535" s="29"/>
      <c r="K1535" s="29"/>
      <c r="L1535" s="35"/>
      <c r="M1535" s="35"/>
      <c r="N1535" s="29"/>
      <c r="O1535" s="29"/>
      <c r="P1535" s="29"/>
      <c r="Q1535" s="35"/>
      <c r="R1535" s="35"/>
      <c r="S1535" s="29"/>
      <c r="T1535" s="29"/>
      <c r="U1535" s="29"/>
      <c r="V1535" s="35"/>
      <c r="W1535" s="35"/>
      <c r="X1535" s="30"/>
      <c r="Y1535" s="30"/>
      <c r="Z1535" s="29"/>
      <c r="AA1535" s="29"/>
    </row>
    <row r="1536" spans="8:27" x14ac:dyDescent="0.2">
      <c r="H1536" s="35"/>
      <c r="I1536" s="29"/>
      <c r="J1536" s="29"/>
      <c r="K1536" s="29"/>
      <c r="L1536" s="35"/>
      <c r="M1536" s="35"/>
      <c r="N1536" s="29"/>
      <c r="O1536" s="29"/>
      <c r="P1536" s="29"/>
      <c r="Q1536" s="35"/>
      <c r="R1536" s="35"/>
      <c r="S1536" s="29"/>
      <c r="T1536" s="29"/>
      <c r="U1536" s="29"/>
      <c r="V1536" s="35"/>
      <c r="W1536" s="35"/>
      <c r="X1536" s="30"/>
      <c r="Y1536" s="30"/>
      <c r="Z1536" s="29"/>
      <c r="AA1536" s="29"/>
    </row>
    <row r="1537" spans="8:27" x14ac:dyDescent="0.2">
      <c r="H1537" s="35"/>
      <c r="I1537" s="29"/>
      <c r="J1537" s="29"/>
      <c r="K1537" s="29"/>
      <c r="L1537" s="35"/>
      <c r="M1537" s="35"/>
      <c r="N1537" s="29"/>
      <c r="O1537" s="29"/>
      <c r="P1537" s="29"/>
      <c r="Q1537" s="35"/>
      <c r="R1537" s="35"/>
      <c r="S1537" s="29"/>
      <c r="T1537" s="29"/>
      <c r="U1537" s="29"/>
      <c r="V1537" s="35"/>
      <c r="W1537" s="35"/>
      <c r="X1537" s="30"/>
      <c r="Y1537" s="30"/>
      <c r="Z1537" s="29"/>
      <c r="AA1537" s="29"/>
    </row>
    <row r="1538" spans="8:27" x14ac:dyDescent="0.2">
      <c r="H1538" s="35"/>
      <c r="I1538" s="29"/>
      <c r="J1538" s="29"/>
      <c r="K1538" s="29"/>
      <c r="L1538" s="35"/>
      <c r="M1538" s="35"/>
      <c r="N1538" s="29"/>
      <c r="O1538" s="29"/>
      <c r="P1538" s="29"/>
      <c r="Q1538" s="35"/>
      <c r="R1538" s="35"/>
      <c r="S1538" s="29"/>
      <c r="T1538" s="29"/>
      <c r="U1538" s="29"/>
      <c r="V1538" s="35"/>
      <c r="W1538" s="35"/>
      <c r="X1538" s="30"/>
      <c r="Y1538" s="30"/>
      <c r="Z1538" s="29"/>
      <c r="AA1538" s="29"/>
    </row>
    <row r="1539" spans="8:27" x14ac:dyDescent="0.2">
      <c r="H1539" s="35"/>
      <c r="I1539" s="29"/>
      <c r="J1539" s="29"/>
      <c r="K1539" s="29"/>
      <c r="L1539" s="35"/>
      <c r="M1539" s="35"/>
      <c r="N1539" s="29"/>
      <c r="O1539" s="29"/>
      <c r="P1539" s="29"/>
      <c r="Q1539" s="35"/>
      <c r="R1539" s="35"/>
      <c r="S1539" s="29"/>
      <c r="T1539" s="29"/>
      <c r="U1539" s="29"/>
      <c r="V1539" s="35"/>
      <c r="W1539" s="35"/>
      <c r="X1539" s="30"/>
      <c r="Y1539" s="30"/>
      <c r="Z1539" s="29"/>
      <c r="AA1539" s="29"/>
    </row>
    <row r="1540" spans="8:27" x14ac:dyDescent="0.2">
      <c r="H1540" s="35"/>
      <c r="I1540" s="29"/>
      <c r="J1540" s="29"/>
      <c r="K1540" s="29"/>
      <c r="L1540" s="35"/>
      <c r="M1540" s="35"/>
      <c r="N1540" s="29"/>
      <c r="O1540" s="29"/>
      <c r="P1540" s="29"/>
      <c r="Q1540" s="35"/>
      <c r="R1540" s="35"/>
      <c r="S1540" s="29"/>
      <c r="T1540" s="29"/>
      <c r="U1540" s="29"/>
      <c r="V1540" s="35"/>
      <c r="W1540" s="35"/>
      <c r="X1540" s="30"/>
      <c r="Y1540" s="30"/>
      <c r="Z1540" s="29"/>
      <c r="AA1540" s="29"/>
    </row>
    <row r="1541" spans="8:27" x14ac:dyDescent="0.2">
      <c r="H1541" s="35"/>
      <c r="I1541" s="29"/>
      <c r="J1541" s="29"/>
      <c r="K1541" s="29"/>
      <c r="L1541" s="35"/>
      <c r="M1541" s="35"/>
      <c r="N1541" s="29"/>
      <c r="O1541" s="29"/>
      <c r="P1541" s="29"/>
      <c r="Q1541" s="35"/>
      <c r="R1541" s="35"/>
      <c r="S1541" s="29"/>
      <c r="T1541" s="29"/>
      <c r="U1541" s="29"/>
      <c r="V1541" s="35"/>
      <c r="W1541" s="35"/>
      <c r="X1541" s="30"/>
      <c r="Y1541" s="30"/>
      <c r="Z1541" s="29"/>
      <c r="AA1541" s="29"/>
    </row>
    <row r="1542" spans="8:27" x14ac:dyDescent="0.2">
      <c r="H1542" s="35"/>
      <c r="I1542" s="29"/>
      <c r="J1542" s="29"/>
      <c r="K1542" s="29"/>
      <c r="L1542" s="35"/>
      <c r="M1542" s="35"/>
      <c r="N1542" s="29"/>
      <c r="O1542" s="29"/>
      <c r="P1542" s="29"/>
      <c r="Q1542" s="35"/>
      <c r="R1542" s="35"/>
      <c r="S1542" s="29"/>
      <c r="T1542" s="29"/>
      <c r="U1542" s="29"/>
      <c r="V1542" s="35"/>
      <c r="W1542" s="35"/>
      <c r="X1542" s="30"/>
      <c r="Y1542" s="30"/>
      <c r="Z1542" s="29"/>
      <c r="AA1542" s="29"/>
    </row>
    <row r="1543" spans="8:27" x14ac:dyDescent="0.2">
      <c r="H1543" s="35"/>
      <c r="I1543" s="29"/>
      <c r="J1543" s="29"/>
      <c r="K1543" s="29"/>
      <c r="L1543" s="35"/>
      <c r="M1543" s="35"/>
      <c r="N1543" s="29"/>
      <c r="O1543" s="29"/>
      <c r="P1543" s="29"/>
      <c r="Q1543" s="35"/>
      <c r="R1543" s="35"/>
      <c r="S1543" s="29"/>
      <c r="T1543" s="29"/>
      <c r="U1543" s="29"/>
      <c r="V1543" s="35"/>
      <c r="W1543" s="35"/>
      <c r="X1543" s="30"/>
      <c r="Y1543" s="30"/>
      <c r="Z1543" s="29"/>
      <c r="AA1543" s="29"/>
    </row>
    <row r="1544" spans="8:27" x14ac:dyDescent="0.2">
      <c r="H1544" s="35"/>
      <c r="I1544" s="29"/>
      <c r="J1544" s="29"/>
      <c r="K1544" s="29"/>
      <c r="L1544" s="35"/>
      <c r="M1544" s="35"/>
      <c r="N1544" s="29"/>
      <c r="O1544" s="29"/>
      <c r="P1544" s="29"/>
      <c r="Q1544" s="35"/>
      <c r="R1544" s="35"/>
      <c r="S1544" s="29"/>
      <c r="T1544" s="29"/>
      <c r="U1544" s="29"/>
      <c r="V1544" s="35"/>
      <c r="W1544" s="35"/>
      <c r="X1544" s="30"/>
      <c r="Y1544" s="30"/>
      <c r="Z1544" s="29"/>
      <c r="AA1544" s="29"/>
    </row>
    <row r="1545" spans="8:27" x14ac:dyDescent="0.2">
      <c r="H1545" s="35"/>
      <c r="I1545" s="29"/>
      <c r="J1545" s="29"/>
      <c r="K1545" s="29"/>
      <c r="L1545" s="35"/>
      <c r="M1545" s="35"/>
      <c r="N1545" s="29"/>
      <c r="O1545" s="29"/>
      <c r="P1545" s="29"/>
      <c r="Q1545" s="35"/>
      <c r="R1545" s="35"/>
      <c r="S1545" s="29"/>
      <c r="T1545" s="29"/>
      <c r="U1545" s="29"/>
      <c r="V1545" s="35"/>
      <c r="W1545" s="35"/>
      <c r="X1545" s="30"/>
      <c r="Y1545" s="30"/>
      <c r="Z1545" s="29"/>
      <c r="AA1545" s="29"/>
    </row>
    <row r="1546" spans="8:27" x14ac:dyDescent="0.2">
      <c r="H1546" s="35"/>
      <c r="I1546" s="29"/>
      <c r="J1546" s="29"/>
      <c r="K1546" s="29"/>
      <c r="L1546" s="35"/>
      <c r="M1546" s="35"/>
      <c r="N1546" s="29"/>
      <c r="O1546" s="29"/>
      <c r="P1546" s="29"/>
      <c r="Q1546" s="35"/>
      <c r="R1546" s="35"/>
      <c r="S1546" s="29"/>
      <c r="T1546" s="29"/>
      <c r="U1546" s="29"/>
      <c r="V1546" s="35"/>
      <c r="W1546" s="35"/>
      <c r="X1546" s="30"/>
      <c r="Y1546" s="30"/>
      <c r="Z1546" s="29"/>
      <c r="AA1546" s="29"/>
    </row>
    <row r="1547" spans="8:27" x14ac:dyDescent="0.2">
      <c r="H1547" s="35"/>
      <c r="I1547" s="29"/>
      <c r="J1547" s="29"/>
      <c r="K1547" s="29"/>
      <c r="L1547" s="35"/>
      <c r="M1547" s="35"/>
      <c r="N1547" s="29"/>
      <c r="O1547" s="29"/>
      <c r="P1547" s="29"/>
      <c r="Q1547" s="35"/>
      <c r="R1547" s="35"/>
      <c r="S1547" s="29"/>
      <c r="T1547" s="29"/>
      <c r="U1547" s="29"/>
      <c r="V1547" s="35"/>
      <c r="W1547" s="35"/>
      <c r="X1547" s="30"/>
      <c r="Y1547" s="30"/>
      <c r="Z1547" s="29"/>
      <c r="AA1547" s="29"/>
    </row>
    <row r="1548" spans="8:27" x14ac:dyDescent="0.2">
      <c r="H1548" s="35"/>
      <c r="I1548" s="29"/>
      <c r="J1548" s="29"/>
      <c r="K1548" s="29"/>
      <c r="L1548" s="35"/>
      <c r="M1548" s="35"/>
      <c r="N1548" s="29"/>
      <c r="O1548" s="29"/>
      <c r="P1548" s="29"/>
      <c r="Q1548" s="35"/>
      <c r="R1548" s="35"/>
      <c r="S1548" s="29"/>
      <c r="T1548" s="29"/>
      <c r="U1548" s="29"/>
      <c r="V1548" s="35"/>
      <c r="W1548" s="35"/>
      <c r="X1548" s="30"/>
      <c r="Y1548" s="30"/>
      <c r="Z1548" s="29"/>
      <c r="AA1548" s="29"/>
    </row>
    <row r="1549" spans="8:27" x14ac:dyDescent="0.2">
      <c r="H1549" s="35"/>
      <c r="I1549" s="29"/>
      <c r="J1549" s="29"/>
      <c r="K1549" s="29"/>
      <c r="L1549" s="35"/>
      <c r="M1549" s="35"/>
      <c r="N1549" s="29"/>
      <c r="O1549" s="29"/>
      <c r="P1549" s="29"/>
      <c r="Q1549" s="35"/>
      <c r="R1549" s="35"/>
      <c r="S1549" s="29"/>
      <c r="T1549" s="29"/>
      <c r="U1549" s="29"/>
      <c r="V1549" s="35"/>
      <c r="W1549" s="35"/>
      <c r="X1549" s="30"/>
      <c r="Y1549" s="30"/>
      <c r="Z1549" s="29"/>
      <c r="AA1549" s="29"/>
    </row>
    <row r="1550" spans="8:27" x14ac:dyDescent="0.2">
      <c r="H1550" s="35"/>
      <c r="I1550" s="29"/>
      <c r="J1550" s="29"/>
      <c r="K1550" s="29"/>
      <c r="L1550" s="35"/>
      <c r="M1550" s="35"/>
      <c r="N1550" s="29"/>
      <c r="O1550" s="29"/>
      <c r="P1550" s="29"/>
      <c r="Q1550" s="35"/>
      <c r="R1550" s="35"/>
      <c r="S1550" s="29"/>
      <c r="T1550" s="29"/>
      <c r="U1550" s="29"/>
      <c r="V1550" s="35"/>
      <c r="W1550" s="35"/>
      <c r="X1550" s="30"/>
      <c r="Y1550" s="30"/>
      <c r="Z1550" s="29"/>
      <c r="AA1550" s="29"/>
    </row>
    <row r="1551" spans="8:27" x14ac:dyDescent="0.2">
      <c r="H1551" s="35"/>
      <c r="I1551" s="29"/>
      <c r="J1551" s="29"/>
      <c r="K1551" s="29"/>
      <c r="L1551" s="35"/>
      <c r="M1551" s="35"/>
      <c r="N1551" s="29"/>
      <c r="O1551" s="29"/>
      <c r="P1551" s="29"/>
      <c r="Q1551" s="35"/>
      <c r="R1551" s="35"/>
      <c r="S1551" s="29"/>
      <c r="T1551" s="29"/>
      <c r="U1551" s="29"/>
      <c r="V1551" s="35"/>
      <c r="W1551" s="35"/>
      <c r="X1551" s="30"/>
      <c r="Y1551" s="30"/>
      <c r="Z1551" s="29"/>
      <c r="AA1551" s="29"/>
    </row>
    <row r="1552" spans="8:27" x14ac:dyDescent="0.2">
      <c r="H1552" s="35"/>
      <c r="I1552" s="29"/>
      <c r="J1552" s="29"/>
      <c r="K1552" s="29"/>
      <c r="L1552" s="35"/>
      <c r="M1552" s="35"/>
      <c r="N1552" s="29"/>
      <c r="O1552" s="29"/>
      <c r="P1552" s="29"/>
      <c r="Q1552" s="35"/>
      <c r="R1552" s="35"/>
      <c r="S1552" s="29"/>
      <c r="T1552" s="29"/>
      <c r="U1552" s="29"/>
      <c r="V1552" s="35"/>
      <c r="W1552" s="35"/>
      <c r="X1552" s="30"/>
      <c r="Y1552" s="30"/>
      <c r="Z1552" s="29"/>
      <c r="AA1552" s="29"/>
    </row>
    <row r="1553" spans="8:27" x14ac:dyDescent="0.2">
      <c r="H1553" s="35"/>
      <c r="I1553" s="29"/>
      <c r="J1553" s="29"/>
      <c r="K1553" s="29"/>
      <c r="L1553" s="35"/>
      <c r="M1553" s="35"/>
      <c r="N1553" s="29"/>
      <c r="O1553" s="29"/>
      <c r="P1553" s="29"/>
      <c r="Q1553" s="35"/>
      <c r="R1553" s="35"/>
      <c r="S1553" s="29"/>
      <c r="T1553" s="29"/>
      <c r="U1553" s="29"/>
      <c r="V1553" s="35"/>
      <c r="W1553" s="35"/>
      <c r="X1553" s="30"/>
      <c r="Y1553" s="30"/>
      <c r="Z1553" s="29"/>
      <c r="AA1553" s="29"/>
    </row>
    <row r="1554" spans="8:27" x14ac:dyDescent="0.2">
      <c r="H1554" s="35"/>
      <c r="I1554" s="29"/>
      <c r="J1554" s="29"/>
      <c r="K1554" s="29"/>
      <c r="L1554" s="35"/>
      <c r="M1554" s="35"/>
      <c r="N1554" s="29"/>
      <c r="O1554" s="29"/>
      <c r="P1554" s="29"/>
      <c r="Q1554" s="35"/>
      <c r="R1554" s="35"/>
      <c r="S1554" s="29"/>
      <c r="T1554" s="29"/>
      <c r="U1554" s="29"/>
      <c r="V1554" s="35"/>
      <c r="W1554" s="35"/>
      <c r="X1554" s="30"/>
      <c r="Y1554" s="30"/>
      <c r="Z1554" s="29"/>
      <c r="AA1554" s="29"/>
    </row>
    <row r="1555" spans="8:27" x14ac:dyDescent="0.2">
      <c r="H1555" s="35"/>
      <c r="I1555" s="29"/>
      <c r="J1555" s="29"/>
      <c r="K1555" s="29"/>
      <c r="L1555" s="35"/>
      <c r="M1555" s="35"/>
      <c r="N1555" s="29"/>
      <c r="O1555" s="29"/>
      <c r="P1555" s="29"/>
      <c r="Q1555" s="35"/>
      <c r="R1555" s="35"/>
      <c r="S1555" s="29"/>
      <c r="T1555" s="29"/>
      <c r="U1555" s="29"/>
      <c r="V1555" s="35"/>
      <c r="W1555" s="35"/>
      <c r="X1555" s="30"/>
      <c r="Y1555" s="30"/>
      <c r="Z1555" s="29"/>
      <c r="AA1555" s="29"/>
    </row>
    <row r="1556" spans="8:27" x14ac:dyDescent="0.2">
      <c r="H1556" s="35"/>
      <c r="I1556" s="29"/>
      <c r="J1556" s="29"/>
      <c r="K1556" s="29"/>
      <c r="L1556" s="35"/>
      <c r="M1556" s="35"/>
      <c r="N1556" s="29"/>
      <c r="O1556" s="29"/>
      <c r="P1556" s="29"/>
      <c r="Q1556" s="35"/>
      <c r="R1556" s="35"/>
      <c r="S1556" s="29"/>
      <c r="T1556" s="29"/>
      <c r="U1556" s="29"/>
      <c r="V1556" s="35"/>
      <c r="W1556" s="35"/>
      <c r="X1556" s="30"/>
      <c r="Y1556" s="30"/>
      <c r="Z1556" s="29"/>
      <c r="AA1556" s="29"/>
    </row>
    <row r="1557" spans="8:27" x14ac:dyDescent="0.2">
      <c r="H1557" s="35"/>
      <c r="I1557" s="29"/>
      <c r="J1557" s="29"/>
      <c r="K1557" s="29"/>
      <c r="L1557" s="35"/>
      <c r="M1557" s="35"/>
      <c r="N1557" s="29"/>
      <c r="O1557" s="29"/>
      <c r="P1557" s="29"/>
      <c r="Q1557" s="35"/>
      <c r="R1557" s="35"/>
      <c r="S1557" s="29"/>
      <c r="T1557" s="29"/>
      <c r="U1557" s="29"/>
      <c r="V1557" s="35"/>
      <c r="W1557" s="35"/>
      <c r="X1557" s="30"/>
      <c r="Y1557" s="30"/>
      <c r="Z1557" s="29"/>
      <c r="AA1557" s="29"/>
    </row>
    <row r="1558" spans="8:27" x14ac:dyDescent="0.2">
      <c r="H1558" s="35"/>
      <c r="I1558" s="29"/>
      <c r="J1558" s="29"/>
      <c r="K1558" s="29"/>
      <c r="L1558" s="35"/>
      <c r="M1558" s="35"/>
      <c r="N1558" s="29"/>
      <c r="O1558" s="29"/>
      <c r="P1558" s="29"/>
      <c r="Q1558" s="35"/>
      <c r="R1558" s="35"/>
      <c r="S1558" s="29"/>
      <c r="T1558" s="29"/>
      <c r="U1558" s="29"/>
      <c r="V1558" s="35"/>
      <c r="W1558" s="35"/>
      <c r="X1558" s="30"/>
      <c r="Y1558" s="30"/>
      <c r="Z1558" s="29"/>
      <c r="AA1558" s="29"/>
    </row>
    <row r="1559" spans="8:27" x14ac:dyDescent="0.2">
      <c r="H1559" s="35"/>
      <c r="I1559" s="29"/>
      <c r="J1559" s="29"/>
      <c r="K1559" s="29"/>
      <c r="L1559" s="35"/>
      <c r="M1559" s="35"/>
      <c r="N1559" s="29"/>
      <c r="O1559" s="29"/>
      <c r="P1559" s="29"/>
      <c r="Q1559" s="35"/>
      <c r="R1559" s="35"/>
      <c r="S1559" s="29"/>
      <c r="T1559" s="29"/>
      <c r="U1559" s="29"/>
      <c r="V1559" s="35"/>
      <c r="W1559" s="35"/>
      <c r="X1559" s="30"/>
      <c r="Y1559" s="30"/>
      <c r="Z1559" s="29"/>
      <c r="AA1559" s="29"/>
    </row>
    <row r="1560" spans="8:27" x14ac:dyDescent="0.2">
      <c r="H1560" s="35"/>
      <c r="I1560" s="29"/>
      <c r="J1560" s="29"/>
      <c r="K1560" s="29"/>
      <c r="L1560" s="35"/>
      <c r="M1560" s="35"/>
      <c r="N1560" s="29"/>
      <c r="O1560" s="29"/>
      <c r="P1560" s="29"/>
      <c r="Q1560" s="35"/>
      <c r="R1560" s="35"/>
      <c r="S1560" s="29"/>
      <c r="T1560" s="29"/>
      <c r="U1560" s="29"/>
      <c r="V1560" s="35"/>
      <c r="W1560" s="35"/>
      <c r="X1560" s="30"/>
      <c r="Y1560" s="30"/>
      <c r="Z1560" s="29"/>
      <c r="AA1560" s="29"/>
    </row>
    <row r="1561" spans="8:27" x14ac:dyDescent="0.2">
      <c r="H1561" s="35"/>
      <c r="I1561" s="29"/>
      <c r="J1561" s="29"/>
      <c r="K1561" s="29"/>
      <c r="L1561" s="35"/>
      <c r="M1561" s="35"/>
      <c r="N1561" s="29"/>
      <c r="O1561" s="29"/>
      <c r="P1561" s="29"/>
      <c r="Q1561" s="35"/>
      <c r="R1561" s="35"/>
      <c r="S1561" s="29"/>
      <c r="T1561" s="29"/>
      <c r="U1561" s="29"/>
      <c r="V1561" s="35"/>
      <c r="W1561" s="35"/>
      <c r="X1561" s="30"/>
      <c r="Y1561" s="30"/>
      <c r="Z1561" s="29"/>
      <c r="AA1561" s="29"/>
    </row>
    <row r="1562" spans="8:27" x14ac:dyDescent="0.2">
      <c r="H1562" s="35"/>
      <c r="I1562" s="29"/>
      <c r="J1562" s="29"/>
      <c r="K1562" s="29"/>
      <c r="L1562" s="35"/>
      <c r="M1562" s="35"/>
      <c r="N1562" s="29"/>
      <c r="O1562" s="29"/>
      <c r="P1562" s="29"/>
      <c r="Q1562" s="35"/>
      <c r="R1562" s="35"/>
      <c r="S1562" s="29"/>
      <c r="T1562" s="29"/>
      <c r="U1562" s="29"/>
      <c r="V1562" s="35"/>
      <c r="W1562" s="35"/>
      <c r="X1562" s="30"/>
      <c r="Y1562" s="30"/>
      <c r="Z1562" s="29"/>
      <c r="AA1562" s="29"/>
    </row>
    <row r="1563" spans="8:27" x14ac:dyDescent="0.2">
      <c r="H1563" s="35"/>
      <c r="I1563" s="29"/>
      <c r="J1563" s="29"/>
      <c r="K1563" s="29"/>
      <c r="L1563" s="35"/>
      <c r="M1563" s="35"/>
      <c r="N1563" s="29"/>
      <c r="O1563" s="29"/>
      <c r="P1563" s="29"/>
      <c r="Q1563" s="35"/>
      <c r="R1563" s="35"/>
      <c r="S1563" s="29"/>
      <c r="T1563" s="29"/>
      <c r="U1563" s="29"/>
      <c r="V1563" s="35"/>
      <c r="W1563" s="35"/>
      <c r="X1563" s="30"/>
      <c r="Y1563" s="30"/>
      <c r="Z1563" s="29"/>
      <c r="AA1563" s="29"/>
    </row>
    <row r="1564" spans="8:27" x14ac:dyDescent="0.2">
      <c r="H1564" s="35"/>
      <c r="I1564" s="29"/>
      <c r="J1564" s="29"/>
      <c r="K1564" s="29"/>
      <c r="L1564" s="35"/>
      <c r="M1564" s="35"/>
      <c r="N1564" s="29"/>
      <c r="O1564" s="29"/>
      <c r="P1564" s="29"/>
      <c r="Q1564" s="35"/>
      <c r="R1564" s="35"/>
      <c r="S1564" s="29"/>
      <c r="T1564" s="29"/>
      <c r="U1564" s="29"/>
      <c r="V1564" s="35"/>
      <c r="W1564" s="35"/>
      <c r="X1564" s="30"/>
      <c r="Y1564" s="30"/>
      <c r="Z1564" s="29"/>
      <c r="AA1564" s="29"/>
    </row>
    <row r="1565" spans="8:27" x14ac:dyDescent="0.2">
      <c r="H1565" s="35"/>
      <c r="I1565" s="29"/>
      <c r="J1565" s="29"/>
      <c r="K1565" s="29"/>
      <c r="L1565" s="35"/>
      <c r="M1565" s="35"/>
      <c r="N1565" s="29"/>
      <c r="O1565" s="29"/>
      <c r="P1565" s="29"/>
      <c r="Q1565" s="35"/>
      <c r="R1565" s="35"/>
      <c r="S1565" s="29"/>
      <c r="T1565" s="29"/>
      <c r="U1565" s="29"/>
      <c r="V1565" s="35"/>
      <c r="W1565" s="35"/>
      <c r="X1565" s="30"/>
      <c r="Y1565" s="30"/>
      <c r="Z1565" s="29"/>
      <c r="AA1565" s="29"/>
    </row>
    <row r="1566" spans="8:27" x14ac:dyDescent="0.2">
      <c r="H1566" s="35"/>
      <c r="I1566" s="29"/>
      <c r="J1566" s="29"/>
      <c r="K1566" s="29"/>
      <c r="L1566" s="35"/>
      <c r="M1566" s="35"/>
      <c r="N1566" s="29"/>
      <c r="O1566" s="29"/>
      <c r="P1566" s="29"/>
      <c r="Q1566" s="35"/>
      <c r="R1566" s="35"/>
      <c r="S1566" s="29"/>
      <c r="T1566" s="29"/>
      <c r="U1566" s="29"/>
      <c r="V1566" s="35"/>
      <c r="W1566" s="35"/>
      <c r="X1566" s="30"/>
      <c r="Y1566" s="30"/>
      <c r="Z1566" s="29"/>
      <c r="AA1566" s="29"/>
    </row>
    <row r="1567" spans="8:27" x14ac:dyDescent="0.2">
      <c r="H1567" s="35"/>
      <c r="I1567" s="29"/>
      <c r="J1567" s="29"/>
      <c r="K1567" s="29"/>
      <c r="L1567" s="35"/>
      <c r="M1567" s="35"/>
      <c r="N1567" s="29"/>
      <c r="O1567" s="29"/>
      <c r="P1567" s="29"/>
      <c r="Q1567" s="35"/>
      <c r="R1567" s="35"/>
      <c r="S1567" s="29"/>
      <c r="T1567" s="29"/>
      <c r="U1567" s="29"/>
      <c r="V1567" s="35"/>
      <c r="W1567" s="35"/>
      <c r="X1567" s="30"/>
      <c r="Y1567" s="30"/>
      <c r="Z1567" s="29"/>
      <c r="AA1567" s="29"/>
    </row>
    <row r="1568" spans="8:27" x14ac:dyDescent="0.2">
      <c r="H1568" s="35"/>
      <c r="I1568" s="29"/>
      <c r="J1568" s="29"/>
      <c r="K1568" s="29"/>
      <c r="L1568" s="35"/>
      <c r="M1568" s="35"/>
      <c r="N1568" s="29"/>
      <c r="O1568" s="29"/>
      <c r="P1568" s="29"/>
      <c r="Q1568" s="35"/>
      <c r="R1568" s="35"/>
      <c r="S1568" s="29"/>
      <c r="T1568" s="29"/>
      <c r="U1568" s="29"/>
      <c r="V1568" s="35"/>
      <c r="W1568" s="35"/>
      <c r="X1568" s="30"/>
      <c r="Y1568" s="30"/>
      <c r="Z1568" s="29"/>
      <c r="AA1568" s="29"/>
    </row>
    <row r="1569" spans="8:27" x14ac:dyDescent="0.2">
      <c r="H1569" s="35"/>
      <c r="I1569" s="29"/>
      <c r="J1569" s="29"/>
      <c r="K1569" s="29"/>
      <c r="L1569" s="35"/>
      <c r="M1569" s="35"/>
      <c r="N1569" s="29"/>
      <c r="O1569" s="29"/>
      <c r="P1569" s="29"/>
      <c r="Q1569" s="35"/>
      <c r="R1569" s="35"/>
      <c r="S1569" s="29"/>
      <c r="T1569" s="29"/>
      <c r="U1569" s="29"/>
      <c r="V1569" s="35"/>
      <c r="W1569" s="35"/>
      <c r="X1569" s="30"/>
      <c r="Y1569" s="30"/>
      <c r="Z1569" s="29"/>
      <c r="AA1569" s="29"/>
    </row>
    <row r="1570" spans="8:27" x14ac:dyDescent="0.2">
      <c r="H1570" s="35"/>
      <c r="I1570" s="29"/>
      <c r="J1570" s="29"/>
      <c r="K1570" s="29"/>
      <c r="L1570" s="35"/>
      <c r="M1570" s="35"/>
      <c r="N1570" s="29"/>
      <c r="O1570" s="29"/>
      <c r="P1570" s="29"/>
      <c r="Q1570" s="35"/>
      <c r="R1570" s="35"/>
      <c r="S1570" s="29"/>
      <c r="T1570" s="29"/>
      <c r="U1570" s="29"/>
      <c r="V1570" s="35"/>
      <c r="W1570" s="35"/>
      <c r="X1570" s="30"/>
      <c r="Y1570" s="30"/>
      <c r="Z1570" s="29"/>
      <c r="AA1570" s="29"/>
    </row>
    <row r="1571" spans="8:27" x14ac:dyDescent="0.2">
      <c r="H1571" s="35"/>
      <c r="I1571" s="29"/>
      <c r="J1571" s="29"/>
      <c r="K1571" s="29"/>
      <c r="L1571" s="35"/>
      <c r="M1571" s="35"/>
      <c r="N1571" s="29"/>
      <c r="O1571" s="29"/>
      <c r="P1571" s="29"/>
      <c r="Q1571" s="35"/>
      <c r="R1571" s="35"/>
      <c r="S1571" s="29"/>
      <c r="T1571" s="29"/>
      <c r="U1571" s="29"/>
      <c r="V1571" s="35"/>
      <c r="W1571" s="35"/>
      <c r="X1571" s="30"/>
      <c r="Y1571" s="30"/>
      <c r="Z1571" s="29"/>
      <c r="AA1571" s="29"/>
    </row>
    <row r="1572" spans="8:27" x14ac:dyDescent="0.2">
      <c r="H1572" s="35"/>
      <c r="I1572" s="29"/>
      <c r="J1572" s="29"/>
      <c r="K1572" s="29"/>
      <c r="L1572" s="35"/>
      <c r="M1572" s="35"/>
      <c r="N1572" s="29"/>
      <c r="O1572" s="29"/>
      <c r="P1572" s="29"/>
      <c r="Q1572" s="35"/>
      <c r="R1572" s="35"/>
      <c r="S1572" s="29"/>
      <c r="T1572" s="29"/>
      <c r="U1572" s="29"/>
      <c r="V1572" s="35"/>
      <c r="W1572" s="35"/>
      <c r="X1572" s="30"/>
      <c r="Y1572" s="30"/>
      <c r="Z1572" s="29"/>
      <c r="AA1572" s="29"/>
    </row>
    <row r="1573" spans="8:27" x14ac:dyDescent="0.2">
      <c r="H1573" s="35"/>
      <c r="I1573" s="29"/>
      <c r="J1573" s="29"/>
      <c r="K1573" s="29"/>
      <c r="L1573" s="35"/>
      <c r="M1573" s="35"/>
      <c r="N1573" s="29"/>
      <c r="O1573" s="29"/>
      <c r="P1573" s="29"/>
      <c r="Q1573" s="35"/>
      <c r="R1573" s="35"/>
      <c r="S1573" s="29"/>
      <c r="T1573" s="29"/>
      <c r="U1573" s="29"/>
      <c r="V1573" s="35"/>
      <c r="W1573" s="35"/>
      <c r="X1573" s="30"/>
      <c r="Y1573" s="30"/>
      <c r="Z1573" s="29"/>
      <c r="AA1573" s="29"/>
    </row>
    <row r="1574" spans="8:27" x14ac:dyDescent="0.2">
      <c r="H1574" s="35"/>
      <c r="I1574" s="29"/>
      <c r="J1574" s="29"/>
      <c r="K1574" s="29"/>
      <c r="L1574" s="35"/>
      <c r="M1574" s="35"/>
      <c r="N1574" s="29"/>
      <c r="O1574" s="29"/>
      <c r="P1574" s="29"/>
      <c r="Q1574" s="35"/>
      <c r="R1574" s="35"/>
      <c r="S1574" s="29"/>
      <c r="T1574" s="29"/>
      <c r="U1574" s="29"/>
      <c r="V1574" s="35"/>
      <c r="W1574" s="35"/>
      <c r="X1574" s="30"/>
      <c r="Y1574" s="30"/>
      <c r="Z1574" s="29"/>
      <c r="AA1574" s="29"/>
    </row>
    <row r="1575" spans="8:27" x14ac:dyDescent="0.2">
      <c r="H1575" s="35"/>
      <c r="I1575" s="29"/>
      <c r="J1575" s="29"/>
      <c r="K1575" s="29"/>
      <c r="L1575" s="35"/>
      <c r="M1575" s="35"/>
      <c r="N1575" s="29"/>
      <c r="O1575" s="29"/>
      <c r="P1575" s="29"/>
      <c r="Q1575" s="35"/>
      <c r="R1575" s="35"/>
      <c r="S1575" s="29"/>
      <c r="T1575" s="29"/>
      <c r="U1575" s="29"/>
      <c r="V1575" s="35"/>
      <c r="W1575" s="35"/>
      <c r="X1575" s="30"/>
      <c r="Y1575" s="30"/>
      <c r="Z1575" s="29"/>
      <c r="AA1575" s="29"/>
    </row>
    <row r="1576" spans="8:27" x14ac:dyDescent="0.2">
      <c r="H1576" s="35"/>
      <c r="I1576" s="29"/>
      <c r="J1576" s="29"/>
      <c r="K1576" s="29"/>
      <c r="L1576" s="35"/>
      <c r="M1576" s="35"/>
      <c r="N1576" s="29"/>
      <c r="O1576" s="29"/>
      <c r="P1576" s="29"/>
      <c r="Q1576" s="35"/>
      <c r="R1576" s="35"/>
      <c r="S1576" s="29"/>
      <c r="T1576" s="29"/>
      <c r="U1576" s="29"/>
      <c r="V1576" s="35"/>
      <c r="W1576" s="35"/>
      <c r="X1576" s="30"/>
      <c r="Y1576" s="30"/>
      <c r="Z1576" s="29"/>
      <c r="AA1576" s="29"/>
    </row>
    <row r="1577" spans="8:27" x14ac:dyDescent="0.2">
      <c r="H1577" s="35"/>
      <c r="I1577" s="29"/>
      <c r="J1577" s="29"/>
      <c r="K1577" s="29"/>
      <c r="L1577" s="35"/>
      <c r="M1577" s="35"/>
      <c r="N1577" s="29"/>
      <c r="O1577" s="29"/>
      <c r="P1577" s="29"/>
      <c r="Q1577" s="35"/>
      <c r="R1577" s="35"/>
      <c r="S1577" s="29"/>
      <c r="T1577" s="29"/>
      <c r="U1577" s="29"/>
      <c r="V1577" s="35"/>
      <c r="W1577" s="35"/>
      <c r="X1577" s="30"/>
      <c r="Y1577" s="30"/>
      <c r="Z1577" s="29"/>
      <c r="AA1577" s="29"/>
    </row>
    <row r="1578" spans="8:27" x14ac:dyDescent="0.2">
      <c r="H1578" s="35"/>
      <c r="I1578" s="29"/>
      <c r="J1578" s="29"/>
      <c r="K1578" s="29"/>
      <c r="L1578" s="35"/>
      <c r="M1578" s="35"/>
      <c r="N1578" s="29"/>
      <c r="O1578" s="29"/>
      <c r="P1578" s="29"/>
      <c r="Q1578" s="35"/>
      <c r="R1578" s="35"/>
      <c r="S1578" s="29"/>
      <c r="T1578" s="29"/>
      <c r="U1578" s="29"/>
      <c r="V1578" s="35"/>
      <c r="W1578" s="35"/>
      <c r="X1578" s="30"/>
      <c r="Y1578" s="30"/>
      <c r="Z1578" s="29"/>
      <c r="AA1578" s="29"/>
    </row>
    <row r="1579" spans="8:27" x14ac:dyDescent="0.2">
      <c r="H1579" s="35"/>
      <c r="I1579" s="29"/>
      <c r="J1579" s="29"/>
      <c r="K1579" s="29"/>
      <c r="L1579" s="35"/>
      <c r="M1579" s="35"/>
      <c r="N1579" s="29"/>
      <c r="O1579" s="29"/>
      <c r="P1579" s="29"/>
      <c r="Q1579" s="35"/>
      <c r="R1579" s="35"/>
      <c r="S1579" s="29"/>
      <c r="T1579" s="29"/>
      <c r="U1579" s="29"/>
      <c r="V1579" s="35"/>
      <c r="W1579" s="35"/>
      <c r="X1579" s="30"/>
      <c r="Y1579" s="30"/>
      <c r="Z1579" s="29"/>
      <c r="AA1579" s="29"/>
    </row>
    <row r="1580" spans="8:27" x14ac:dyDescent="0.2">
      <c r="H1580" s="35"/>
      <c r="I1580" s="29"/>
      <c r="J1580" s="29"/>
      <c r="K1580" s="29"/>
      <c r="L1580" s="35"/>
      <c r="M1580" s="35"/>
      <c r="N1580" s="29"/>
      <c r="O1580" s="29"/>
      <c r="P1580" s="29"/>
      <c r="Q1580" s="35"/>
      <c r="R1580" s="35"/>
      <c r="S1580" s="29"/>
      <c r="T1580" s="29"/>
      <c r="U1580" s="29"/>
      <c r="V1580" s="35"/>
      <c r="W1580" s="35"/>
      <c r="X1580" s="30"/>
      <c r="Y1580" s="30"/>
      <c r="Z1580" s="29"/>
      <c r="AA1580" s="29"/>
    </row>
    <row r="1581" spans="8:27" x14ac:dyDescent="0.2">
      <c r="H1581" s="35"/>
      <c r="I1581" s="29"/>
      <c r="J1581" s="29"/>
      <c r="K1581" s="29"/>
      <c r="L1581" s="35"/>
      <c r="M1581" s="35"/>
      <c r="N1581" s="29"/>
      <c r="O1581" s="29"/>
      <c r="P1581" s="29"/>
      <c r="Q1581" s="35"/>
      <c r="R1581" s="35"/>
      <c r="S1581" s="29"/>
      <c r="T1581" s="29"/>
      <c r="U1581" s="29"/>
      <c r="V1581" s="35"/>
      <c r="W1581" s="35"/>
      <c r="X1581" s="30"/>
      <c r="Y1581" s="30"/>
      <c r="Z1581" s="29"/>
      <c r="AA1581" s="29"/>
    </row>
    <row r="1582" spans="8:27" x14ac:dyDescent="0.2">
      <c r="H1582" s="35"/>
      <c r="I1582" s="29"/>
      <c r="J1582" s="29"/>
      <c r="K1582" s="29"/>
      <c r="L1582" s="35"/>
      <c r="M1582" s="35"/>
      <c r="N1582" s="29"/>
      <c r="O1582" s="29"/>
      <c r="P1582" s="29"/>
      <c r="Q1582" s="35"/>
      <c r="R1582" s="35"/>
      <c r="S1582" s="29"/>
      <c r="T1582" s="29"/>
      <c r="U1582" s="29"/>
      <c r="V1582" s="35"/>
      <c r="W1582" s="35"/>
      <c r="X1582" s="30"/>
      <c r="Y1582" s="30"/>
      <c r="Z1582" s="29"/>
      <c r="AA1582" s="29"/>
    </row>
    <row r="1583" spans="8:27" x14ac:dyDescent="0.2">
      <c r="H1583" s="35"/>
      <c r="I1583" s="29"/>
      <c r="J1583" s="29"/>
      <c r="K1583" s="29"/>
      <c r="L1583" s="35"/>
      <c r="M1583" s="35"/>
      <c r="N1583" s="29"/>
      <c r="O1583" s="29"/>
      <c r="P1583" s="29"/>
      <c r="Q1583" s="35"/>
      <c r="R1583" s="35"/>
      <c r="S1583" s="29"/>
      <c r="T1583" s="29"/>
      <c r="U1583" s="29"/>
      <c r="V1583" s="35"/>
      <c r="W1583" s="35"/>
      <c r="X1583" s="30"/>
      <c r="Y1583" s="30"/>
      <c r="Z1583" s="29"/>
      <c r="AA1583" s="29"/>
    </row>
    <row r="1584" spans="8:27" x14ac:dyDescent="0.2">
      <c r="H1584" s="35"/>
      <c r="I1584" s="29"/>
      <c r="J1584" s="29"/>
      <c r="K1584" s="29"/>
      <c r="L1584" s="35"/>
      <c r="M1584" s="35"/>
      <c r="N1584" s="29"/>
      <c r="O1584" s="29"/>
      <c r="P1584" s="29"/>
      <c r="Q1584" s="35"/>
      <c r="R1584" s="35"/>
      <c r="S1584" s="29"/>
      <c r="T1584" s="29"/>
      <c r="U1584" s="29"/>
      <c r="V1584" s="35"/>
      <c r="W1584" s="35"/>
      <c r="X1584" s="30"/>
      <c r="Y1584" s="30"/>
      <c r="Z1584" s="29"/>
      <c r="AA1584" s="29"/>
    </row>
    <row r="1585" spans="8:27" x14ac:dyDescent="0.2">
      <c r="H1585" s="35"/>
      <c r="I1585" s="29"/>
      <c r="J1585" s="29"/>
      <c r="K1585" s="29"/>
      <c r="L1585" s="35"/>
      <c r="M1585" s="35"/>
      <c r="N1585" s="29"/>
      <c r="O1585" s="29"/>
      <c r="P1585" s="29"/>
      <c r="Q1585" s="35"/>
      <c r="R1585" s="35"/>
      <c r="S1585" s="29"/>
      <c r="T1585" s="29"/>
      <c r="U1585" s="29"/>
      <c r="V1585" s="35"/>
      <c r="W1585" s="35"/>
      <c r="X1585" s="30"/>
      <c r="Y1585" s="30"/>
      <c r="Z1585" s="29"/>
      <c r="AA1585" s="29"/>
    </row>
    <row r="1586" spans="8:27" x14ac:dyDescent="0.2">
      <c r="H1586" s="35"/>
      <c r="I1586" s="29"/>
      <c r="J1586" s="29"/>
      <c r="K1586" s="29"/>
      <c r="L1586" s="35"/>
      <c r="M1586" s="35"/>
      <c r="N1586" s="29"/>
      <c r="O1586" s="29"/>
      <c r="P1586" s="29"/>
      <c r="Q1586" s="35"/>
      <c r="R1586" s="35"/>
      <c r="S1586" s="29"/>
      <c r="T1586" s="29"/>
      <c r="U1586" s="29"/>
      <c r="V1586" s="35"/>
      <c r="W1586" s="35"/>
      <c r="X1586" s="30"/>
      <c r="Y1586" s="30"/>
      <c r="Z1586" s="29"/>
      <c r="AA1586" s="29"/>
    </row>
    <row r="1587" spans="8:27" x14ac:dyDescent="0.2">
      <c r="H1587" s="35"/>
      <c r="I1587" s="29"/>
      <c r="J1587" s="29"/>
      <c r="K1587" s="29"/>
      <c r="L1587" s="35"/>
      <c r="M1587" s="35"/>
      <c r="N1587" s="29"/>
      <c r="O1587" s="29"/>
      <c r="P1587" s="29"/>
      <c r="Q1587" s="35"/>
      <c r="R1587" s="35"/>
      <c r="S1587" s="29"/>
      <c r="T1587" s="29"/>
      <c r="U1587" s="29"/>
      <c r="V1587" s="35"/>
      <c r="W1587" s="35"/>
      <c r="X1587" s="30"/>
      <c r="Y1587" s="30"/>
      <c r="Z1587" s="29"/>
      <c r="AA1587" s="29"/>
    </row>
    <row r="1588" spans="8:27" x14ac:dyDescent="0.2">
      <c r="H1588" s="35"/>
      <c r="I1588" s="29"/>
      <c r="J1588" s="29"/>
      <c r="K1588" s="29"/>
      <c r="L1588" s="35"/>
      <c r="M1588" s="35"/>
      <c r="N1588" s="29"/>
      <c r="O1588" s="29"/>
      <c r="P1588" s="29"/>
      <c r="Q1588" s="35"/>
      <c r="R1588" s="35"/>
      <c r="S1588" s="29"/>
      <c r="T1588" s="29"/>
      <c r="U1588" s="29"/>
      <c r="V1588" s="35"/>
      <c r="W1588" s="35"/>
      <c r="X1588" s="30"/>
      <c r="Y1588" s="30"/>
      <c r="Z1588" s="29"/>
      <c r="AA1588" s="29"/>
    </row>
    <row r="1589" spans="8:27" x14ac:dyDescent="0.2">
      <c r="H1589" s="35"/>
      <c r="I1589" s="29"/>
      <c r="J1589" s="29"/>
      <c r="K1589" s="29"/>
      <c r="L1589" s="35"/>
      <c r="M1589" s="35"/>
      <c r="N1589" s="29"/>
      <c r="O1589" s="29"/>
      <c r="P1589" s="29"/>
      <c r="Q1589" s="35"/>
      <c r="R1589" s="35"/>
      <c r="S1589" s="29"/>
      <c r="T1589" s="29"/>
      <c r="U1589" s="29"/>
      <c r="V1589" s="35"/>
      <c r="W1589" s="35"/>
      <c r="X1589" s="30"/>
      <c r="Y1589" s="30"/>
      <c r="Z1589" s="29"/>
      <c r="AA1589" s="29"/>
    </row>
    <row r="1590" spans="8:27" x14ac:dyDescent="0.2">
      <c r="H1590" s="35"/>
      <c r="I1590" s="29"/>
      <c r="J1590" s="29"/>
      <c r="K1590" s="29"/>
      <c r="L1590" s="35"/>
      <c r="M1590" s="35"/>
      <c r="N1590" s="29"/>
      <c r="O1590" s="29"/>
      <c r="P1590" s="29"/>
      <c r="Q1590" s="35"/>
      <c r="R1590" s="35"/>
      <c r="S1590" s="29"/>
      <c r="T1590" s="29"/>
      <c r="U1590" s="29"/>
      <c r="V1590" s="35"/>
      <c r="W1590" s="35"/>
      <c r="X1590" s="30"/>
      <c r="Y1590" s="30"/>
      <c r="Z1590" s="29"/>
      <c r="AA1590" s="29"/>
    </row>
    <row r="1591" spans="8:27" x14ac:dyDescent="0.2">
      <c r="H1591" s="35"/>
      <c r="I1591" s="29"/>
      <c r="J1591" s="29"/>
      <c r="K1591" s="29"/>
      <c r="L1591" s="35"/>
      <c r="M1591" s="35"/>
      <c r="N1591" s="29"/>
      <c r="O1591" s="29"/>
      <c r="P1591" s="29"/>
      <c r="Q1591" s="35"/>
      <c r="R1591" s="35"/>
      <c r="S1591" s="29"/>
      <c r="T1591" s="29"/>
      <c r="U1591" s="29"/>
      <c r="V1591" s="35"/>
      <c r="W1591" s="35"/>
      <c r="X1591" s="30"/>
      <c r="Y1591" s="30"/>
      <c r="Z1591" s="29"/>
      <c r="AA1591" s="29"/>
    </row>
    <row r="1592" spans="8:27" x14ac:dyDescent="0.2">
      <c r="H1592" s="35"/>
      <c r="I1592" s="29"/>
      <c r="J1592" s="29"/>
      <c r="K1592" s="29"/>
      <c r="L1592" s="35"/>
      <c r="M1592" s="35"/>
      <c r="N1592" s="29"/>
      <c r="O1592" s="29"/>
      <c r="P1592" s="29"/>
      <c r="Q1592" s="35"/>
      <c r="R1592" s="35"/>
      <c r="S1592" s="29"/>
      <c r="T1592" s="29"/>
      <c r="U1592" s="29"/>
      <c r="V1592" s="35"/>
      <c r="W1592" s="35"/>
      <c r="X1592" s="30"/>
      <c r="Y1592" s="30"/>
      <c r="Z1592" s="29"/>
      <c r="AA1592" s="29"/>
    </row>
    <row r="1593" spans="8:27" x14ac:dyDescent="0.2">
      <c r="H1593" s="35"/>
      <c r="I1593" s="29"/>
      <c r="J1593" s="29"/>
      <c r="K1593" s="29"/>
      <c r="L1593" s="35"/>
      <c r="M1593" s="35"/>
      <c r="N1593" s="29"/>
      <c r="O1593" s="29"/>
      <c r="P1593" s="29"/>
      <c r="Q1593" s="35"/>
      <c r="R1593" s="35"/>
      <c r="S1593" s="29"/>
      <c r="T1593" s="29"/>
      <c r="U1593" s="29"/>
      <c r="V1593" s="35"/>
      <c r="W1593" s="35"/>
      <c r="X1593" s="30"/>
      <c r="Y1593" s="30"/>
      <c r="Z1593" s="29"/>
      <c r="AA1593" s="29"/>
    </row>
    <row r="1594" spans="8:27" x14ac:dyDescent="0.2">
      <c r="H1594" s="35"/>
      <c r="I1594" s="29"/>
      <c r="J1594" s="29"/>
      <c r="K1594" s="29"/>
      <c r="L1594" s="35"/>
      <c r="M1594" s="35"/>
      <c r="N1594" s="29"/>
      <c r="O1594" s="29"/>
      <c r="P1594" s="29"/>
      <c r="Q1594" s="35"/>
      <c r="R1594" s="35"/>
      <c r="S1594" s="29"/>
      <c r="T1594" s="29"/>
      <c r="U1594" s="29"/>
      <c r="V1594" s="35"/>
      <c r="W1594" s="35"/>
      <c r="X1594" s="30"/>
      <c r="Y1594" s="30"/>
      <c r="Z1594" s="29"/>
      <c r="AA1594" s="29"/>
    </row>
    <row r="1595" spans="8:27" x14ac:dyDescent="0.2">
      <c r="H1595" s="35"/>
      <c r="I1595" s="29"/>
      <c r="J1595" s="29"/>
      <c r="K1595" s="29"/>
      <c r="L1595" s="35"/>
      <c r="M1595" s="35"/>
      <c r="N1595" s="29"/>
      <c r="O1595" s="29"/>
      <c r="P1595" s="29"/>
      <c r="Q1595" s="35"/>
      <c r="R1595" s="35"/>
      <c r="S1595" s="29"/>
      <c r="T1595" s="29"/>
      <c r="U1595" s="29"/>
      <c r="V1595" s="35"/>
      <c r="W1595" s="35"/>
      <c r="X1595" s="30"/>
      <c r="Y1595" s="30"/>
      <c r="Z1595" s="29"/>
      <c r="AA1595" s="29"/>
    </row>
    <row r="1596" spans="8:27" x14ac:dyDescent="0.2">
      <c r="H1596" s="35"/>
      <c r="I1596" s="29"/>
      <c r="J1596" s="29"/>
      <c r="K1596" s="29"/>
      <c r="L1596" s="35"/>
      <c r="M1596" s="35"/>
      <c r="N1596" s="29"/>
      <c r="O1596" s="29"/>
      <c r="P1596" s="29"/>
      <c r="Q1596" s="35"/>
      <c r="R1596" s="35"/>
      <c r="S1596" s="29"/>
      <c r="T1596" s="29"/>
      <c r="U1596" s="29"/>
      <c r="V1596" s="35"/>
      <c r="W1596" s="35"/>
      <c r="X1596" s="30"/>
      <c r="Y1596" s="30"/>
      <c r="Z1596" s="29"/>
      <c r="AA1596" s="29"/>
    </row>
    <row r="1597" spans="8:27" x14ac:dyDescent="0.2">
      <c r="H1597" s="35"/>
      <c r="I1597" s="29"/>
      <c r="J1597" s="29"/>
      <c r="K1597" s="29"/>
      <c r="L1597" s="35"/>
      <c r="M1597" s="35"/>
      <c r="N1597" s="29"/>
      <c r="O1597" s="29"/>
      <c r="P1597" s="29"/>
      <c r="Q1597" s="35"/>
      <c r="R1597" s="35"/>
      <c r="S1597" s="29"/>
      <c r="T1597" s="29"/>
      <c r="U1597" s="29"/>
      <c r="V1597" s="35"/>
      <c r="W1597" s="35"/>
      <c r="X1597" s="30"/>
      <c r="Y1597" s="30"/>
      <c r="Z1597" s="29"/>
      <c r="AA1597" s="29"/>
    </row>
    <row r="1598" spans="8:27" x14ac:dyDescent="0.2">
      <c r="H1598" s="35"/>
      <c r="I1598" s="29"/>
      <c r="J1598" s="29"/>
      <c r="K1598" s="29"/>
      <c r="L1598" s="35"/>
      <c r="M1598" s="35"/>
      <c r="N1598" s="29"/>
      <c r="O1598" s="29"/>
      <c r="P1598" s="29"/>
      <c r="Q1598" s="35"/>
      <c r="R1598" s="35"/>
      <c r="S1598" s="29"/>
      <c r="T1598" s="29"/>
      <c r="U1598" s="29"/>
      <c r="V1598" s="35"/>
      <c r="W1598" s="35"/>
      <c r="X1598" s="30"/>
      <c r="Y1598" s="30"/>
      <c r="Z1598" s="29"/>
      <c r="AA1598" s="29"/>
    </row>
    <row r="1599" spans="8:27" x14ac:dyDescent="0.2">
      <c r="H1599" s="35"/>
      <c r="I1599" s="29"/>
      <c r="J1599" s="29"/>
      <c r="K1599" s="29"/>
      <c r="L1599" s="35"/>
      <c r="M1599" s="35"/>
      <c r="N1599" s="29"/>
      <c r="O1599" s="29"/>
      <c r="P1599" s="29"/>
      <c r="Q1599" s="35"/>
      <c r="R1599" s="35"/>
      <c r="S1599" s="29"/>
      <c r="T1599" s="29"/>
      <c r="U1599" s="29"/>
      <c r="V1599" s="35"/>
      <c r="W1599" s="35"/>
      <c r="X1599" s="30"/>
      <c r="Y1599" s="30"/>
      <c r="Z1599" s="29"/>
      <c r="AA1599" s="29"/>
    </row>
    <row r="1600" spans="8:27" x14ac:dyDescent="0.2">
      <c r="H1600" s="35"/>
      <c r="I1600" s="29"/>
      <c r="J1600" s="29"/>
      <c r="K1600" s="29"/>
      <c r="L1600" s="35"/>
      <c r="M1600" s="35"/>
      <c r="N1600" s="29"/>
      <c r="O1600" s="29"/>
      <c r="P1600" s="29"/>
      <c r="Q1600" s="35"/>
      <c r="R1600" s="35"/>
      <c r="S1600" s="29"/>
      <c r="T1600" s="29"/>
      <c r="U1600" s="29"/>
      <c r="V1600" s="35"/>
      <c r="W1600" s="35"/>
      <c r="X1600" s="30"/>
      <c r="Y1600" s="30"/>
      <c r="Z1600" s="29"/>
      <c r="AA1600" s="29"/>
    </row>
    <row r="1601" spans="8:27" x14ac:dyDescent="0.2">
      <c r="H1601" s="35"/>
      <c r="I1601" s="29"/>
      <c r="J1601" s="29"/>
      <c r="K1601" s="29"/>
      <c r="L1601" s="35"/>
      <c r="M1601" s="35"/>
      <c r="N1601" s="29"/>
      <c r="O1601" s="29"/>
      <c r="P1601" s="29"/>
      <c r="Q1601" s="35"/>
      <c r="R1601" s="35"/>
      <c r="S1601" s="29"/>
      <c r="T1601" s="29"/>
      <c r="U1601" s="29"/>
      <c r="V1601" s="35"/>
      <c r="W1601" s="35"/>
      <c r="X1601" s="30"/>
      <c r="Y1601" s="30"/>
      <c r="Z1601" s="29"/>
      <c r="AA1601" s="29"/>
    </row>
    <row r="1602" spans="8:27" x14ac:dyDescent="0.2">
      <c r="H1602" s="35"/>
      <c r="I1602" s="29"/>
      <c r="J1602" s="29"/>
      <c r="K1602" s="29"/>
      <c r="L1602" s="35"/>
      <c r="M1602" s="35"/>
      <c r="N1602" s="29"/>
      <c r="O1602" s="29"/>
      <c r="P1602" s="29"/>
      <c r="Q1602" s="35"/>
      <c r="R1602" s="35"/>
      <c r="S1602" s="29"/>
      <c r="T1602" s="29"/>
      <c r="U1602" s="29"/>
      <c r="V1602" s="35"/>
      <c r="W1602" s="35"/>
      <c r="X1602" s="30"/>
      <c r="Y1602" s="30"/>
      <c r="Z1602" s="29"/>
      <c r="AA1602" s="29"/>
    </row>
    <row r="1603" spans="8:27" x14ac:dyDescent="0.2">
      <c r="H1603" s="35"/>
      <c r="I1603" s="29"/>
      <c r="J1603" s="29"/>
      <c r="K1603" s="29"/>
      <c r="L1603" s="35"/>
      <c r="M1603" s="35"/>
      <c r="N1603" s="29"/>
      <c r="O1603" s="29"/>
      <c r="P1603" s="29"/>
      <c r="Q1603" s="35"/>
      <c r="R1603" s="35"/>
      <c r="S1603" s="29"/>
      <c r="T1603" s="29"/>
      <c r="U1603" s="29"/>
      <c r="V1603" s="35"/>
      <c r="W1603" s="35"/>
      <c r="X1603" s="30"/>
      <c r="Y1603" s="30"/>
      <c r="Z1603" s="29"/>
      <c r="AA1603" s="29"/>
    </row>
    <row r="1604" spans="8:27" x14ac:dyDescent="0.2">
      <c r="H1604" s="35"/>
      <c r="I1604" s="29"/>
      <c r="J1604" s="29"/>
      <c r="K1604" s="29"/>
      <c r="L1604" s="35"/>
      <c r="M1604" s="35"/>
      <c r="N1604" s="29"/>
      <c r="O1604" s="29"/>
      <c r="P1604" s="29"/>
      <c r="Q1604" s="35"/>
      <c r="R1604" s="35"/>
      <c r="S1604" s="29"/>
      <c r="T1604" s="29"/>
      <c r="U1604" s="29"/>
      <c r="V1604" s="35"/>
      <c r="W1604" s="35"/>
      <c r="X1604" s="30"/>
      <c r="Y1604" s="30"/>
      <c r="Z1604" s="29"/>
      <c r="AA1604" s="29"/>
    </row>
    <row r="1605" spans="8:27" x14ac:dyDescent="0.2">
      <c r="H1605" s="35"/>
      <c r="I1605" s="29"/>
      <c r="J1605" s="29"/>
      <c r="K1605" s="29"/>
      <c r="L1605" s="35"/>
      <c r="M1605" s="35"/>
      <c r="N1605" s="29"/>
      <c r="O1605" s="29"/>
      <c r="P1605" s="29"/>
      <c r="Q1605" s="35"/>
      <c r="R1605" s="35"/>
      <c r="S1605" s="29"/>
      <c r="T1605" s="29"/>
      <c r="U1605" s="29"/>
      <c r="V1605" s="35"/>
      <c r="W1605" s="35"/>
      <c r="X1605" s="30"/>
      <c r="Y1605" s="30"/>
      <c r="Z1605" s="29"/>
      <c r="AA1605" s="29"/>
    </row>
    <row r="1606" spans="8:27" x14ac:dyDescent="0.2">
      <c r="H1606" s="35"/>
      <c r="I1606" s="29"/>
      <c r="J1606" s="29"/>
      <c r="K1606" s="29"/>
      <c r="L1606" s="35"/>
      <c r="M1606" s="35"/>
      <c r="N1606" s="29"/>
      <c r="O1606" s="29"/>
      <c r="P1606" s="29"/>
      <c r="Q1606" s="35"/>
      <c r="R1606" s="35"/>
      <c r="S1606" s="29"/>
      <c r="T1606" s="29"/>
      <c r="U1606" s="29"/>
      <c r="V1606" s="35"/>
      <c r="W1606" s="35"/>
      <c r="X1606" s="30"/>
      <c r="Y1606" s="30"/>
      <c r="Z1606" s="29"/>
      <c r="AA1606" s="29"/>
    </row>
    <row r="1607" spans="8:27" x14ac:dyDescent="0.2">
      <c r="H1607" s="35"/>
      <c r="I1607" s="29"/>
      <c r="J1607" s="29"/>
      <c r="K1607" s="29"/>
      <c r="L1607" s="35"/>
      <c r="M1607" s="35"/>
      <c r="N1607" s="29"/>
      <c r="O1607" s="29"/>
      <c r="P1607" s="29"/>
      <c r="Q1607" s="35"/>
      <c r="R1607" s="35"/>
      <c r="S1607" s="29"/>
      <c r="T1607" s="29"/>
      <c r="U1607" s="29"/>
      <c r="V1607" s="35"/>
      <c r="W1607" s="35"/>
      <c r="X1607" s="30"/>
      <c r="Y1607" s="30"/>
      <c r="Z1607" s="29"/>
      <c r="AA1607" s="29"/>
    </row>
    <row r="1608" spans="8:27" x14ac:dyDescent="0.2">
      <c r="H1608" s="35"/>
      <c r="I1608" s="29"/>
      <c r="J1608" s="29"/>
      <c r="K1608" s="29"/>
      <c r="L1608" s="35"/>
      <c r="M1608" s="35"/>
      <c r="N1608" s="29"/>
      <c r="O1608" s="29"/>
      <c r="P1608" s="29"/>
      <c r="Q1608" s="35"/>
      <c r="R1608" s="35"/>
      <c r="S1608" s="29"/>
      <c r="T1608" s="29"/>
      <c r="U1608" s="29"/>
      <c r="V1608" s="35"/>
      <c r="W1608" s="35"/>
      <c r="X1608" s="30"/>
      <c r="Y1608" s="30"/>
      <c r="Z1608" s="29"/>
      <c r="AA1608" s="29"/>
    </row>
    <row r="1609" spans="8:27" x14ac:dyDescent="0.2">
      <c r="H1609" s="35"/>
      <c r="I1609" s="29"/>
      <c r="J1609" s="29"/>
      <c r="K1609" s="29"/>
      <c r="L1609" s="35"/>
      <c r="M1609" s="35"/>
      <c r="N1609" s="29"/>
      <c r="O1609" s="29"/>
      <c r="P1609" s="29"/>
      <c r="Q1609" s="35"/>
      <c r="R1609" s="35"/>
      <c r="S1609" s="29"/>
      <c r="T1609" s="29"/>
      <c r="U1609" s="29"/>
      <c r="V1609" s="35"/>
      <c r="W1609" s="35"/>
      <c r="X1609" s="30"/>
      <c r="Y1609" s="30"/>
      <c r="Z1609" s="29"/>
      <c r="AA1609" s="29"/>
    </row>
    <row r="1610" spans="8:27" x14ac:dyDescent="0.2">
      <c r="H1610" s="35"/>
      <c r="I1610" s="29"/>
      <c r="J1610" s="29"/>
      <c r="K1610" s="29"/>
      <c r="L1610" s="35"/>
      <c r="M1610" s="35"/>
      <c r="N1610" s="29"/>
      <c r="O1610" s="29"/>
      <c r="P1610" s="29"/>
      <c r="Q1610" s="35"/>
      <c r="R1610" s="35"/>
      <c r="S1610" s="29"/>
      <c r="T1610" s="29"/>
      <c r="U1610" s="29"/>
      <c r="V1610" s="35"/>
      <c r="W1610" s="35"/>
      <c r="X1610" s="30"/>
      <c r="Y1610" s="30"/>
      <c r="Z1610" s="29"/>
      <c r="AA1610" s="29"/>
    </row>
    <row r="1611" spans="8:27" x14ac:dyDescent="0.2">
      <c r="H1611" s="35"/>
      <c r="I1611" s="29"/>
      <c r="J1611" s="29"/>
      <c r="K1611" s="29"/>
      <c r="L1611" s="35"/>
      <c r="M1611" s="35"/>
      <c r="N1611" s="29"/>
      <c r="O1611" s="29"/>
      <c r="P1611" s="29"/>
      <c r="Q1611" s="35"/>
      <c r="R1611" s="35"/>
      <c r="S1611" s="29"/>
      <c r="T1611" s="29"/>
      <c r="U1611" s="29"/>
      <c r="V1611" s="35"/>
      <c r="W1611" s="35"/>
      <c r="X1611" s="30"/>
      <c r="Y1611" s="30"/>
      <c r="Z1611" s="29"/>
      <c r="AA1611" s="29"/>
    </row>
    <row r="1612" spans="8:27" x14ac:dyDescent="0.2">
      <c r="H1612" s="35"/>
      <c r="I1612" s="29"/>
      <c r="J1612" s="29"/>
      <c r="K1612" s="29"/>
      <c r="L1612" s="35"/>
      <c r="M1612" s="35"/>
      <c r="N1612" s="29"/>
      <c r="O1612" s="29"/>
      <c r="P1612" s="29"/>
      <c r="Q1612" s="35"/>
      <c r="R1612" s="35"/>
      <c r="S1612" s="29"/>
      <c r="T1612" s="29"/>
      <c r="U1612" s="29"/>
      <c r="V1612" s="35"/>
      <c r="W1612" s="35"/>
      <c r="X1612" s="30"/>
      <c r="Y1612" s="30"/>
      <c r="Z1612" s="29"/>
      <c r="AA1612" s="29"/>
    </row>
    <row r="1613" spans="8:27" x14ac:dyDescent="0.2">
      <c r="H1613" s="35"/>
      <c r="I1613" s="29"/>
      <c r="J1613" s="29"/>
      <c r="K1613" s="29"/>
      <c r="L1613" s="35"/>
      <c r="M1613" s="35"/>
      <c r="N1613" s="29"/>
      <c r="O1613" s="29"/>
      <c r="P1613" s="29"/>
      <c r="Q1613" s="35"/>
      <c r="R1613" s="35"/>
      <c r="S1613" s="29"/>
      <c r="T1613" s="29"/>
      <c r="U1613" s="29"/>
      <c r="V1613" s="35"/>
      <c r="W1613" s="35"/>
      <c r="X1613" s="30"/>
      <c r="Y1613" s="30"/>
      <c r="Z1613" s="29"/>
      <c r="AA1613" s="29"/>
    </row>
    <row r="1614" spans="8:27" x14ac:dyDescent="0.2">
      <c r="H1614" s="35"/>
      <c r="I1614" s="29"/>
      <c r="J1614" s="29"/>
      <c r="K1614" s="29"/>
      <c r="L1614" s="35"/>
      <c r="M1614" s="35"/>
      <c r="N1614" s="29"/>
      <c r="O1614" s="29"/>
      <c r="P1614" s="29"/>
      <c r="Q1614" s="35"/>
      <c r="R1614" s="35"/>
      <c r="S1614" s="29"/>
      <c r="T1614" s="29"/>
      <c r="U1614" s="29"/>
      <c r="V1614" s="35"/>
      <c r="W1614" s="35"/>
      <c r="X1614" s="30"/>
      <c r="Y1614" s="30"/>
      <c r="Z1614" s="29"/>
      <c r="AA1614" s="29"/>
    </row>
    <row r="1615" spans="8:27" x14ac:dyDescent="0.2">
      <c r="H1615" s="35"/>
      <c r="I1615" s="29"/>
      <c r="J1615" s="29"/>
      <c r="K1615" s="29"/>
      <c r="L1615" s="35"/>
      <c r="M1615" s="35"/>
      <c r="N1615" s="29"/>
      <c r="O1615" s="29"/>
      <c r="P1615" s="29"/>
      <c r="Q1615" s="35"/>
      <c r="R1615" s="35"/>
      <c r="S1615" s="29"/>
      <c r="T1615" s="29"/>
      <c r="U1615" s="29"/>
      <c r="V1615" s="35"/>
      <c r="W1615" s="35"/>
      <c r="X1615" s="30"/>
      <c r="Y1615" s="30"/>
      <c r="Z1615" s="29"/>
      <c r="AA1615" s="29"/>
    </row>
    <row r="1616" spans="8:27" x14ac:dyDescent="0.2">
      <c r="H1616" s="35"/>
      <c r="I1616" s="29"/>
      <c r="J1616" s="29"/>
      <c r="K1616" s="29"/>
      <c r="L1616" s="35"/>
      <c r="M1616" s="35"/>
      <c r="N1616" s="29"/>
      <c r="O1616" s="29"/>
      <c r="P1616" s="29"/>
      <c r="Q1616" s="35"/>
      <c r="R1616" s="35"/>
      <c r="S1616" s="29"/>
      <c r="T1616" s="29"/>
      <c r="U1616" s="29"/>
      <c r="V1616" s="35"/>
      <c r="W1616" s="35"/>
      <c r="X1616" s="30"/>
      <c r="Y1616" s="30"/>
      <c r="Z1616" s="29"/>
      <c r="AA1616" s="29"/>
    </row>
    <row r="1617" spans="8:27" x14ac:dyDescent="0.2">
      <c r="H1617" s="35"/>
      <c r="I1617" s="29"/>
      <c r="J1617" s="29"/>
      <c r="K1617" s="29"/>
      <c r="L1617" s="35"/>
      <c r="M1617" s="35"/>
      <c r="N1617" s="29"/>
      <c r="O1617" s="29"/>
      <c r="P1617" s="29"/>
      <c r="Q1617" s="35"/>
      <c r="R1617" s="35"/>
      <c r="S1617" s="29"/>
      <c r="T1617" s="29"/>
      <c r="U1617" s="29"/>
      <c r="V1617" s="35"/>
      <c r="W1617" s="35"/>
      <c r="X1617" s="30"/>
      <c r="Y1617" s="30"/>
      <c r="Z1617" s="29"/>
      <c r="AA1617" s="29"/>
    </row>
    <row r="1618" spans="8:27" x14ac:dyDescent="0.2">
      <c r="H1618" s="35"/>
      <c r="I1618" s="29"/>
      <c r="J1618" s="29"/>
      <c r="K1618" s="29"/>
      <c r="L1618" s="35"/>
      <c r="M1618" s="35"/>
      <c r="N1618" s="29"/>
      <c r="O1618" s="29"/>
      <c r="P1618" s="29"/>
      <c r="Q1618" s="35"/>
      <c r="R1618" s="35"/>
      <c r="S1618" s="29"/>
      <c r="T1618" s="29"/>
      <c r="U1618" s="29"/>
      <c r="V1618" s="35"/>
      <c r="W1618" s="35"/>
      <c r="X1618" s="30"/>
      <c r="Y1618" s="30"/>
      <c r="Z1618" s="29"/>
      <c r="AA1618" s="29"/>
    </row>
    <row r="1619" spans="8:27" x14ac:dyDescent="0.2">
      <c r="H1619" s="35"/>
      <c r="I1619" s="29"/>
      <c r="J1619" s="29"/>
      <c r="K1619" s="29"/>
      <c r="L1619" s="35"/>
      <c r="M1619" s="35"/>
      <c r="N1619" s="29"/>
      <c r="O1619" s="29"/>
      <c r="P1619" s="29"/>
      <c r="Q1619" s="35"/>
      <c r="R1619" s="35"/>
      <c r="S1619" s="29"/>
      <c r="T1619" s="29"/>
      <c r="U1619" s="29"/>
      <c r="V1619" s="35"/>
      <c r="W1619" s="35"/>
      <c r="X1619" s="30"/>
      <c r="Y1619" s="30"/>
      <c r="Z1619" s="29"/>
      <c r="AA1619" s="29"/>
    </row>
    <row r="1620" spans="8:27" x14ac:dyDescent="0.2">
      <c r="H1620" s="35"/>
      <c r="I1620" s="29"/>
      <c r="J1620" s="29"/>
      <c r="K1620" s="29"/>
      <c r="L1620" s="35"/>
      <c r="M1620" s="35"/>
      <c r="N1620" s="29"/>
      <c r="O1620" s="29"/>
      <c r="P1620" s="29"/>
      <c r="Q1620" s="35"/>
      <c r="R1620" s="35"/>
      <c r="S1620" s="29"/>
      <c r="T1620" s="29"/>
      <c r="U1620" s="29"/>
      <c r="V1620" s="35"/>
      <c r="W1620" s="35"/>
      <c r="X1620" s="30"/>
      <c r="Y1620" s="30"/>
      <c r="Z1620" s="29"/>
      <c r="AA1620" s="29"/>
    </row>
    <row r="1621" spans="8:27" x14ac:dyDescent="0.2">
      <c r="H1621" s="35"/>
      <c r="I1621" s="29"/>
      <c r="J1621" s="29"/>
      <c r="K1621" s="29"/>
      <c r="L1621" s="35"/>
      <c r="M1621" s="35"/>
      <c r="N1621" s="29"/>
      <c r="O1621" s="29"/>
      <c r="P1621" s="29"/>
      <c r="Q1621" s="35"/>
      <c r="R1621" s="35"/>
      <c r="S1621" s="29"/>
      <c r="T1621" s="29"/>
      <c r="U1621" s="29"/>
      <c r="V1621" s="35"/>
      <c r="W1621" s="35"/>
      <c r="X1621" s="30"/>
      <c r="Y1621" s="30"/>
      <c r="Z1621" s="29"/>
      <c r="AA1621" s="29"/>
    </row>
    <row r="1622" spans="8:27" x14ac:dyDescent="0.2">
      <c r="H1622" s="35"/>
      <c r="I1622" s="29"/>
      <c r="J1622" s="29"/>
      <c r="K1622" s="29"/>
      <c r="L1622" s="35"/>
      <c r="M1622" s="35"/>
      <c r="N1622" s="29"/>
      <c r="O1622" s="29"/>
      <c r="P1622" s="29"/>
      <c r="Q1622" s="35"/>
      <c r="R1622" s="35"/>
      <c r="S1622" s="29"/>
      <c r="T1622" s="29"/>
      <c r="U1622" s="29"/>
      <c r="V1622" s="35"/>
      <c r="W1622" s="35"/>
      <c r="X1622" s="30"/>
      <c r="Y1622" s="30"/>
      <c r="Z1622" s="29"/>
      <c r="AA1622" s="29"/>
    </row>
    <row r="1623" spans="8:27" x14ac:dyDescent="0.2">
      <c r="H1623" s="35"/>
      <c r="I1623" s="29"/>
      <c r="J1623" s="29"/>
      <c r="K1623" s="29"/>
      <c r="L1623" s="35"/>
      <c r="M1623" s="35"/>
      <c r="N1623" s="29"/>
      <c r="O1623" s="29"/>
      <c r="P1623" s="29"/>
      <c r="Q1623" s="35"/>
      <c r="R1623" s="35"/>
      <c r="S1623" s="29"/>
      <c r="T1623" s="29"/>
      <c r="U1623" s="29"/>
      <c r="V1623" s="35"/>
      <c r="W1623" s="35"/>
      <c r="X1623" s="30"/>
      <c r="Y1623" s="30"/>
      <c r="Z1623" s="29"/>
      <c r="AA1623" s="29"/>
    </row>
    <row r="1624" spans="8:27" x14ac:dyDescent="0.2">
      <c r="H1624" s="35"/>
      <c r="I1624" s="29"/>
      <c r="J1624" s="29"/>
      <c r="K1624" s="29"/>
      <c r="L1624" s="35"/>
      <c r="M1624" s="35"/>
      <c r="N1624" s="29"/>
      <c r="O1624" s="29"/>
      <c r="P1624" s="29"/>
      <c r="Q1624" s="35"/>
      <c r="R1624" s="35"/>
      <c r="S1624" s="29"/>
      <c r="T1624" s="29"/>
      <c r="U1624" s="29"/>
      <c r="V1624" s="35"/>
      <c r="W1624" s="35"/>
      <c r="X1624" s="30"/>
      <c r="Y1624" s="30"/>
      <c r="Z1624" s="29"/>
      <c r="AA1624" s="29"/>
    </row>
    <row r="1625" spans="8:27" x14ac:dyDescent="0.2">
      <c r="H1625" s="35"/>
      <c r="I1625" s="29"/>
      <c r="J1625" s="29"/>
      <c r="K1625" s="29"/>
      <c r="L1625" s="35"/>
      <c r="M1625" s="35"/>
      <c r="N1625" s="29"/>
      <c r="O1625" s="29"/>
      <c r="P1625" s="29"/>
      <c r="Q1625" s="35"/>
      <c r="R1625" s="35"/>
      <c r="S1625" s="29"/>
      <c r="T1625" s="29"/>
      <c r="U1625" s="29"/>
      <c r="V1625" s="35"/>
      <c r="W1625" s="35"/>
      <c r="X1625" s="30"/>
      <c r="Y1625" s="30"/>
      <c r="Z1625" s="29"/>
      <c r="AA1625" s="29"/>
    </row>
    <row r="1626" spans="8:27" x14ac:dyDescent="0.2">
      <c r="H1626" s="35"/>
      <c r="I1626" s="29"/>
      <c r="J1626" s="29"/>
      <c r="K1626" s="29"/>
      <c r="L1626" s="35"/>
      <c r="M1626" s="35"/>
      <c r="N1626" s="29"/>
      <c r="O1626" s="29"/>
      <c r="P1626" s="29"/>
      <c r="Q1626" s="35"/>
      <c r="R1626" s="35"/>
      <c r="S1626" s="29"/>
      <c r="T1626" s="29"/>
      <c r="U1626" s="29"/>
      <c r="V1626" s="35"/>
      <c r="W1626" s="35"/>
      <c r="X1626" s="30"/>
      <c r="Y1626" s="30"/>
      <c r="Z1626" s="29"/>
      <c r="AA1626" s="29"/>
    </row>
    <row r="1627" spans="8:27" x14ac:dyDescent="0.2">
      <c r="H1627" s="35"/>
      <c r="I1627" s="29"/>
      <c r="J1627" s="29"/>
      <c r="K1627" s="29"/>
      <c r="L1627" s="35"/>
      <c r="M1627" s="35"/>
      <c r="N1627" s="29"/>
      <c r="O1627" s="29"/>
      <c r="P1627" s="29"/>
      <c r="Q1627" s="35"/>
      <c r="R1627" s="35"/>
      <c r="S1627" s="29"/>
      <c r="T1627" s="29"/>
      <c r="U1627" s="29"/>
      <c r="V1627" s="35"/>
      <c r="W1627" s="35"/>
      <c r="X1627" s="30"/>
      <c r="Y1627" s="30"/>
      <c r="Z1627" s="29"/>
      <c r="AA1627" s="29"/>
    </row>
    <row r="1628" spans="8:27" x14ac:dyDescent="0.2">
      <c r="H1628" s="35"/>
      <c r="I1628" s="29"/>
      <c r="J1628" s="29"/>
      <c r="K1628" s="29"/>
      <c r="L1628" s="35"/>
      <c r="M1628" s="35"/>
      <c r="N1628" s="29"/>
      <c r="O1628" s="29"/>
      <c r="P1628" s="29"/>
      <c r="Q1628" s="35"/>
      <c r="R1628" s="35"/>
      <c r="S1628" s="29"/>
      <c r="T1628" s="29"/>
      <c r="U1628" s="29"/>
      <c r="V1628" s="35"/>
      <c r="W1628" s="35"/>
      <c r="X1628" s="30"/>
      <c r="Y1628" s="30"/>
      <c r="Z1628" s="29"/>
      <c r="AA1628" s="29"/>
    </row>
    <row r="1629" spans="8:27" x14ac:dyDescent="0.2">
      <c r="H1629" s="35"/>
      <c r="I1629" s="29"/>
      <c r="J1629" s="29"/>
      <c r="K1629" s="29"/>
      <c r="L1629" s="35"/>
      <c r="M1629" s="35"/>
      <c r="N1629" s="29"/>
      <c r="O1629" s="29"/>
      <c r="P1629" s="29"/>
      <c r="Q1629" s="35"/>
      <c r="R1629" s="35"/>
      <c r="S1629" s="29"/>
      <c r="T1629" s="29"/>
      <c r="U1629" s="29"/>
      <c r="V1629" s="35"/>
      <c r="W1629" s="35"/>
      <c r="X1629" s="30"/>
      <c r="Y1629" s="30"/>
      <c r="Z1629" s="29"/>
      <c r="AA1629" s="29"/>
    </row>
    <row r="1630" spans="8:27" x14ac:dyDescent="0.2">
      <c r="H1630" s="35"/>
      <c r="I1630" s="29"/>
      <c r="J1630" s="29"/>
      <c r="K1630" s="29"/>
      <c r="L1630" s="35"/>
      <c r="M1630" s="35"/>
      <c r="N1630" s="29"/>
      <c r="O1630" s="29"/>
      <c r="P1630" s="29"/>
      <c r="Q1630" s="35"/>
      <c r="R1630" s="35"/>
      <c r="S1630" s="29"/>
      <c r="T1630" s="29"/>
      <c r="U1630" s="29"/>
      <c r="V1630" s="35"/>
      <c r="W1630" s="35"/>
      <c r="X1630" s="30"/>
      <c r="Y1630" s="30"/>
      <c r="Z1630" s="29"/>
      <c r="AA1630" s="29"/>
    </row>
    <row r="1631" spans="8:27" x14ac:dyDescent="0.2">
      <c r="H1631" s="35"/>
      <c r="I1631" s="29"/>
      <c r="J1631" s="29"/>
      <c r="K1631" s="29"/>
      <c r="L1631" s="35"/>
      <c r="M1631" s="35"/>
      <c r="N1631" s="29"/>
      <c r="O1631" s="29"/>
      <c r="P1631" s="29"/>
      <c r="Q1631" s="35"/>
      <c r="R1631" s="35"/>
      <c r="S1631" s="29"/>
      <c r="T1631" s="29"/>
      <c r="U1631" s="29"/>
      <c r="V1631" s="35"/>
      <c r="W1631" s="35"/>
      <c r="X1631" s="30"/>
      <c r="Y1631" s="30"/>
      <c r="Z1631" s="29"/>
      <c r="AA1631" s="29"/>
    </row>
    <row r="1632" spans="8:27" x14ac:dyDescent="0.2">
      <c r="H1632" s="35"/>
      <c r="I1632" s="29"/>
      <c r="J1632" s="29"/>
      <c r="K1632" s="29"/>
      <c r="L1632" s="35"/>
      <c r="M1632" s="35"/>
      <c r="N1632" s="29"/>
      <c r="O1632" s="29"/>
      <c r="P1632" s="29"/>
      <c r="Q1632" s="35"/>
      <c r="R1632" s="35"/>
      <c r="S1632" s="29"/>
      <c r="T1632" s="29"/>
      <c r="U1632" s="29"/>
      <c r="V1632" s="35"/>
      <c r="W1632" s="35"/>
      <c r="X1632" s="30"/>
      <c r="Y1632" s="30"/>
      <c r="Z1632" s="29"/>
      <c r="AA1632" s="29"/>
    </row>
    <row r="1633" spans="8:27" x14ac:dyDescent="0.2">
      <c r="H1633" s="35"/>
      <c r="I1633" s="29"/>
      <c r="J1633" s="29"/>
      <c r="K1633" s="29"/>
      <c r="L1633" s="35"/>
      <c r="M1633" s="35"/>
      <c r="N1633" s="29"/>
      <c r="O1633" s="29"/>
      <c r="P1633" s="29"/>
      <c r="Q1633" s="35"/>
      <c r="R1633" s="35"/>
      <c r="S1633" s="29"/>
      <c r="T1633" s="29"/>
      <c r="U1633" s="29"/>
      <c r="V1633" s="35"/>
      <c r="W1633" s="35"/>
      <c r="X1633" s="30"/>
      <c r="Y1633" s="30"/>
      <c r="Z1633" s="29"/>
      <c r="AA1633" s="29"/>
    </row>
    <row r="1634" spans="8:27" x14ac:dyDescent="0.2">
      <c r="H1634" s="35"/>
      <c r="I1634" s="29"/>
      <c r="J1634" s="29"/>
      <c r="K1634" s="29"/>
      <c r="L1634" s="35"/>
      <c r="M1634" s="35"/>
      <c r="N1634" s="29"/>
      <c r="O1634" s="29"/>
      <c r="P1634" s="29"/>
      <c r="Q1634" s="35"/>
      <c r="R1634" s="35"/>
      <c r="S1634" s="29"/>
      <c r="T1634" s="29"/>
      <c r="U1634" s="29"/>
      <c r="V1634" s="35"/>
      <c r="W1634" s="35"/>
      <c r="X1634" s="30"/>
      <c r="Y1634" s="30"/>
      <c r="Z1634" s="29"/>
      <c r="AA1634" s="29"/>
    </row>
    <row r="1635" spans="8:27" x14ac:dyDescent="0.2">
      <c r="H1635" s="35"/>
      <c r="I1635" s="29"/>
      <c r="J1635" s="29"/>
      <c r="K1635" s="29"/>
      <c r="L1635" s="35"/>
      <c r="M1635" s="35"/>
      <c r="N1635" s="29"/>
      <c r="O1635" s="29"/>
      <c r="P1635" s="29"/>
      <c r="Q1635" s="35"/>
      <c r="R1635" s="35"/>
      <c r="S1635" s="29"/>
      <c r="T1635" s="29"/>
      <c r="U1635" s="29"/>
      <c r="V1635" s="35"/>
      <c r="W1635" s="35"/>
      <c r="X1635" s="30"/>
      <c r="Y1635" s="30"/>
      <c r="Z1635" s="29"/>
      <c r="AA1635" s="29"/>
    </row>
    <row r="1636" spans="8:27" x14ac:dyDescent="0.2">
      <c r="H1636" s="35"/>
      <c r="I1636" s="29"/>
      <c r="J1636" s="29"/>
      <c r="K1636" s="29"/>
      <c r="L1636" s="35"/>
      <c r="M1636" s="35"/>
      <c r="N1636" s="29"/>
      <c r="O1636" s="29"/>
      <c r="P1636" s="29"/>
      <c r="Q1636" s="35"/>
      <c r="R1636" s="35"/>
      <c r="S1636" s="29"/>
      <c r="T1636" s="29"/>
      <c r="U1636" s="29"/>
      <c r="V1636" s="35"/>
      <c r="W1636" s="35"/>
      <c r="X1636" s="30"/>
      <c r="Y1636" s="30"/>
      <c r="Z1636" s="29"/>
      <c r="AA1636" s="29"/>
    </row>
    <row r="1637" spans="8:27" x14ac:dyDescent="0.2">
      <c r="H1637" s="35"/>
      <c r="I1637" s="29"/>
      <c r="J1637" s="29"/>
      <c r="K1637" s="29"/>
      <c r="L1637" s="35"/>
      <c r="M1637" s="35"/>
      <c r="N1637" s="29"/>
      <c r="O1637" s="29"/>
      <c r="P1637" s="29"/>
      <c r="Q1637" s="35"/>
      <c r="R1637" s="35"/>
      <c r="S1637" s="29"/>
      <c r="T1637" s="29"/>
      <c r="U1637" s="29"/>
      <c r="V1637" s="35"/>
      <c r="W1637" s="35"/>
      <c r="X1637" s="30"/>
      <c r="Y1637" s="30"/>
      <c r="Z1637" s="29"/>
      <c r="AA1637" s="29"/>
    </row>
    <row r="1638" spans="8:27" x14ac:dyDescent="0.2">
      <c r="H1638" s="35"/>
      <c r="I1638" s="29"/>
      <c r="J1638" s="29"/>
      <c r="K1638" s="29"/>
      <c r="L1638" s="35"/>
      <c r="M1638" s="35"/>
      <c r="N1638" s="29"/>
      <c r="O1638" s="29"/>
      <c r="P1638" s="29"/>
      <c r="Q1638" s="35"/>
      <c r="R1638" s="35"/>
      <c r="S1638" s="29"/>
      <c r="T1638" s="29"/>
      <c r="U1638" s="29"/>
      <c r="V1638" s="35"/>
      <c r="W1638" s="35"/>
      <c r="X1638" s="30"/>
      <c r="Y1638" s="30"/>
      <c r="Z1638" s="29"/>
      <c r="AA1638" s="29"/>
    </row>
    <row r="1639" spans="8:27" x14ac:dyDescent="0.2">
      <c r="H1639" s="35"/>
      <c r="I1639" s="29"/>
      <c r="J1639" s="29"/>
      <c r="K1639" s="29"/>
      <c r="L1639" s="35"/>
      <c r="M1639" s="35"/>
      <c r="N1639" s="29"/>
      <c r="O1639" s="29"/>
      <c r="P1639" s="29"/>
      <c r="Q1639" s="35"/>
      <c r="R1639" s="35"/>
      <c r="S1639" s="29"/>
      <c r="T1639" s="29"/>
      <c r="U1639" s="29"/>
      <c r="V1639" s="35"/>
      <c r="W1639" s="35"/>
      <c r="X1639" s="30"/>
      <c r="Y1639" s="30"/>
      <c r="Z1639" s="29"/>
      <c r="AA1639" s="29"/>
    </row>
    <row r="1640" spans="8:27" x14ac:dyDescent="0.2">
      <c r="H1640" s="35"/>
      <c r="I1640" s="29"/>
      <c r="J1640" s="29"/>
      <c r="K1640" s="29"/>
      <c r="L1640" s="35"/>
      <c r="M1640" s="35"/>
      <c r="N1640" s="29"/>
      <c r="O1640" s="29"/>
      <c r="P1640" s="29"/>
      <c r="Q1640" s="35"/>
      <c r="R1640" s="35"/>
      <c r="S1640" s="29"/>
      <c r="T1640" s="29"/>
      <c r="U1640" s="29"/>
      <c r="V1640" s="35"/>
      <c r="W1640" s="35"/>
      <c r="X1640" s="30"/>
      <c r="Y1640" s="30"/>
      <c r="Z1640" s="29"/>
      <c r="AA1640" s="29"/>
    </row>
    <row r="1641" spans="8:27" x14ac:dyDescent="0.2">
      <c r="H1641" s="35"/>
      <c r="I1641" s="29"/>
      <c r="J1641" s="29"/>
      <c r="K1641" s="29"/>
      <c r="L1641" s="35"/>
      <c r="M1641" s="35"/>
      <c r="N1641" s="29"/>
      <c r="O1641" s="29"/>
      <c r="P1641" s="29"/>
      <c r="Q1641" s="35"/>
      <c r="R1641" s="35"/>
      <c r="S1641" s="29"/>
      <c r="T1641" s="29"/>
      <c r="U1641" s="29"/>
      <c r="V1641" s="35"/>
      <c r="W1641" s="35"/>
      <c r="X1641" s="30"/>
      <c r="Y1641" s="30"/>
      <c r="Z1641" s="29"/>
      <c r="AA1641" s="29"/>
    </row>
    <row r="1642" spans="8:27" x14ac:dyDescent="0.2">
      <c r="H1642" s="35"/>
      <c r="I1642" s="29"/>
      <c r="J1642" s="29"/>
      <c r="K1642" s="29"/>
      <c r="L1642" s="35"/>
      <c r="M1642" s="35"/>
      <c r="N1642" s="29"/>
      <c r="O1642" s="29"/>
      <c r="P1642" s="29"/>
      <c r="Q1642" s="35"/>
      <c r="R1642" s="35"/>
      <c r="S1642" s="29"/>
      <c r="T1642" s="29"/>
      <c r="U1642" s="29"/>
      <c r="V1642" s="35"/>
      <c r="W1642" s="35"/>
      <c r="X1642" s="30"/>
      <c r="Y1642" s="30"/>
      <c r="Z1642" s="29"/>
      <c r="AA1642" s="29"/>
    </row>
    <row r="1643" spans="8:27" x14ac:dyDescent="0.2">
      <c r="H1643" s="35"/>
      <c r="I1643" s="29"/>
      <c r="J1643" s="29"/>
      <c r="K1643" s="29"/>
      <c r="L1643" s="35"/>
      <c r="M1643" s="35"/>
      <c r="N1643" s="29"/>
      <c r="O1643" s="29"/>
      <c r="P1643" s="29"/>
      <c r="Q1643" s="35"/>
      <c r="R1643" s="35"/>
      <c r="S1643" s="29"/>
      <c r="T1643" s="29"/>
      <c r="U1643" s="29"/>
      <c r="V1643" s="35"/>
      <c r="W1643" s="35"/>
      <c r="X1643" s="30"/>
      <c r="Y1643" s="30"/>
      <c r="Z1643" s="29"/>
      <c r="AA1643" s="29"/>
    </row>
    <row r="1644" spans="8:27" x14ac:dyDescent="0.2">
      <c r="H1644" s="35"/>
      <c r="I1644" s="29"/>
      <c r="J1644" s="29"/>
      <c r="K1644" s="29"/>
      <c r="L1644" s="35"/>
      <c r="M1644" s="35"/>
      <c r="N1644" s="29"/>
      <c r="O1644" s="29"/>
      <c r="P1644" s="29"/>
      <c r="Q1644" s="35"/>
      <c r="R1644" s="35"/>
      <c r="S1644" s="29"/>
      <c r="T1644" s="29"/>
      <c r="U1644" s="29"/>
      <c r="V1644" s="35"/>
      <c r="W1644" s="35"/>
      <c r="X1644" s="30"/>
      <c r="Y1644" s="30"/>
      <c r="Z1644" s="29"/>
      <c r="AA1644" s="29"/>
    </row>
    <row r="1645" spans="8:27" x14ac:dyDescent="0.2">
      <c r="H1645" s="35"/>
      <c r="I1645" s="29"/>
      <c r="J1645" s="29"/>
      <c r="K1645" s="29"/>
      <c r="L1645" s="35"/>
      <c r="M1645" s="35"/>
      <c r="N1645" s="29"/>
      <c r="O1645" s="29"/>
      <c r="P1645" s="29"/>
      <c r="Q1645" s="35"/>
      <c r="R1645" s="35"/>
      <c r="S1645" s="29"/>
      <c r="T1645" s="29"/>
      <c r="U1645" s="29"/>
      <c r="V1645" s="35"/>
      <c r="W1645" s="35"/>
      <c r="X1645" s="30"/>
      <c r="Y1645" s="30"/>
      <c r="Z1645" s="29"/>
      <c r="AA1645" s="29"/>
    </row>
    <row r="1646" spans="8:27" x14ac:dyDescent="0.2">
      <c r="H1646" s="35"/>
      <c r="I1646" s="29"/>
      <c r="J1646" s="29"/>
      <c r="K1646" s="29"/>
      <c r="L1646" s="35"/>
      <c r="M1646" s="35"/>
      <c r="N1646" s="29"/>
      <c r="O1646" s="29"/>
      <c r="P1646" s="29"/>
      <c r="Q1646" s="35"/>
      <c r="R1646" s="35"/>
      <c r="S1646" s="29"/>
      <c r="T1646" s="29"/>
      <c r="U1646" s="29"/>
      <c r="V1646" s="35"/>
      <c r="W1646" s="35"/>
      <c r="X1646" s="30"/>
      <c r="Y1646" s="30"/>
      <c r="Z1646" s="29"/>
      <c r="AA1646" s="29"/>
    </row>
    <row r="1647" spans="8:27" x14ac:dyDescent="0.2">
      <c r="H1647" s="35"/>
      <c r="I1647" s="29"/>
      <c r="J1647" s="29"/>
      <c r="K1647" s="29"/>
      <c r="L1647" s="35"/>
      <c r="M1647" s="35"/>
      <c r="N1647" s="29"/>
      <c r="O1647" s="29"/>
      <c r="P1647" s="29"/>
      <c r="Q1647" s="35"/>
      <c r="R1647" s="35"/>
      <c r="S1647" s="29"/>
      <c r="T1647" s="29"/>
      <c r="U1647" s="29"/>
      <c r="V1647" s="35"/>
      <c r="W1647" s="35"/>
      <c r="X1647" s="30"/>
      <c r="Y1647" s="30"/>
      <c r="Z1647" s="29"/>
      <c r="AA1647" s="29"/>
    </row>
    <row r="1648" spans="8:27" x14ac:dyDescent="0.2">
      <c r="H1648" s="35"/>
      <c r="I1648" s="29"/>
      <c r="J1648" s="29"/>
      <c r="K1648" s="29"/>
      <c r="L1648" s="35"/>
      <c r="M1648" s="35"/>
      <c r="N1648" s="29"/>
      <c r="O1648" s="29"/>
      <c r="P1648" s="29"/>
      <c r="Q1648" s="35"/>
      <c r="R1648" s="35"/>
      <c r="S1648" s="29"/>
      <c r="T1648" s="29"/>
      <c r="U1648" s="29"/>
      <c r="V1648" s="35"/>
      <c r="W1648" s="35"/>
      <c r="X1648" s="30"/>
      <c r="Y1648" s="30"/>
      <c r="Z1648" s="29"/>
      <c r="AA1648" s="29"/>
    </row>
    <row r="1649" spans="8:27" x14ac:dyDescent="0.2">
      <c r="H1649" s="35"/>
      <c r="I1649" s="29"/>
      <c r="J1649" s="29"/>
      <c r="K1649" s="29"/>
      <c r="L1649" s="35"/>
      <c r="M1649" s="35"/>
      <c r="N1649" s="29"/>
      <c r="O1649" s="29"/>
      <c r="P1649" s="29"/>
      <c r="Q1649" s="35"/>
      <c r="R1649" s="35"/>
      <c r="S1649" s="29"/>
      <c r="T1649" s="29"/>
      <c r="U1649" s="29"/>
      <c r="V1649" s="35"/>
      <c r="W1649" s="35"/>
      <c r="X1649" s="30"/>
      <c r="Y1649" s="30"/>
      <c r="Z1649" s="29"/>
      <c r="AA1649" s="29"/>
    </row>
    <row r="1650" spans="8:27" x14ac:dyDescent="0.2">
      <c r="H1650" s="35"/>
      <c r="I1650" s="29"/>
      <c r="J1650" s="29"/>
      <c r="K1650" s="29"/>
      <c r="L1650" s="35"/>
      <c r="M1650" s="35"/>
      <c r="N1650" s="29"/>
      <c r="O1650" s="29"/>
      <c r="P1650" s="29"/>
      <c r="Q1650" s="35"/>
      <c r="R1650" s="35"/>
      <c r="S1650" s="29"/>
      <c r="T1650" s="29"/>
      <c r="U1650" s="29"/>
      <c r="V1650" s="35"/>
      <c r="W1650" s="35"/>
      <c r="X1650" s="30"/>
      <c r="Y1650" s="30"/>
      <c r="Z1650" s="29"/>
      <c r="AA1650" s="29"/>
    </row>
    <row r="1651" spans="8:27" x14ac:dyDescent="0.2">
      <c r="H1651" s="35"/>
      <c r="I1651" s="29"/>
      <c r="J1651" s="29"/>
      <c r="K1651" s="29"/>
      <c r="L1651" s="35"/>
      <c r="M1651" s="35"/>
      <c r="N1651" s="29"/>
      <c r="O1651" s="29"/>
      <c r="P1651" s="29"/>
      <c r="Q1651" s="35"/>
      <c r="R1651" s="35"/>
      <c r="S1651" s="29"/>
      <c r="T1651" s="29"/>
      <c r="U1651" s="29"/>
      <c r="V1651" s="35"/>
      <c r="W1651" s="35"/>
      <c r="X1651" s="30"/>
      <c r="Y1651" s="30"/>
      <c r="Z1651" s="29"/>
      <c r="AA1651" s="29"/>
    </row>
    <row r="1652" spans="8:27" x14ac:dyDescent="0.2">
      <c r="H1652" s="35"/>
      <c r="I1652" s="29"/>
      <c r="J1652" s="29"/>
      <c r="K1652" s="29"/>
      <c r="L1652" s="35"/>
      <c r="M1652" s="35"/>
      <c r="N1652" s="29"/>
      <c r="O1652" s="29"/>
      <c r="P1652" s="29"/>
      <c r="Q1652" s="35"/>
      <c r="R1652" s="35"/>
      <c r="S1652" s="29"/>
      <c r="T1652" s="29"/>
      <c r="U1652" s="29"/>
      <c r="V1652" s="35"/>
      <c r="W1652" s="35"/>
      <c r="X1652" s="30"/>
      <c r="Y1652" s="30"/>
      <c r="Z1652" s="29"/>
      <c r="AA1652" s="29"/>
    </row>
    <row r="1653" spans="8:27" x14ac:dyDescent="0.2">
      <c r="H1653" s="35"/>
      <c r="I1653" s="29"/>
      <c r="J1653" s="29"/>
      <c r="K1653" s="29"/>
      <c r="L1653" s="35"/>
      <c r="M1653" s="35"/>
      <c r="N1653" s="29"/>
      <c r="O1653" s="29"/>
      <c r="P1653" s="29"/>
      <c r="Q1653" s="35"/>
      <c r="R1653" s="35"/>
      <c r="S1653" s="29"/>
      <c r="T1653" s="29"/>
      <c r="U1653" s="29"/>
      <c r="V1653" s="35"/>
      <c r="W1653" s="35"/>
      <c r="X1653" s="30"/>
      <c r="Y1653" s="30"/>
      <c r="Z1653" s="29"/>
      <c r="AA1653" s="29"/>
    </row>
    <row r="1654" spans="8:27" x14ac:dyDescent="0.2">
      <c r="H1654" s="35"/>
      <c r="I1654" s="29"/>
      <c r="J1654" s="29"/>
      <c r="K1654" s="29"/>
      <c r="L1654" s="35"/>
      <c r="M1654" s="35"/>
      <c r="N1654" s="29"/>
      <c r="O1654" s="29"/>
      <c r="P1654" s="29"/>
      <c r="Q1654" s="35"/>
      <c r="R1654" s="35"/>
      <c r="S1654" s="29"/>
      <c r="T1654" s="29"/>
      <c r="U1654" s="29"/>
      <c r="V1654" s="35"/>
      <c r="W1654" s="35"/>
      <c r="X1654" s="30"/>
      <c r="Y1654" s="30"/>
      <c r="Z1654" s="29"/>
      <c r="AA1654" s="29"/>
    </row>
    <row r="1655" spans="8:27" x14ac:dyDescent="0.2">
      <c r="H1655" s="35"/>
      <c r="I1655" s="29"/>
      <c r="J1655" s="29"/>
      <c r="K1655" s="29"/>
      <c r="L1655" s="35"/>
      <c r="M1655" s="35"/>
      <c r="N1655" s="29"/>
      <c r="O1655" s="29"/>
      <c r="P1655" s="29"/>
      <c r="Q1655" s="35"/>
      <c r="R1655" s="35"/>
      <c r="S1655" s="29"/>
      <c r="T1655" s="29"/>
      <c r="U1655" s="29"/>
      <c r="V1655" s="35"/>
      <c r="W1655" s="35"/>
      <c r="X1655" s="30"/>
      <c r="Y1655" s="30"/>
      <c r="Z1655" s="29"/>
      <c r="AA1655" s="29"/>
    </row>
    <row r="1656" spans="8:27" x14ac:dyDescent="0.2">
      <c r="H1656" s="35"/>
      <c r="I1656" s="29"/>
      <c r="J1656" s="29"/>
      <c r="K1656" s="29"/>
      <c r="L1656" s="35"/>
      <c r="M1656" s="35"/>
      <c r="N1656" s="29"/>
      <c r="O1656" s="29"/>
      <c r="P1656" s="29"/>
      <c r="Q1656" s="35"/>
      <c r="R1656" s="35"/>
      <c r="S1656" s="29"/>
      <c r="T1656" s="29"/>
      <c r="U1656" s="29"/>
      <c r="V1656" s="35"/>
      <c r="W1656" s="35"/>
      <c r="X1656" s="30"/>
      <c r="Y1656" s="30"/>
      <c r="Z1656" s="29"/>
      <c r="AA1656" s="29"/>
    </row>
    <row r="1657" spans="8:27" x14ac:dyDescent="0.2">
      <c r="H1657" s="35"/>
      <c r="I1657" s="29"/>
      <c r="J1657" s="29"/>
      <c r="K1657" s="29"/>
      <c r="L1657" s="35"/>
      <c r="M1657" s="35"/>
      <c r="N1657" s="29"/>
      <c r="O1657" s="29"/>
      <c r="P1657" s="29"/>
      <c r="Q1657" s="35"/>
      <c r="R1657" s="35"/>
      <c r="S1657" s="29"/>
      <c r="T1657" s="29"/>
      <c r="U1657" s="29"/>
      <c r="V1657" s="35"/>
      <c r="W1657" s="35"/>
      <c r="X1657" s="30"/>
      <c r="Y1657" s="30"/>
      <c r="Z1657" s="29"/>
      <c r="AA1657" s="29"/>
    </row>
    <row r="1658" spans="8:27" x14ac:dyDescent="0.2">
      <c r="H1658" s="35"/>
      <c r="I1658" s="29"/>
      <c r="J1658" s="29"/>
      <c r="K1658" s="29"/>
      <c r="L1658" s="35"/>
      <c r="M1658" s="35"/>
      <c r="N1658" s="29"/>
      <c r="O1658" s="29"/>
      <c r="P1658" s="29"/>
      <c r="Q1658" s="35"/>
      <c r="R1658" s="35"/>
      <c r="S1658" s="29"/>
      <c r="T1658" s="29"/>
      <c r="U1658" s="29"/>
      <c r="V1658" s="35"/>
      <c r="W1658" s="35"/>
      <c r="X1658" s="30"/>
      <c r="Y1658" s="30"/>
      <c r="Z1658" s="29"/>
      <c r="AA1658" s="29"/>
    </row>
    <row r="1659" spans="8:27" x14ac:dyDescent="0.2">
      <c r="H1659" s="35"/>
      <c r="I1659" s="29"/>
      <c r="J1659" s="29"/>
      <c r="K1659" s="29"/>
      <c r="L1659" s="35"/>
      <c r="M1659" s="35"/>
      <c r="N1659" s="29"/>
      <c r="O1659" s="29"/>
      <c r="P1659" s="29"/>
      <c r="Q1659" s="35"/>
      <c r="R1659" s="35"/>
      <c r="S1659" s="29"/>
      <c r="T1659" s="29"/>
      <c r="U1659" s="29"/>
      <c r="V1659" s="35"/>
      <c r="W1659" s="35"/>
      <c r="X1659" s="30"/>
      <c r="Y1659" s="30"/>
      <c r="Z1659" s="29"/>
      <c r="AA1659" s="29"/>
    </row>
    <row r="1660" spans="8:27" x14ac:dyDescent="0.2">
      <c r="H1660" s="35"/>
      <c r="I1660" s="29"/>
      <c r="J1660" s="29"/>
      <c r="K1660" s="29"/>
      <c r="L1660" s="35"/>
      <c r="M1660" s="35"/>
      <c r="N1660" s="29"/>
      <c r="O1660" s="29"/>
      <c r="P1660" s="29"/>
      <c r="Q1660" s="35"/>
      <c r="R1660" s="35"/>
      <c r="S1660" s="29"/>
      <c r="T1660" s="29"/>
      <c r="U1660" s="29"/>
      <c r="V1660" s="35"/>
      <c r="W1660" s="35"/>
      <c r="X1660" s="30"/>
      <c r="Y1660" s="30"/>
      <c r="Z1660" s="29"/>
      <c r="AA1660" s="29"/>
    </row>
    <row r="1661" spans="8:27" x14ac:dyDescent="0.2">
      <c r="H1661" s="35"/>
      <c r="I1661" s="29"/>
      <c r="J1661" s="29"/>
      <c r="K1661" s="29"/>
      <c r="L1661" s="35"/>
      <c r="M1661" s="35"/>
      <c r="N1661" s="29"/>
      <c r="O1661" s="29"/>
      <c r="P1661" s="29"/>
      <c r="Q1661" s="35"/>
      <c r="R1661" s="35"/>
      <c r="S1661" s="29"/>
      <c r="T1661" s="29"/>
      <c r="U1661" s="29"/>
      <c r="V1661" s="35"/>
      <c r="W1661" s="35"/>
      <c r="X1661" s="30"/>
      <c r="Y1661" s="30"/>
      <c r="Z1661" s="29"/>
      <c r="AA1661" s="29"/>
    </row>
    <row r="1662" spans="8:27" x14ac:dyDescent="0.2">
      <c r="H1662" s="35"/>
      <c r="I1662" s="29"/>
      <c r="J1662" s="29"/>
      <c r="K1662" s="29"/>
      <c r="L1662" s="35"/>
      <c r="M1662" s="35"/>
      <c r="N1662" s="29"/>
      <c r="O1662" s="29"/>
      <c r="P1662" s="29"/>
      <c r="Q1662" s="35"/>
      <c r="R1662" s="35"/>
      <c r="S1662" s="29"/>
      <c r="T1662" s="29"/>
      <c r="U1662" s="29"/>
      <c r="V1662" s="35"/>
      <c r="W1662" s="35"/>
      <c r="X1662" s="30"/>
      <c r="Y1662" s="30"/>
      <c r="Z1662" s="29"/>
      <c r="AA1662" s="29"/>
    </row>
    <row r="1663" spans="8:27" x14ac:dyDescent="0.2">
      <c r="H1663" s="35"/>
      <c r="I1663" s="29"/>
      <c r="J1663" s="29"/>
      <c r="K1663" s="29"/>
      <c r="L1663" s="35"/>
      <c r="M1663" s="35"/>
      <c r="N1663" s="29"/>
      <c r="O1663" s="29"/>
      <c r="P1663" s="29"/>
      <c r="Q1663" s="35"/>
      <c r="R1663" s="35"/>
      <c r="S1663" s="29"/>
      <c r="T1663" s="29"/>
      <c r="U1663" s="29"/>
      <c r="V1663" s="35"/>
      <c r="W1663" s="35"/>
      <c r="X1663" s="30"/>
      <c r="Y1663" s="30"/>
      <c r="Z1663" s="29"/>
      <c r="AA1663" s="29"/>
    </row>
    <row r="1664" spans="8:27" x14ac:dyDescent="0.2">
      <c r="H1664" s="35"/>
      <c r="I1664" s="29"/>
      <c r="J1664" s="29"/>
      <c r="K1664" s="29"/>
      <c r="L1664" s="35"/>
      <c r="M1664" s="35"/>
      <c r="N1664" s="29"/>
      <c r="O1664" s="29"/>
      <c r="P1664" s="29"/>
      <c r="Q1664" s="35"/>
      <c r="R1664" s="35"/>
      <c r="S1664" s="29"/>
      <c r="T1664" s="29"/>
      <c r="U1664" s="29"/>
      <c r="V1664" s="35"/>
      <c r="W1664" s="35"/>
      <c r="X1664" s="30"/>
      <c r="Y1664" s="30"/>
      <c r="Z1664" s="29"/>
      <c r="AA1664" s="29"/>
    </row>
    <row r="1665" spans="8:27" x14ac:dyDescent="0.2">
      <c r="H1665" s="35"/>
      <c r="I1665" s="29"/>
      <c r="J1665" s="29"/>
      <c r="K1665" s="29"/>
      <c r="L1665" s="35"/>
      <c r="M1665" s="35"/>
      <c r="N1665" s="29"/>
      <c r="O1665" s="29"/>
      <c r="P1665" s="29"/>
      <c r="Q1665" s="35"/>
      <c r="R1665" s="35"/>
      <c r="S1665" s="29"/>
      <c r="T1665" s="29"/>
      <c r="U1665" s="29"/>
      <c r="V1665" s="35"/>
      <c r="W1665" s="35"/>
      <c r="X1665" s="30"/>
      <c r="Y1665" s="30"/>
      <c r="Z1665" s="29"/>
      <c r="AA1665" s="29"/>
    </row>
    <row r="1666" spans="8:27" x14ac:dyDescent="0.2">
      <c r="H1666" s="35"/>
      <c r="I1666" s="29"/>
      <c r="J1666" s="29"/>
      <c r="K1666" s="29"/>
      <c r="L1666" s="35"/>
      <c r="M1666" s="35"/>
      <c r="N1666" s="29"/>
      <c r="O1666" s="29"/>
      <c r="P1666" s="29"/>
      <c r="Q1666" s="35"/>
      <c r="R1666" s="35"/>
      <c r="S1666" s="29"/>
      <c r="T1666" s="29"/>
      <c r="U1666" s="29"/>
      <c r="V1666" s="35"/>
      <c r="W1666" s="35"/>
      <c r="X1666" s="30"/>
      <c r="Y1666" s="30"/>
      <c r="Z1666" s="29"/>
      <c r="AA1666" s="29"/>
    </row>
    <row r="1667" spans="8:27" x14ac:dyDescent="0.2">
      <c r="H1667" s="35"/>
      <c r="I1667" s="29"/>
      <c r="J1667" s="29"/>
      <c r="K1667" s="29"/>
      <c r="L1667" s="35"/>
      <c r="M1667" s="35"/>
      <c r="N1667" s="29"/>
      <c r="O1667" s="29"/>
      <c r="P1667" s="29"/>
      <c r="Q1667" s="35"/>
      <c r="R1667" s="35"/>
      <c r="S1667" s="29"/>
      <c r="T1667" s="29"/>
      <c r="U1667" s="29"/>
      <c r="V1667" s="35"/>
      <c r="W1667" s="35"/>
      <c r="X1667" s="30"/>
      <c r="Y1667" s="30"/>
      <c r="Z1667" s="29"/>
      <c r="AA1667" s="29"/>
    </row>
    <row r="1668" spans="8:27" x14ac:dyDescent="0.2">
      <c r="H1668" s="35"/>
      <c r="I1668" s="29"/>
      <c r="J1668" s="29"/>
      <c r="K1668" s="29"/>
      <c r="L1668" s="35"/>
      <c r="M1668" s="35"/>
      <c r="N1668" s="29"/>
      <c r="O1668" s="29"/>
      <c r="P1668" s="29"/>
      <c r="Q1668" s="35"/>
      <c r="R1668" s="35"/>
      <c r="S1668" s="29"/>
      <c r="T1668" s="29"/>
      <c r="U1668" s="29"/>
      <c r="V1668" s="35"/>
      <c r="W1668" s="35"/>
      <c r="X1668" s="30"/>
      <c r="Y1668" s="30"/>
      <c r="Z1668" s="29"/>
      <c r="AA1668" s="29"/>
    </row>
    <row r="1669" spans="8:27" x14ac:dyDescent="0.2">
      <c r="H1669" s="35"/>
      <c r="I1669" s="29"/>
      <c r="J1669" s="29"/>
      <c r="K1669" s="29"/>
      <c r="L1669" s="35"/>
      <c r="M1669" s="35"/>
      <c r="N1669" s="29"/>
      <c r="O1669" s="29"/>
      <c r="P1669" s="29"/>
      <c r="Q1669" s="35"/>
      <c r="R1669" s="35"/>
      <c r="S1669" s="29"/>
      <c r="T1669" s="29"/>
      <c r="U1669" s="29"/>
      <c r="V1669" s="35"/>
      <c r="W1669" s="35"/>
      <c r="X1669" s="30"/>
      <c r="Y1669" s="30"/>
      <c r="Z1669" s="29"/>
      <c r="AA1669" s="29"/>
    </row>
    <row r="1670" spans="8:27" x14ac:dyDescent="0.2">
      <c r="H1670" s="35"/>
      <c r="I1670" s="29"/>
      <c r="J1670" s="29"/>
      <c r="K1670" s="29"/>
      <c r="L1670" s="35"/>
      <c r="M1670" s="35"/>
      <c r="N1670" s="29"/>
      <c r="O1670" s="29"/>
      <c r="P1670" s="29"/>
      <c r="Q1670" s="35"/>
      <c r="R1670" s="35"/>
      <c r="S1670" s="29"/>
      <c r="T1670" s="29"/>
      <c r="U1670" s="29"/>
      <c r="V1670" s="35"/>
      <c r="W1670" s="35"/>
      <c r="X1670" s="30"/>
      <c r="Y1670" s="30"/>
      <c r="Z1670" s="29"/>
      <c r="AA1670" s="29"/>
    </row>
    <row r="1671" spans="8:27" x14ac:dyDescent="0.2">
      <c r="H1671" s="35"/>
      <c r="I1671" s="29"/>
      <c r="J1671" s="29"/>
      <c r="K1671" s="29"/>
      <c r="L1671" s="35"/>
      <c r="M1671" s="35"/>
      <c r="N1671" s="29"/>
      <c r="O1671" s="29"/>
      <c r="P1671" s="29"/>
      <c r="Q1671" s="35"/>
      <c r="R1671" s="35"/>
      <c r="S1671" s="29"/>
      <c r="T1671" s="29"/>
      <c r="U1671" s="29"/>
      <c r="V1671" s="35"/>
      <c r="W1671" s="35"/>
      <c r="X1671" s="30"/>
      <c r="Y1671" s="30"/>
      <c r="Z1671" s="29"/>
      <c r="AA1671" s="29"/>
    </row>
    <row r="1672" spans="8:27" x14ac:dyDescent="0.2">
      <c r="H1672" s="35"/>
      <c r="I1672" s="29"/>
      <c r="J1672" s="29"/>
      <c r="K1672" s="29"/>
      <c r="L1672" s="35"/>
      <c r="M1672" s="35"/>
      <c r="N1672" s="29"/>
      <c r="O1672" s="29"/>
      <c r="P1672" s="29"/>
      <c r="Q1672" s="35"/>
      <c r="R1672" s="35"/>
      <c r="S1672" s="29"/>
      <c r="T1672" s="29"/>
      <c r="U1672" s="29"/>
      <c r="V1672" s="35"/>
      <c r="W1672" s="35"/>
      <c r="X1672" s="30"/>
      <c r="Y1672" s="30"/>
      <c r="Z1672" s="29"/>
      <c r="AA1672" s="29"/>
    </row>
    <row r="1673" spans="8:27" x14ac:dyDescent="0.2">
      <c r="H1673" s="35"/>
      <c r="I1673" s="29"/>
      <c r="J1673" s="29"/>
      <c r="K1673" s="29"/>
      <c r="L1673" s="35"/>
      <c r="M1673" s="35"/>
      <c r="N1673" s="29"/>
      <c r="O1673" s="29"/>
      <c r="P1673" s="29"/>
      <c r="Q1673" s="35"/>
      <c r="R1673" s="35"/>
      <c r="S1673" s="29"/>
      <c r="T1673" s="29"/>
      <c r="U1673" s="29"/>
      <c r="V1673" s="35"/>
      <c r="W1673" s="35"/>
      <c r="X1673" s="30"/>
      <c r="Y1673" s="30"/>
      <c r="Z1673" s="29"/>
      <c r="AA1673" s="29"/>
    </row>
    <row r="1674" spans="8:27" x14ac:dyDescent="0.2">
      <c r="H1674" s="35"/>
      <c r="I1674" s="29"/>
      <c r="J1674" s="29"/>
      <c r="K1674" s="29"/>
      <c r="L1674" s="35"/>
      <c r="M1674" s="35"/>
      <c r="N1674" s="29"/>
      <c r="O1674" s="29"/>
      <c r="P1674" s="29"/>
      <c r="Q1674" s="35"/>
      <c r="R1674" s="35"/>
      <c r="S1674" s="29"/>
      <c r="T1674" s="29"/>
      <c r="U1674" s="29"/>
      <c r="V1674" s="35"/>
      <c r="W1674" s="35"/>
      <c r="X1674" s="30"/>
      <c r="Y1674" s="30"/>
      <c r="Z1674" s="29"/>
      <c r="AA1674" s="29"/>
    </row>
    <row r="1675" spans="8:27" x14ac:dyDescent="0.2">
      <c r="H1675" s="35"/>
      <c r="I1675" s="29"/>
      <c r="J1675" s="29"/>
      <c r="K1675" s="29"/>
      <c r="L1675" s="35"/>
      <c r="M1675" s="35"/>
      <c r="N1675" s="29"/>
      <c r="O1675" s="29"/>
      <c r="P1675" s="29"/>
      <c r="Q1675" s="35"/>
      <c r="R1675" s="35"/>
      <c r="S1675" s="29"/>
      <c r="T1675" s="29"/>
      <c r="U1675" s="29"/>
      <c r="V1675" s="35"/>
      <c r="W1675" s="35"/>
      <c r="X1675" s="30"/>
      <c r="Y1675" s="30"/>
      <c r="Z1675" s="29"/>
      <c r="AA1675" s="29"/>
    </row>
    <row r="1676" spans="8:27" x14ac:dyDescent="0.2">
      <c r="H1676" s="35"/>
      <c r="I1676" s="29"/>
      <c r="J1676" s="29"/>
      <c r="K1676" s="29"/>
      <c r="L1676" s="35"/>
      <c r="M1676" s="35"/>
      <c r="N1676" s="29"/>
      <c r="O1676" s="29"/>
      <c r="P1676" s="29"/>
      <c r="Q1676" s="35"/>
      <c r="R1676" s="35"/>
      <c r="S1676" s="29"/>
      <c r="T1676" s="29"/>
      <c r="U1676" s="29"/>
      <c r="V1676" s="35"/>
      <c r="W1676" s="35"/>
      <c r="X1676" s="30"/>
      <c r="Y1676" s="30"/>
      <c r="Z1676" s="29"/>
      <c r="AA1676" s="29"/>
    </row>
    <row r="1677" spans="8:27" x14ac:dyDescent="0.2">
      <c r="H1677" s="35"/>
      <c r="I1677" s="29"/>
      <c r="J1677" s="29"/>
      <c r="K1677" s="29"/>
      <c r="L1677" s="35"/>
      <c r="M1677" s="35"/>
      <c r="N1677" s="29"/>
      <c r="O1677" s="29"/>
      <c r="P1677" s="29"/>
      <c r="Q1677" s="35"/>
      <c r="R1677" s="35"/>
      <c r="S1677" s="29"/>
      <c r="T1677" s="29"/>
      <c r="U1677" s="29"/>
      <c r="V1677" s="35"/>
      <c r="W1677" s="35"/>
      <c r="X1677" s="30"/>
      <c r="Y1677" s="30"/>
      <c r="Z1677" s="29"/>
      <c r="AA1677" s="29"/>
    </row>
    <row r="1678" spans="8:27" x14ac:dyDescent="0.2">
      <c r="H1678" s="35"/>
      <c r="I1678" s="29"/>
      <c r="J1678" s="29"/>
      <c r="K1678" s="29"/>
      <c r="L1678" s="35"/>
      <c r="M1678" s="35"/>
      <c r="N1678" s="29"/>
      <c r="O1678" s="29"/>
      <c r="P1678" s="29"/>
      <c r="Q1678" s="35"/>
      <c r="R1678" s="35"/>
      <c r="S1678" s="29"/>
      <c r="T1678" s="29"/>
      <c r="U1678" s="29"/>
      <c r="V1678" s="35"/>
      <c r="W1678" s="35"/>
      <c r="X1678" s="30"/>
      <c r="Y1678" s="30"/>
      <c r="Z1678" s="29"/>
      <c r="AA1678" s="29"/>
    </row>
    <row r="1679" spans="8:27" x14ac:dyDescent="0.2">
      <c r="H1679" s="35"/>
      <c r="I1679" s="29"/>
      <c r="J1679" s="29"/>
      <c r="K1679" s="29"/>
      <c r="L1679" s="35"/>
      <c r="M1679" s="35"/>
      <c r="N1679" s="29"/>
      <c r="O1679" s="29"/>
      <c r="P1679" s="29"/>
      <c r="Q1679" s="35"/>
      <c r="R1679" s="35"/>
      <c r="S1679" s="29"/>
      <c r="T1679" s="29"/>
      <c r="U1679" s="29"/>
      <c r="V1679" s="35"/>
      <c r="W1679" s="35"/>
      <c r="X1679" s="30"/>
      <c r="Y1679" s="30"/>
      <c r="Z1679" s="29"/>
      <c r="AA1679" s="29"/>
    </row>
    <row r="1680" spans="8:27" x14ac:dyDescent="0.2">
      <c r="H1680" s="35"/>
      <c r="I1680" s="29"/>
      <c r="J1680" s="29"/>
      <c r="K1680" s="29"/>
      <c r="L1680" s="35"/>
      <c r="M1680" s="35"/>
      <c r="N1680" s="29"/>
      <c r="O1680" s="29"/>
      <c r="P1680" s="29"/>
      <c r="Q1680" s="35"/>
      <c r="R1680" s="35"/>
      <c r="S1680" s="29"/>
      <c r="T1680" s="29"/>
      <c r="U1680" s="29"/>
      <c r="V1680" s="35"/>
      <c r="W1680" s="35"/>
      <c r="X1680" s="30"/>
      <c r="Y1680" s="30"/>
      <c r="Z1680" s="29"/>
      <c r="AA1680" s="29"/>
    </row>
    <row r="1681" spans="8:27" x14ac:dyDescent="0.2">
      <c r="H1681" s="35"/>
      <c r="I1681" s="29"/>
      <c r="J1681" s="29"/>
      <c r="K1681" s="29"/>
      <c r="L1681" s="35"/>
      <c r="M1681" s="35"/>
      <c r="N1681" s="29"/>
      <c r="O1681" s="29"/>
      <c r="P1681" s="29"/>
      <c r="Q1681" s="35"/>
      <c r="R1681" s="35"/>
      <c r="S1681" s="29"/>
      <c r="T1681" s="29"/>
      <c r="U1681" s="29"/>
      <c r="V1681" s="35"/>
      <c r="W1681" s="35"/>
      <c r="X1681" s="30"/>
      <c r="Y1681" s="30"/>
      <c r="Z1681" s="29"/>
      <c r="AA1681" s="29"/>
    </row>
    <row r="1682" spans="8:27" x14ac:dyDescent="0.2">
      <c r="H1682" s="35"/>
      <c r="I1682" s="29"/>
      <c r="J1682" s="29"/>
      <c r="K1682" s="29"/>
      <c r="L1682" s="35"/>
      <c r="M1682" s="35"/>
      <c r="N1682" s="29"/>
      <c r="O1682" s="29"/>
      <c r="P1682" s="29"/>
      <c r="Q1682" s="35"/>
      <c r="R1682" s="35"/>
      <c r="S1682" s="29"/>
      <c r="T1682" s="29"/>
      <c r="U1682" s="29"/>
      <c r="V1682" s="35"/>
      <c r="W1682" s="35"/>
      <c r="X1682" s="30"/>
      <c r="Y1682" s="30"/>
      <c r="Z1682" s="29"/>
      <c r="AA1682" s="29"/>
    </row>
    <row r="1683" spans="8:27" x14ac:dyDescent="0.2">
      <c r="H1683" s="35"/>
      <c r="I1683" s="29"/>
      <c r="J1683" s="29"/>
      <c r="K1683" s="29"/>
      <c r="L1683" s="35"/>
      <c r="M1683" s="35"/>
      <c r="N1683" s="29"/>
      <c r="O1683" s="29"/>
      <c r="P1683" s="29"/>
      <c r="Q1683" s="35"/>
      <c r="R1683" s="35"/>
      <c r="S1683" s="29"/>
      <c r="T1683" s="29"/>
      <c r="U1683" s="29"/>
      <c r="V1683" s="35"/>
      <c r="W1683" s="35"/>
      <c r="X1683" s="30"/>
      <c r="Y1683" s="30"/>
      <c r="Z1683" s="29"/>
      <c r="AA1683" s="29"/>
    </row>
    <row r="1684" spans="8:27" x14ac:dyDescent="0.2">
      <c r="H1684" s="35"/>
      <c r="I1684" s="29"/>
      <c r="J1684" s="29"/>
      <c r="K1684" s="29"/>
      <c r="L1684" s="35"/>
      <c r="M1684" s="35"/>
      <c r="N1684" s="29"/>
      <c r="O1684" s="29"/>
      <c r="P1684" s="29"/>
      <c r="Q1684" s="35"/>
      <c r="R1684" s="35"/>
      <c r="S1684" s="29"/>
      <c r="T1684" s="29"/>
      <c r="U1684" s="29"/>
      <c r="V1684" s="35"/>
      <c r="W1684" s="35"/>
      <c r="X1684" s="30"/>
      <c r="Y1684" s="30"/>
      <c r="Z1684" s="29"/>
      <c r="AA1684" s="29"/>
    </row>
    <row r="1685" spans="8:27" x14ac:dyDescent="0.2">
      <c r="H1685" s="35"/>
      <c r="I1685" s="29"/>
      <c r="J1685" s="29"/>
      <c r="K1685" s="29"/>
      <c r="L1685" s="35"/>
      <c r="M1685" s="35"/>
      <c r="N1685" s="29"/>
      <c r="O1685" s="29"/>
      <c r="P1685" s="29"/>
      <c r="Q1685" s="35"/>
      <c r="R1685" s="35"/>
      <c r="S1685" s="29"/>
      <c r="T1685" s="29"/>
      <c r="U1685" s="29"/>
      <c r="V1685" s="35"/>
      <c r="W1685" s="35"/>
      <c r="X1685" s="30"/>
      <c r="Y1685" s="30"/>
      <c r="Z1685" s="29"/>
      <c r="AA1685" s="29"/>
    </row>
    <row r="1686" spans="8:27" x14ac:dyDescent="0.2">
      <c r="H1686" s="35"/>
      <c r="I1686" s="29"/>
      <c r="J1686" s="29"/>
      <c r="K1686" s="29"/>
      <c r="L1686" s="35"/>
      <c r="M1686" s="35"/>
      <c r="N1686" s="29"/>
      <c r="O1686" s="29"/>
      <c r="P1686" s="29"/>
      <c r="Q1686" s="35"/>
      <c r="R1686" s="35"/>
      <c r="S1686" s="29"/>
      <c r="T1686" s="29"/>
      <c r="U1686" s="29"/>
      <c r="V1686" s="35"/>
      <c r="W1686" s="35"/>
      <c r="X1686" s="30"/>
      <c r="Y1686" s="30"/>
      <c r="Z1686" s="29"/>
      <c r="AA1686" s="29"/>
    </row>
    <row r="1687" spans="8:27" x14ac:dyDescent="0.2">
      <c r="H1687" s="35"/>
      <c r="I1687" s="29"/>
      <c r="J1687" s="29"/>
      <c r="K1687" s="29"/>
      <c r="L1687" s="35"/>
      <c r="M1687" s="35"/>
      <c r="N1687" s="29"/>
      <c r="O1687" s="29"/>
      <c r="P1687" s="29"/>
      <c r="Q1687" s="35"/>
      <c r="R1687" s="35"/>
      <c r="S1687" s="29"/>
      <c r="T1687" s="29"/>
      <c r="U1687" s="29"/>
      <c r="V1687" s="35"/>
      <c r="W1687" s="35"/>
      <c r="X1687" s="30"/>
      <c r="Y1687" s="30"/>
      <c r="Z1687" s="29"/>
      <c r="AA1687" s="29"/>
    </row>
    <row r="1688" spans="8:27" x14ac:dyDescent="0.2">
      <c r="H1688" s="35"/>
      <c r="I1688" s="29"/>
      <c r="J1688" s="29"/>
      <c r="K1688" s="29"/>
      <c r="L1688" s="35"/>
      <c r="M1688" s="35"/>
      <c r="N1688" s="29"/>
      <c r="O1688" s="29"/>
      <c r="P1688" s="29"/>
      <c r="Q1688" s="35"/>
      <c r="R1688" s="35"/>
      <c r="S1688" s="29"/>
      <c r="T1688" s="29"/>
      <c r="U1688" s="29"/>
      <c r="V1688" s="35"/>
      <c r="W1688" s="35"/>
      <c r="X1688" s="30"/>
      <c r="Y1688" s="30"/>
      <c r="Z1688" s="29"/>
      <c r="AA1688" s="29"/>
    </row>
    <row r="1689" spans="8:27" x14ac:dyDescent="0.2">
      <c r="H1689" s="35"/>
      <c r="I1689" s="29"/>
      <c r="J1689" s="29"/>
      <c r="K1689" s="29"/>
      <c r="L1689" s="35"/>
      <c r="M1689" s="35"/>
      <c r="N1689" s="29"/>
      <c r="O1689" s="29"/>
      <c r="P1689" s="29"/>
      <c r="Q1689" s="35"/>
      <c r="R1689" s="35"/>
      <c r="S1689" s="29"/>
      <c r="T1689" s="29"/>
      <c r="U1689" s="29"/>
      <c r="V1689" s="35"/>
      <c r="W1689" s="35"/>
      <c r="X1689" s="30"/>
      <c r="Y1689" s="30"/>
      <c r="Z1689" s="29"/>
      <c r="AA1689" s="29"/>
    </row>
    <row r="1690" spans="8:27" x14ac:dyDescent="0.2">
      <c r="H1690" s="35"/>
      <c r="I1690" s="29"/>
      <c r="J1690" s="29"/>
      <c r="K1690" s="29"/>
      <c r="L1690" s="35"/>
      <c r="M1690" s="35"/>
      <c r="N1690" s="29"/>
      <c r="O1690" s="29"/>
      <c r="P1690" s="29"/>
      <c r="Q1690" s="35"/>
      <c r="R1690" s="35"/>
      <c r="S1690" s="29"/>
      <c r="T1690" s="29"/>
      <c r="U1690" s="29"/>
      <c r="V1690" s="35"/>
      <c r="W1690" s="35"/>
      <c r="X1690" s="30"/>
      <c r="Y1690" s="30"/>
      <c r="Z1690" s="29"/>
      <c r="AA1690" s="29"/>
    </row>
    <row r="1691" spans="8:27" x14ac:dyDescent="0.2">
      <c r="H1691" s="35"/>
      <c r="I1691" s="29"/>
      <c r="J1691" s="29"/>
      <c r="K1691" s="29"/>
      <c r="L1691" s="35"/>
      <c r="M1691" s="35"/>
      <c r="N1691" s="29"/>
      <c r="O1691" s="29"/>
      <c r="P1691" s="29"/>
      <c r="Q1691" s="35"/>
      <c r="R1691" s="35"/>
      <c r="S1691" s="29"/>
      <c r="T1691" s="29"/>
      <c r="U1691" s="29"/>
      <c r="V1691" s="35"/>
      <c r="W1691" s="35"/>
      <c r="X1691" s="30"/>
      <c r="Y1691" s="30"/>
      <c r="Z1691" s="29"/>
      <c r="AA1691" s="29"/>
    </row>
    <row r="1692" spans="8:27" x14ac:dyDescent="0.2">
      <c r="H1692" s="35"/>
      <c r="I1692" s="29"/>
      <c r="J1692" s="29"/>
      <c r="K1692" s="29"/>
      <c r="L1692" s="35"/>
      <c r="M1692" s="35"/>
      <c r="N1692" s="29"/>
      <c r="O1692" s="29"/>
      <c r="P1692" s="29"/>
      <c r="Q1692" s="35"/>
      <c r="R1692" s="35"/>
      <c r="S1692" s="29"/>
      <c r="T1692" s="29"/>
      <c r="U1692" s="29"/>
      <c r="V1692" s="35"/>
      <c r="W1692" s="35"/>
      <c r="X1692" s="30"/>
      <c r="Y1692" s="30"/>
      <c r="Z1692" s="29"/>
      <c r="AA1692" s="29"/>
    </row>
    <row r="1693" spans="8:27" x14ac:dyDescent="0.2">
      <c r="H1693" s="35"/>
      <c r="I1693" s="29"/>
      <c r="J1693" s="29"/>
      <c r="K1693" s="29"/>
      <c r="L1693" s="35"/>
      <c r="M1693" s="35"/>
      <c r="N1693" s="29"/>
      <c r="O1693" s="29"/>
      <c r="P1693" s="29"/>
      <c r="Q1693" s="35"/>
      <c r="R1693" s="35"/>
      <c r="S1693" s="29"/>
      <c r="T1693" s="29"/>
      <c r="U1693" s="29"/>
      <c r="V1693" s="35"/>
      <c r="W1693" s="35"/>
      <c r="X1693" s="30"/>
      <c r="Y1693" s="30"/>
      <c r="Z1693" s="29"/>
      <c r="AA1693" s="29"/>
    </row>
    <row r="1694" spans="8:27" x14ac:dyDescent="0.2">
      <c r="H1694" s="35"/>
      <c r="I1694" s="29"/>
      <c r="J1694" s="29"/>
      <c r="K1694" s="29"/>
      <c r="L1694" s="35"/>
      <c r="M1694" s="35"/>
      <c r="N1694" s="29"/>
      <c r="O1694" s="29"/>
      <c r="P1694" s="29"/>
      <c r="Q1694" s="35"/>
      <c r="R1694" s="35"/>
      <c r="S1694" s="29"/>
      <c r="T1694" s="29"/>
      <c r="U1694" s="29"/>
      <c r="V1694" s="35"/>
      <c r="W1694" s="35"/>
      <c r="X1694" s="30"/>
      <c r="Y1694" s="30"/>
      <c r="Z1694" s="29"/>
      <c r="AA1694" s="29"/>
    </row>
    <row r="1695" spans="8:27" x14ac:dyDescent="0.2">
      <c r="H1695" s="35"/>
      <c r="I1695" s="29"/>
      <c r="J1695" s="29"/>
      <c r="K1695" s="29"/>
      <c r="L1695" s="35"/>
      <c r="M1695" s="35"/>
      <c r="N1695" s="29"/>
      <c r="O1695" s="29"/>
      <c r="P1695" s="29"/>
      <c r="Q1695" s="35"/>
      <c r="R1695" s="35"/>
      <c r="S1695" s="29"/>
      <c r="T1695" s="29"/>
      <c r="U1695" s="29"/>
      <c r="V1695" s="35"/>
      <c r="W1695" s="35"/>
      <c r="X1695" s="30"/>
      <c r="Y1695" s="30"/>
      <c r="Z1695" s="29"/>
      <c r="AA1695" s="29"/>
    </row>
    <row r="1696" spans="8:27" x14ac:dyDescent="0.2">
      <c r="H1696" s="35"/>
      <c r="I1696" s="29"/>
      <c r="J1696" s="29"/>
      <c r="K1696" s="29"/>
      <c r="L1696" s="35"/>
      <c r="M1696" s="35"/>
      <c r="N1696" s="29"/>
      <c r="O1696" s="29"/>
      <c r="P1696" s="29"/>
      <c r="Q1696" s="35"/>
      <c r="R1696" s="35"/>
      <c r="S1696" s="29"/>
      <c r="T1696" s="29"/>
      <c r="U1696" s="29"/>
      <c r="V1696" s="35"/>
      <c r="W1696" s="35"/>
      <c r="X1696" s="30"/>
      <c r="Y1696" s="30"/>
      <c r="Z1696" s="29"/>
      <c r="AA1696" s="29"/>
    </row>
    <row r="1697" spans="8:27" x14ac:dyDescent="0.2">
      <c r="H1697" s="35"/>
      <c r="I1697" s="29"/>
      <c r="J1697" s="29"/>
      <c r="K1697" s="29"/>
      <c r="L1697" s="35"/>
      <c r="M1697" s="35"/>
      <c r="N1697" s="29"/>
      <c r="O1697" s="29"/>
      <c r="P1697" s="29"/>
      <c r="Q1697" s="35"/>
      <c r="R1697" s="35"/>
      <c r="S1697" s="29"/>
      <c r="T1697" s="29"/>
      <c r="U1697" s="29"/>
      <c r="V1697" s="35"/>
      <c r="W1697" s="35"/>
      <c r="X1697" s="30"/>
      <c r="Y1697" s="30"/>
      <c r="Z1697" s="29"/>
      <c r="AA1697" s="29"/>
    </row>
    <row r="1698" spans="8:27" x14ac:dyDescent="0.2">
      <c r="H1698" s="35"/>
      <c r="I1698" s="29"/>
      <c r="J1698" s="29"/>
      <c r="K1698" s="29"/>
      <c r="L1698" s="35"/>
      <c r="M1698" s="35"/>
      <c r="N1698" s="29"/>
      <c r="O1698" s="29"/>
      <c r="P1698" s="29"/>
      <c r="Q1698" s="35"/>
      <c r="R1698" s="35"/>
      <c r="S1698" s="29"/>
      <c r="T1698" s="29"/>
      <c r="U1698" s="29"/>
      <c r="V1698" s="35"/>
      <c r="W1698" s="35"/>
      <c r="X1698" s="30"/>
      <c r="Y1698" s="30"/>
      <c r="Z1698" s="29"/>
      <c r="AA1698" s="29"/>
    </row>
    <row r="1699" spans="8:27" x14ac:dyDescent="0.2">
      <c r="H1699" s="35"/>
      <c r="I1699" s="29"/>
      <c r="J1699" s="29"/>
      <c r="K1699" s="29"/>
      <c r="L1699" s="35"/>
      <c r="M1699" s="35"/>
      <c r="N1699" s="29"/>
      <c r="O1699" s="29"/>
      <c r="P1699" s="29"/>
      <c r="Q1699" s="35"/>
      <c r="R1699" s="35"/>
      <c r="S1699" s="29"/>
      <c r="T1699" s="29"/>
      <c r="U1699" s="29"/>
      <c r="V1699" s="35"/>
      <c r="W1699" s="35"/>
      <c r="X1699" s="30"/>
      <c r="Y1699" s="30"/>
      <c r="Z1699" s="29"/>
      <c r="AA1699" s="29"/>
    </row>
    <row r="1700" spans="8:27" x14ac:dyDescent="0.2">
      <c r="H1700" s="35"/>
      <c r="I1700" s="29"/>
      <c r="J1700" s="29"/>
      <c r="K1700" s="29"/>
      <c r="L1700" s="35"/>
      <c r="M1700" s="35"/>
      <c r="N1700" s="29"/>
      <c r="O1700" s="29"/>
      <c r="P1700" s="29"/>
      <c r="Q1700" s="35"/>
      <c r="R1700" s="35"/>
      <c r="S1700" s="29"/>
      <c r="T1700" s="29"/>
      <c r="U1700" s="29"/>
      <c r="V1700" s="35"/>
      <c r="W1700" s="35"/>
      <c r="X1700" s="30"/>
      <c r="Y1700" s="30"/>
      <c r="Z1700" s="29"/>
      <c r="AA1700" s="29"/>
    </row>
    <row r="1701" spans="8:27" x14ac:dyDescent="0.2">
      <c r="H1701" s="35"/>
      <c r="I1701" s="29"/>
      <c r="J1701" s="29"/>
      <c r="K1701" s="29"/>
      <c r="L1701" s="35"/>
      <c r="M1701" s="35"/>
      <c r="N1701" s="29"/>
      <c r="O1701" s="29"/>
      <c r="P1701" s="29"/>
      <c r="Q1701" s="35"/>
      <c r="R1701" s="35"/>
      <c r="S1701" s="29"/>
      <c r="T1701" s="29"/>
      <c r="U1701" s="29"/>
      <c r="V1701" s="35"/>
      <c r="W1701" s="35"/>
      <c r="X1701" s="30"/>
      <c r="Y1701" s="30"/>
      <c r="Z1701" s="29"/>
      <c r="AA1701" s="29"/>
    </row>
    <row r="1702" spans="8:27" x14ac:dyDescent="0.2">
      <c r="H1702" s="35"/>
      <c r="I1702" s="29"/>
      <c r="J1702" s="29"/>
      <c r="K1702" s="29"/>
      <c r="L1702" s="35"/>
      <c r="M1702" s="35"/>
      <c r="N1702" s="29"/>
      <c r="O1702" s="29"/>
      <c r="P1702" s="29"/>
      <c r="Q1702" s="35"/>
      <c r="R1702" s="35"/>
      <c r="S1702" s="29"/>
      <c r="T1702" s="29"/>
      <c r="U1702" s="29"/>
      <c r="V1702" s="35"/>
      <c r="W1702" s="35"/>
      <c r="X1702" s="30"/>
      <c r="Y1702" s="30"/>
      <c r="Z1702" s="29"/>
      <c r="AA1702" s="29"/>
    </row>
    <row r="1703" spans="8:27" x14ac:dyDescent="0.2">
      <c r="H1703" s="35"/>
      <c r="I1703" s="29"/>
      <c r="J1703" s="29"/>
      <c r="K1703" s="29"/>
      <c r="L1703" s="35"/>
      <c r="M1703" s="35"/>
      <c r="N1703" s="29"/>
      <c r="O1703" s="29"/>
      <c r="P1703" s="29"/>
      <c r="Q1703" s="35"/>
      <c r="R1703" s="35"/>
      <c r="S1703" s="29"/>
      <c r="T1703" s="29"/>
      <c r="U1703" s="29"/>
      <c r="V1703" s="35"/>
      <c r="W1703" s="35"/>
      <c r="X1703" s="30"/>
      <c r="Y1703" s="30"/>
      <c r="Z1703" s="29"/>
      <c r="AA1703" s="29"/>
    </row>
    <row r="1704" spans="8:27" x14ac:dyDescent="0.2">
      <c r="H1704" s="35"/>
      <c r="I1704" s="29"/>
      <c r="J1704" s="29"/>
      <c r="K1704" s="29"/>
      <c r="L1704" s="35"/>
      <c r="M1704" s="35"/>
      <c r="N1704" s="29"/>
      <c r="O1704" s="29"/>
      <c r="P1704" s="29"/>
      <c r="Q1704" s="35"/>
      <c r="R1704" s="35"/>
      <c r="S1704" s="29"/>
      <c r="T1704" s="29"/>
      <c r="U1704" s="29"/>
      <c r="V1704" s="35"/>
      <c r="W1704" s="35"/>
      <c r="X1704" s="30"/>
      <c r="Y1704" s="30"/>
      <c r="Z1704" s="29"/>
      <c r="AA1704" s="29"/>
    </row>
    <row r="1705" spans="8:27" x14ac:dyDescent="0.2">
      <c r="H1705" s="35"/>
      <c r="I1705" s="29"/>
      <c r="J1705" s="29"/>
      <c r="K1705" s="29"/>
      <c r="L1705" s="35"/>
      <c r="M1705" s="35"/>
      <c r="N1705" s="29"/>
      <c r="O1705" s="29"/>
      <c r="P1705" s="29"/>
      <c r="Q1705" s="35"/>
      <c r="R1705" s="35"/>
      <c r="S1705" s="29"/>
      <c r="T1705" s="29"/>
      <c r="U1705" s="29"/>
      <c r="V1705" s="35"/>
      <c r="W1705" s="35"/>
      <c r="X1705" s="30"/>
      <c r="Y1705" s="30"/>
      <c r="Z1705" s="29"/>
      <c r="AA1705" s="29"/>
    </row>
    <row r="1706" spans="8:27" x14ac:dyDescent="0.2">
      <c r="H1706" s="35"/>
      <c r="I1706" s="29"/>
      <c r="J1706" s="29"/>
      <c r="K1706" s="29"/>
      <c r="L1706" s="35"/>
      <c r="M1706" s="35"/>
      <c r="N1706" s="29"/>
      <c r="O1706" s="29"/>
      <c r="P1706" s="29"/>
      <c r="Q1706" s="35"/>
      <c r="R1706" s="35"/>
      <c r="S1706" s="29"/>
      <c r="T1706" s="29"/>
      <c r="U1706" s="29"/>
      <c r="V1706" s="35"/>
      <c r="W1706" s="35"/>
      <c r="X1706" s="30"/>
      <c r="Y1706" s="30"/>
      <c r="Z1706" s="29"/>
      <c r="AA1706" s="29"/>
    </row>
    <row r="1707" spans="8:27" x14ac:dyDescent="0.2">
      <c r="H1707" s="35"/>
      <c r="I1707" s="29"/>
      <c r="J1707" s="29"/>
      <c r="K1707" s="29"/>
      <c r="L1707" s="35"/>
      <c r="M1707" s="35"/>
      <c r="N1707" s="29"/>
      <c r="O1707" s="29"/>
      <c r="P1707" s="29"/>
      <c r="Q1707" s="35"/>
      <c r="R1707" s="35"/>
      <c r="S1707" s="29"/>
      <c r="T1707" s="29"/>
      <c r="U1707" s="29"/>
      <c r="V1707" s="35"/>
      <c r="W1707" s="35"/>
      <c r="X1707" s="30"/>
      <c r="Y1707" s="30"/>
      <c r="Z1707" s="29"/>
      <c r="AA1707" s="29"/>
    </row>
    <row r="1708" spans="8:27" x14ac:dyDescent="0.2">
      <c r="H1708" s="35"/>
      <c r="I1708" s="29"/>
      <c r="J1708" s="29"/>
      <c r="K1708" s="29"/>
      <c r="L1708" s="35"/>
      <c r="M1708" s="35"/>
      <c r="N1708" s="29"/>
      <c r="O1708" s="29"/>
      <c r="P1708" s="29"/>
      <c r="Q1708" s="35"/>
      <c r="R1708" s="35"/>
      <c r="S1708" s="29"/>
      <c r="T1708" s="29"/>
      <c r="U1708" s="29"/>
      <c r="V1708" s="35"/>
      <c r="W1708" s="35"/>
      <c r="X1708" s="30"/>
      <c r="Y1708" s="30"/>
      <c r="Z1708" s="29"/>
      <c r="AA1708" s="29"/>
    </row>
    <row r="1709" spans="8:27" x14ac:dyDescent="0.2">
      <c r="H1709" s="35"/>
      <c r="I1709" s="29"/>
      <c r="J1709" s="29"/>
      <c r="K1709" s="29"/>
      <c r="L1709" s="35"/>
      <c r="M1709" s="35"/>
      <c r="N1709" s="29"/>
      <c r="O1709" s="29"/>
      <c r="P1709" s="29"/>
      <c r="Q1709" s="35"/>
      <c r="R1709" s="35"/>
      <c r="S1709" s="29"/>
      <c r="T1709" s="29"/>
      <c r="U1709" s="29"/>
      <c r="V1709" s="35"/>
      <c r="W1709" s="35"/>
      <c r="X1709" s="30"/>
      <c r="Y1709" s="30"/>
      <c r="Z1709" s="29"/>
      <c r="AA1709" s="29"/>
    </row>
    <row r="1710" spans="8:27" x14ac:dyDescent="0.2">
      <c r="H1710" s="35"/>
      <c r="I1710" s="29"/>
      <c r="J1710" s="29"/>
      <c r="K1710" s="29"/>
      <c r="L1710" s="35"/>
      <c r="M1710" s="35"/>
      <c r="N1710" s="29"/>
      <c r="O1710" s="29"/>
      <c r="P1710" s="29"/>
      <c r="Q1710" s="35"/>
      <c r="R1710" s="35"/>
      <c r="S1710" s="29"/>
      <c r="T1710" s="29"/>
      <c r="U1710" s="29"/>
      <c r="V1710" s="35"/>
      <c r="W1710" s="35"/>
      <c r="X1710" s="30"/>
      <c r="Y1710" s="30"/>
      <c r="Z1710" s="29"/>
      <c r="AA1710" s="29"/>
    </row>
    <row r="1711" spans="8:27" x14ac:dyDescent="0.2">
      <c r="H1711" s="35"/>
      <c r="I1711" s="29"/>
      <c r="J1711" s="29"/>
      <c r="K1711" s="29"/>
      <c r="L1711" s="35"/>
      <c r="M1711" s="35"/>
      <c r="N1711" s="29"/>
      <c r="O1711" s="29"/>
      <c r="P1711" s="29"/>
      <c r="Q1711" s="35"/>
      <c r="R1711" s="35"/>
      <c r="S1711" s="29"/>
      <c r="T1711" s="29"/>
      <c r="U1711" s="29"/>
      <c r="V1711" s="35"/>
      <c r="W1711" s="35"/>
      <c r="X1711" s="30"/>
      <c r="Y1711" s="30"/>
      <c r="Z1711" s="29"/>
      <c r="AA1711" s="29"/>
    </row>
    <row r="1712" spans="8:27" x14ac:dyDescent="0.2">
      <c r="H1712" s="35"/>
      <c r="I1712" s="29"/>
      <c r="J1712" s="29"/>
      <c r="K1712" s="29"/>
      <c r="L1712" s="35"/>
      <c r="M1712" s="35"/>
      <c r="N1712" s="29"/>
      <c r="O1712" s="29"/>
      <c r="P1712" s="29"/>
      <c r="Q1712" s="35"/>
      <c r="R1712" s="35"/>
      <c r="S1712" s="29"/>
      <c r="T1712" s="29"/>
      <c r="U1712" s="29"/>
      <c r="V1712" s="35"/>
      <c r="W1712" s="35"/>
      <c r="X1712" s="30"/>
      <c r="Y1712" s="30"/>
      <c r="Z1712" s="29"/>
      <c r="AA1712" s="29"/>
    </row>
    <row r="1713" spans="8:27" x14ac:dyDescent="0.2">
      <c r="H1713" s="35"/>
      <c r="I1713" s="29"/>
      <c r="J1713" s="29"/>
      <c r="K1713" s="29"/>
      <c r="L1713" s="35"/>
      <c r="M1713" s="35"/>
      <c r="N1713" s="29"/>
      <c r="O1713" s="29"/>
      <c r="P1713" s="29"/>
      <c r="Q1713" s="35"/>
      <c r="R1713" s="35"/>
      <c r="S1713" s="29"/>
      <c r="T1713" s="29"/>
      <c r="U1713" s="29"/>
      <c r="V1713" s="35"/>
      <c r="W1713" s="35"/>
      <c r="X1713" s="30"/>
      <c r="Y1713" s="30"/>
      <c r="Z1713" s="29"/>
      <c r="AA1713" s="29"/>
    </row>
    <row r="1714" spans="8:27" x14ac:dyDescent="0.2">
      <c r="H1714" s="35"/>
      <c r="I1714" s="29"/>
      <c r="J1714" s="29"/>
      <c r="K1714" s="29"/>
      <c r="L1714" s="35"/>
      <c r="M1714" s="35"/>
      <c r="N1714" s="29"/>
      <c r="O1714" s="29"/>
      <c r="P1714" s="29"/>
      <c r="Q1714" s="35"/>
      <c r="R1714" s="35"/>
      <c r="S1714" s="29"/>
      <c r="T1714" s="29"/>
      <c r="U1714" s="29"/>
      <c r="V1714" s="35"/>
      <c r="W1714" s="35"/>
      <c r="X1714" s="30"/>
      <c r="Y1714" s="30"/>
      <c r="Z1714" s="29"/>
      <c r="AA1714" s="29"/>
    </row>
    <row r="1715" spans="8:27" x14ac:dyDescent="0.2">
      <c r="H1715" s="35"/>
      <c r="I1715" s="29"/>
      <c r="J1715" s="29"/>
      <c r="K1715" s="29"/>
      <c r="L1715" s="35"/>
      <c r="M1715" s="35"/>
      <c r="N1715" s="29"/>
      <c r="O1715" s="29"/>
      <c r="P1715" s="29"/>
      <c r="Q1715" s="35"/>
      <c r="R1715" s="35"/>
      <c r="S1715" s="29"/>
      <c r="T1715" s="29"/>
      <c r="U1715" s="29"/>
      <c r="V1715" s="35"/>
      <c r="W1715" s="35"/>
      <c r="X1715" s="30"/>
      <c r="Y1715" s="30"/>
      <c r="Z1715" s="29"/>
      <c r="AA1715" s="29"/>
    </row>
    <row r="1716" spans="8:27" x14ac:dyDescent="0.2">
      <c r="H1716" s="35"/>
      <c r="I1716" s="29"/>
      <c r="J1716" s="29"/>
      <c r="K1716" s="29"/>
      <c r="L1716" s="35"/>
      <c r="M1716" s="35"/>
      <c r="N1716" s="29"/>
      <c r="O1716" s="29"/>
      <c r="P1716" s="29"/>
      <c r="Q1716" s="35"/>
      <c r="R1716" s="35"/>
      <c r="S1716" s="29"/>
      <c r="T1716" s="29"/>
      <c r="U1716" s="29"/>
      <c r="V1716" s="35"/>
      <c r="W1716" s="35"/>
      <c r="X1716" s="30"/>
      <c r="Y1716" s="30"/>
      <c r="Z1716" s="29"/>
      <c r="AA1716" s="29"/>
    </row>
    <row r="1717" spans="8:27" x14ac:dyDescent="0.2">
      <c r="H1717" s="35"/>
      <c r="I1717" s="29"/>
      <c r="J1717" s="29"/>
      <c r="K1717" s="29"/>
      <c r="L1717" s="35"/>
      <c r="M1717" s="35"/>
      <c r="N1717" s="29"/>
      <c r="O1717" s="29"/>
      <c r="P1717" s="29"/>
      <c r="Q1717" s="35"/>
      <c r="R1717" s="35"/>
      <c r="S1717" s="29"/>
      <c r="T1717" s="29"/>
      <c r="U1717" s="29"/>
      <c r="V1717" s="35"/>
      <c r="W1717" s="35"/>
      <c r="X1717" s="30"/>
      <c r="Y1717" s="30"/>
      <c r="Z1717" s="29"/>
      <c r="AA1717" s="29"/>
    </row>
    <row r="1718" spans="8:27" x14ac:dyDescent="0.2">
      <c r="H1718" s="35"/>
      <c r="I1718" s="29"/>
      <c r="J1718" s="29"/>
      <c r="K1718" s="29"/>
      <c r="L1718" s="35"/>
      <c r="M1718" s="35"/>
      <c r="N1718" s="29"/>
      <c r="O1718" s="29"/>
      <c r="P1718" s="29"/>
      <c r="Q1718" s="35"/>
      <c r="R1718" s="35"/>
      <c r="S1718" s="29"/>
      <c r="T1718" s="29"/>
      <c r="U1718" s="29"/>
      <c r="V1718" s="35"/>
      <c r="W1718" s="35"/>
      <c r="X1718" s="30"/>
      <c r="Y1718" s="30"/>
      <c r="Z1718" s="29"/>
      <c r="AA1718" s="29"/>
    </row>
    <row r="1719" spans="8:27" x14ac:dyDescent="0.2">
      <c r="H1719" s="35"/>
      <c r="I1719" s="29"/>
      <c r="J1719" s="29"/>
      <c r="K1719" s="29"/>
      <c r="L1719" s="35"/>
      <c r="M1719" s="35"/>
      <c r="N1719" s="29"/>
      <c r="O1719" s="29"/>
      <c r="P1719" s="29"/>
      <c r="Q1719" s="35"/>
      <c r="R1719" s="35"/>
      <c r="S1719" s="29"/>
      <c r="T1719" s="29"/>
      <c r="U1719" s="29"/>
      <c r="V1719" s="35"/>
      <c r="W1719" s="35"/>
      <c r="X1719" s="30"/>
      <c r="Y1719" s="30"/>
      <c r="Z1719" s="29"/>
      <c r="AA1719" s="29"/>
    </row>
    <row r="1720" spans="8:27" x14ac:dyDescent="0.2">
      <c r="H1720" s="35"/>
      <c r="I1720" s="29"/>
      <c r="J1720" s="29"/>
      <c r="K1720" s="29"/>
      <c r="L1720" s="35"/>
      <c r="M1720" s="35"/>
      <c r="N1720" s="29"/>
      <c r="O1720" s="29"/>
      <c r="P1720" s="29"/>
      <c r="Q1720" s="35"/>
      <c r="R1720" s="35"/>
      <c r="S1720" s="29"/>
      <c r="T1720" s="29"/>
      <c r="U1720" s="29"/>
      <c r="V1720" s="35"/>
      <c r="W1720" s="35"/>
      <c r="X1720" s="30"/>
      <c r="Y1720" s="30"/>
      <c r="Z1720" s="29"/>
      <c r="AA1720" s="29"/>
    </row>
    <row r="1721" spans="8:27" x14ac:dyDescent="0.2">
      <c r="H1721" s="35"/>
      <c r="I1721" s="29"/>
      <c r="J1721" s="29"/>
      <c r="K1721" s="29"/>
      <c r="L1721" s="35"/>
      <c r="M1721" s="35"/>
      <c r="N1721" s="29"/>
      <c r="O1721" s="29"/>
      <c r="P1721" s="29"/>
      <c r="Q1721" s="35"/>
      <c r="R1721" s="35"/>
      <c r="S1721" s="29"/>
      <c r="T1721" s="29"/>
      <c r="U1721" s="29"/>
      <c r="V1721" s="35"/>
      <c r="W1721" s="35"/>
      <c r="X1721" s="30"/>
      <c r="Y1721" s="30"/>
      <c r="Z1721" s="29"/>
      <c r="AA1721" s="29"/>
    </row>
    <row r="1722" spans="8:27" x14ac:dyDescent="0.2">
      <c r="H1722" s="35"/>
      <c r="I1722" s="29"/>
      <c r="J1722" s="29"/>
      <c r="K1722" s="29"/>
      <c r="L1722" s="35"/>
      <c r="M1722" s="35"/>
      <c r="N1722" s="29"/>
      <c r="O1722" s="29"/>
      <c r="P1722" s="29"/>
      <c r="Q1722" s="35"/>
      <c r="R1722" s="35"/>
      <c r="S1722" s="29"/>
      <c r="T1722" s="29"/>
      <c r="U1722" s="29"/>
      <c r="V1722" s="35"/>
      <c r="W1722" s="35"/>
      <c r="X1722" s="30"/>
      <c r="Y1722" s="30"/>
      <c r="Z1722" s="29"/>
      <c r="AA1722" s="29"/>
    </row>
    <row r="1723" spans="8:27" x14ac:dyDescent="0.2">
      <c r="H1723" s="35"/>
      <c r="I1723" s="29"/>
      <c r="J1723" s="29"/>
      <c r="K1723" s="29"/>
      <c r="L1723" s="35"/>
      <c r="M1723" s="35"/>
      <c r="N1723" s="29"/>
      <c r="O1723" s="29"/>
      <c r="P1723" s="29"/>
      <c r="Q1723" s="35"/>
      <c r="R1723" s="35"/>
      <c r="S1723" s="29"/>
      <c r="T1723" s="29"/>
      <c r="U1723" s="29"/>
      <c r="V1723" s="35"/>
      <c r="W1723" s="35"/>
      <c r="X1723" s="30"/>
      <c r="Y1723" s="30"/>
      <c r="Z1723" s="29"/>
      <c r="AA1723" s="29"/>
    </row>
    <row r="1724" spans="8:27" x14ac:dyDescent="0.2">
      <c r="H1724" s="35"/>
      <c r="I1724" s="29"/>
      <c r="J1724" s="29"/>
      <c r="K1724" s="29"/>
      <c r="L1724" s="35"/>
      <c r="M1724" s="35"/>
      <c r="N1724" s="29"/>
      <c r="O1724" s="29"/>
      <c r="P1724" s="29"/>
      <c r="Q1724" s="35"/>
      <c r="R1724" s="35"/>
      <c r="S1724" s="29"/>
      <c r="T1724" s="29"/>
      <c r="U1724" s="29"/>
      <c r="V1724" s="35"/>
      <c r="W1724" s="35"/>
      <c r="X1724" s="30"/>
      <c r="Y1724" s="30"/>
      <c r="Z1724" s="29"/>
      <c r="AA1724" s="29"/>
    </row>
    <row r="1725" spans="8:27" x14ac:dyDescent="0.2">
      <c r="H1725" s="35"/>
      <c r="I1725" s="29"/>
      <c r="J1725" s="29"/>
      <c r="K1725" s="29"/>
      <c r="L1725" s="35"/>
      <c r="M1725" s="35"/>
      <c r="N1725" s="29"/>
      <c r="O1725" s="29"/>
      <c r="P1725" s="29"/>
      <c r="Q1725" s="35"/>
      <c r="R1725" s="35"/>
      <c r="S1725" s="29"/>
      <c r="T1725" s="29"/>
      <c r="U1725" s="29"/>
      <c r="V1725" s="35"/>
      <c r="W1725" s="35"/>
      <c r="X1725" s="30"/>
      <c r="Y1725" s="30"/>
      <c r="Z1725" s="29"/>
      <c r="AA1725" s="29"/>
    </row>
    <row r="1726" spans="8:27" x14ac:dyDescent="0.2">
      <c r="H1726" s="35"/>
      <c r="I1726" s="29"/>
      <c r="J1726" s="29"/>
      <c r="K1726" s="29"/>
      <c r="L1726" s="35"/>
      <c r="M1726" s="35"/>
      <c r="N1726" s="29"/>
      <c r="O1726" s="29"/>
      <c r="P1726" s="29"/>
      <c r="Q1726" s="35"/>
      <c r="R1726" s="35"/>
      <c r="S1726" s="29"/>
      <c r="T1726" s="29"/>
      <c r="U1726" s="29"/>
      <c r="V1726" s="35"/>
      <c r="W1726" s="35"/>
      <c r="X1726" s="30"/>
      <c r="Y1726" s="30"/>
      <c r="Z1726" s="29"/>
      <c r="AA1726" s="29"/>
    </row>
    <row r="1727" spans="8:27" x14ac:dyDescent="0.2">
      <c r="H1727" s="35"/>
      <c r="I1727" s="29"/>
      <c r="J1727" s="29"/>
      <c r="K1727" s="29"/>
      <c r="L1727" s="35"/>
      <c r="M1727" s="35"/>
      <c r="N1727" s="29"/>
      <c r="O1727" s="29"/>
      <c r="P1727" s="29"/>
      <c r="Q1727" s="35"/>
      <c r="R1727" s="35"/>
      <c r="S1727" s="29"/>
      <c r="T1727" s="29"/>
      <c r="U1727" s="29"/>
      <c r="V1727" s="35"/>
      <c r="W1727" s="35"/>
      <c r="X1727" s="30"/>
      <c r="Y1727" s="30"/>
      <c r="Z1727" s="29"/>
      <c r="AA1727" s="29"/>
    </row>
    <row r="1728" spans="8:27" x14ac:dyDescent="0.2">
      <c r="H1728" s="35"/>
      <c r="I1728" s="29"/>
      <c r="J1728" s="29"/>
      <c r="K1728" s="29"/>
      <c r="L1728" s="35"/>
      <c r="M1728" s="35"/>
      <c r="N1728" s="29"/>
      <c r="O1728" s="29"/>
      <c r="P1728" s="29"/>
      <c r="Q1728" s="35"/>
      <c r="R1728" s="35"/>
      <c r="S1728" s="29"/>
      <c r="T1728" s="29"/>
      <c r="U1728" s="29"/>
      <c r="V1728" s="35"/>
      <c r="W1728" s="35"/>
      <c r="X1728" s="30"/>
      <c r="Y1728" s="30"/>
      <c r="Z1728" s="29"/>
      <c r="AA1728" s="29"/>
    </row>
    <row r="1729" spans="8:27" x14ac:dyDescent="0.2">
      <c r="H1729" s="35"/>
      <c r="I1729" s="29"/>
      <c r="J1729" s="29"/>
      <c r="K1729" s="29"/>
      <c r="L1729" s="35"/>
      <c r="M1729" s="35"/>
      <c r="N1729" s="29"/>
      <c r="O1729" s="29"/>
      <c r="P1729" s="29"/>
      <c r="Q1729" s="35"/>
      <c r="R1729" s="35"/>
      <c r="S1729" s="29"/>
      <c r="T1729" s="29"/>
      <c r="U1729" s="29"/>
      <c r="V1729" s="35"/>
      <c r="W1729" s="35"/>
      <c r="X1729" s="30"/>
      <c r="Y1729" s="30"/>
      <c r="Z1729" s="29"/>
      <c r="AA1729" s="29"/>
    </row>
    <row r="1730" spans="8:27" x14ac:dyDescent="0.2">
      <c r="H1730" s="35"/>
      <c r="I1730" s="29"/>
      <c r="J1730" s="29"/>
      <c r="K1730" s="29"/>
      <c r="L1730" s="35"/>
      <c r="M1730" s="35"/>
      <c r="N1730" s="29"/>
      <c r="O1730" s="29"/>
      <c r="P1730" s="29"/>
      <c r="Q1730" s="35"/>
      <c r="R1730" s="35"/>
      <c r="S1730" s="29"/>
      <c r="T1730" s="29"/>
      <c r="U1730" s="29"/>
      <c r="V1730" s="35"/>
      <c r="W1730" s="35"/>
      <c r="X1730" s="30"/>
      <c r="Y1730" s="30"/>
      <c r="Z1730" s="29"/>
      <c r="AA1730" s="29"/>
    </row>
    <row r="1731" spans="8:27" x14ac:dyDescent="0.2">
      <c r="H1731" s="35"/>
      <c r="I1731" s="29"/>
      <c r="J1731" s="29"/>
      <c r="K1731" s="29"/>
      <c r="L1731" s="35"/>
      <c r="M1731" s="35"/>
      <c r="N1731" s="29"/>
      <c r="O1731" s="29"/>
      <c r="P1731" s="29"/>
      <c r="Q1731" s="35"/>
      <c r="R1731" s="35"/>
      <c r="S1731" s="29"/>
      <c r="T1731" s="29"/>
      <c r="U1731" s="29"/>
      <c r="V1731" s="35"/>
      <c r="W1731" s="35"/>
      <c r="X1731" s="30"/>
      <c r="Y1731" s="30"/>
      <c r="Z1731" s="29"/>
      <c r="AA1731" s="29"/>
    </row>
    <row r="1732" spans="8:27" x14ac:dyDescent="0.2">
      <c r="H1732" s="35"/>
      <c r="I1732" s="29"/>
      <c r="J1732" s="29"/>
      <c r="K1732" s="29"/>
      <c r="L1732" s="35"/>
      <c r="M1732" s="35"/>
      <c r="N1732" s="29"/>
      <c r="O1732" s="29"/>
      <c r="P1732" s="29"/>
      <c r="Q1732" s="35"/>
      <c r="R1732" s="35"/>
      <c r="S1732" s="29"/>
      <c r="T1732" s="29"/>
      <c r="U1732" s="29"/>
      <c r="V1732" s="35"/>
      <c r="W1732" s="35"/>
      <c r="X1732" s="30"/>
      <c r="Y1732" s="30"/>
      <c r="Z1732" s="29"/>
      <c r="AA1732" s="29"/>
    </row>
    <row r="1733" spans="8:27" x14ac:dyDescent="0.2">
      <c r="H1733" s="35"/>
      <c r="I1733" s="29"/>
      <c r="J1733" s="29"/>
      <c r="K1733" s="29"/>
      <c r="L1733" s="35"/>
      <c r="M1733" s="35"/>
      <c r="N1733" s="29"/>
      <c r="O1733" s="29"/>
      <c r="P1733" s="29"/>
      <c r="Q1733" s="35"/>
      <c r="R1733" s="35"/>
      <c r="S1733" s="29"/>
      <c r="T1733" s="29"/>
      <c r="U1733" s="29"/>
      <c r="V1733" s="35"/>
      <c r="W1733" s="35"/>
      <c r="X1733" s="30"/>
      <c r="Y1733" s="30"/>
      <c r="Z1733" s="29"/>
      <c r="AA1733" s="29"/>
    </row>
    <row r="1734" spans="8:27" x14ac:dyDescent="0.2">
      <c r="H1734" s="35"/>
      <c r="I1734" s="29"/>
      <c r="J1734" s="29"/>
      <c r="K1734" s="29"/>
      <c r="L1734" s="35"/>
      <c r="M1734" s="35"/>
      <c r="N1734" s="29"/>
      <c r="O1734" s="29"/>
      <c r="P1734" s="29"/>
      <c r="Q1734" s="35"/>
      <c r="R1734" s="35"/>
      <c r="S1734" s="29"/>
      <c r="T1734" s="29"/>
      <c r="U1734" s="29"/>
      <c r="V1734" s="35"/>
      <c r="W1734" s="35"/>
      <c r="X1734" s="30"/>
      <c r="Y1734" s="30"/>
      <c r="Z1734" s="29"/>
      <c r="AA1734" s="29"/>
    </row>
    <row r="1735" spans="8:27" x14ac:dyDescent="0.2">
      <c r="H1735" s="35"/>
      <c r="I1735" s="29"/>
      <c r="J1735" s="29"/>
      <c r="K1735" s="29"/>
      <c r="L1735" s="35"/>
      <c r="M1735" s="35"/>
      <c r="N1735" s="29"/>
      <c r="O1735" s="29"/>
      <c r="P1735" s="29"/>
      <c r="Q1735" s="35"/>
      <c r="R1735" s="35"/>
      <c r="S1735" s="29"/>
      <c r="T1735" s="29"/>
      <c r="U1735" s="29"/>
      <c r="V1735" s="35"/>
      <c r="W1735" s="35"/>
      <c r="X1735" s="30"/>
      <c r="Y1735" s="30"/>
      <c r="Z1735" s="29"/>
      <c r="AA1735" s="29"/>
    </row>
    <row r="1736" spans="8:27" x14ac:dyDescent="0.2">
      <c r="H1736" s="35"/>
      <c r="I1736" s="29"/>
      <c r="J1736" s="29"/>
      <c r="K1736" s="29"/>
      <c r="L1736" s="35"/>
      <c r="M1736" s="35"/>
      <c r="N1736" s="29"/>
      <c r="O1736" s="29"/>
      <c r="P1736" s="29"/>
      <c r="Q1736" s="35"/>
      <c r="R1736" s="35"/>
      <c r="S1736" s="29"/>
      <c r="T1736" s="29"/>
      <c r="U1736" s="29"/>
      <c r="V1736" s="35"/>
      <c r="W1736" s="35"/>
      <c r="X1736" s="30"/>
      <c r="Y1736" s="30"/>
      <c r="Z1736" s="29"/>
      <c r="AA1736" s="29"/>
    </row>
    <row r="1737" spans="8:27" x14ac:dyDescent="0.2">
      <c r="H1737" s="35"/>
      <c r="I1737" s="29"/>
      <c r="J1737" s="29"/>
      <c r="K1737" s="29"/>
      <c r="L1737" s="35"/>
      <c r="M1737" s="35"/>
      <c r="N1737" s="29"/>
      <c r="O1737" s="29"/>
      <c r="P1737" s="29"/>
      <c r="Q1737" s="35"/>
      <c r="R1737" s="35"/>
      <c r="S1737" s="29"/>
      <c r="T1737" s="29"/>
      <c r="U1737" s="29"/>
      <c r="V1737" s="35"/>
      <c r="W1737" s="35"/>
      <c r="X1737" s="30"/>
      <c r="Y1737" s="30"/>
      <c r="Z1737" s="29"/>
      <c r="AA1737" s="29"/>
    </row>
    <row r="1738" spans="8:27" x14ac:dyDescent="0.2">
      <c r="H1738" s="35"/>
      <c r="I1738" s="29"/>
      <c r="J1738" s="29"/>
      <c r="K1738" s="29"/>
      <c r="L1738" s="35"/>
      <c r="M1738" s="35"/>
      <c r="N1738" s="29"/>
      <c r="O1738" s="29"/>
      <c r="P1738" s="29"/>
      <c r="Q1738" s="35"/>
      <c r="R1738" s="35"/>
      <c r="S1738" s="29"/>
      <c r="T1738" s="29"/>
      <c r="U1738" s="29"/>
      <c r="V1738" s="35"/>
      <c r="W1738" s="35"/>
      <c r="X1738" s="30"/>
      <c r="Y1738" s="30"/>
      <c r="Z1738" s="29"/>
      <c r="AA1738" s="29"/>
    </row>
    <row r="1739" spans="8:27" x14ac:dyDescent="0.2">
      <c r="H1739" s="35"/>
      <c r="I1739" s="29"/>
      <c r="J1739" s="29"/>
      <c r="K1739" s="29"/>
      <c r="L1739" s="35"/>
      <c r="M1739" s="35"/>
      <c r="N1739" s="29"/>
      <c r="O1739" s="29"/>
      <c r="P1739" s="29"/>
      <c r="Q1739" s="35"/>
      <c r="R1739" s="35"/>
      <c r="S1739" s="29"/>
      <c r="T1739" s="29"/>
      <c r="U1739" s="29"/>
      <c r="V1739" s="35"/>
      <c r="W1739" s="35"/>
      <c r="X1739" s="30"/>
      <c r="Y1739" s="30"/>
      <c r="Z1739" s="29"/>
      <c r="AA1739" s="29"/>
    </row>
    <row r="1740" spans="8:27" x14ac:dyDescent="0.2">
      <c r="H1740" s="35"/>
      <c r="I1740" s="29"/>
      <c r="J1740" s="29"/>
      <c r="K1740" s="29"/>
      <c r="L1740" s="35"/>
      <c r="M1740" s="35"/>
      <c r="N1740" s="29"/>
      <c r="O1740" s="29"/>
      <c r="P1740" s="29"/>
      <c r="Q1740" s="35"/>
      <c r="R1740" s="35"/>
      <c r="S1740" s="29"/>
      <c r="T1740" s="29"/>
      <c r="U1740" s="29"/>
      <c r="V1740" s="35"/>
      <c r="W1740" s="35"/>
      <c r="X1740" s="30"/>
      <c r="Y1740" s="30"/>
      <c r="Z1740" s="29"/>
      <c r="AA1740" s="29"/>
    </row>
    <row r="1741" spans="8:27" x14ac:dyDescent="0.2">
      <c r="H1741" s="35"/>
      <c r="I1741" s="29"/>
      <c r="J1741" s="29"/>
      <c r="K1741" s="29"/>
      <c r="L1741" s="35"/>
      <c r="M1741" s="35"/>
      <c r="N1741" s="29"/>
      <c r="O1741" s="29"/>
      <c r="P1741" s="29"/>
      <c r="Q1741" s="35"/>
      <c r="R1741" s="35"/>
      <c r="S1741" s="29"/>
      <c r="T1741" s="29"/>
      <c r="U1741" s="29"/>
      <c r="V1741" s="35"/>
      <c r="W1741" s="35"/>
      <c r="X1741" s="30"/>
      <c r="Y1741" s="30"/>
      <c r="Z1741" s="29"/>
      <c r="AA1741" s="29"/>
    </row>
    <row r="1742" spans="8:27" x14ac:dyDescent="0.2">
      <c r="H1742" s="35"/>
      <c r="I1742" s="29"/>
      <c r="J1742" s="29"/>
      <c r="K1742" s="29"/>
      <c r="L1742" s="35"/>
      <c r="M1742" s="35"/>
      <c r="N1742" s="29"/>
      <c r="O1742" s="29"/>
      <c r="P1742" s="29"/>
      <c r="Q1742" s="35"/>
      <c r="R1742" s="35"/>
      <c r="S1742" s="29"/>
      <c r="T1742" s="29"/>
      <c r="U1742" s="29"/>
      <c r="V1742" s="35"/>
      <c r="W1742" s="35"/>
      <c r="X1742" s="30"/>
      <c r="Y1742" s="30"/>
      <c r="Z1742" s="29"/>
      <c r="AA1742" s="29"/>
    </row>
    <row r="1743" spans="8:27" x14ac:dyDescent="0.2">
      <c r="H1743" s="35"/>
      <c r="I1743" s="29"/>
      <c r="J1743" s="29"/>
      <c r="K1743" s="29"/>
      <c r="L1743" s="35"/>
      <c r="M1743" s="35"/>
      <c r="N1743" s="29"/>
      <c r="O1743" s="29"/>
      <c r="P1743" s="29"/>
      <c r="Q1743" s="35"/>
      <c r="R1743" s="35"/>
      <c r="S1743" s="29"/>
      <c r="T1743" s="29"/>
      <c r="U1743" s="29"/>
      <c r="V1743" s="35"/>
      <c r="W1743" s="35"/>
      <c r="X1743" s="30"/>
      <c r="Y1743" s="30"/>
      <c r="Z1743" s="29"/>
      <c r="AA1743" s="29"/>
    </row>
    <row r="1744" spans="8:27" x14ac:dyDescent="0.2">
      <c r="H1744" s="35"/>
      <c r="I1744" s="29"/>
      <c r="J1744" s="29"/>
      <c r="K1744" s="29"/>
      <c r="L1744" s="35"/>
      <c r="M1744" s="35"/>
      <c r="N1744" s="29"/>
      <c r="O1744" s="29"/>
      <c r="P1744" s="29"/>
      <c r="Q1744" s="35"/>
      <c r="R1744" s="35"/>
      <c r="S1744" s="29"/>
      <c r="T1744" s="29"/>
      <c r="U1744" s="29"/>
      <c r="V1744" s="35"/>
      <c r="W1744" s="35"/>
      <c r="X1744" s="30"/>
      <c r="Y1744" s="30"/>
      <c r="Z1744" s="29"/>
      <c r="AA1744" s="29"/>
    </row>
    <row r="1745" spans="8:27" x14ac:dyDescent="0.2">
      <c r="H1745" s="35"/>
      <c r="I1745" s="29"/>
      <c r="J1745" s="29"/>
      <c r="K1745" s="29"/>
      <c r="L1745" s="35"/>
      <c r="M1745" s="35"/>
      <c r="N1745" s="29"/>
      <c r="O1745" s="29"/>
      <c r="P1745" s="29"/>
      <c r="Q1745" s="35"/>
      <c r="R1745" s="35"/>
      <c r="S1745" s="29"/>
      <c r="T1745" s="29"/>
      <c r="U1745" s="29"/>
      <c r="V1745" s="35"/>
      <c r="W1745" s="35"/>
      <c r="X1745" s="30"/>
      <c r="Y1745" s="30"/>
      <c r="Z1745" s="29"/>
      <c r="AA1745" s="29"/>
    </row>
    <row r="1746" spans="8:27" x14ac:dyDescent="0.2">
      <c r="H1746" s="35"/>
      <c r="I1746" s="29"/>
      <c r="J1746" s="29"/>
      <c r="K1746" s="29"/>
      <c r="L1746" s="35"/>
      <c r="M1746" s="35"/>
      <c r="N1746" s="29"/>
      <c r="O1746" s="29"/>
      <c r="P1746" s="29"/>
      <c r="Q1746" s="35"/>
      <c r="R1746" s="35"/>
      <c r="S1746" s="29"/>
      <c r="T1746" s="29"/>
      <c r="U1746" s="29"/>
      <c r="V1746" s="35"/>
      <c r="W1746" s="35"/>
      <c r="X1746" s="30"/>
      <c r="Y1746" s="30"/>
      <c r="Z1746" s="29"/>
      <c r="AA1746" s="29"/>
    </row>
    <row r="1747" spans="8:27" x14ac:dyDescent="0.2">
      <c r="H1747" s="35"/>
      <c r="I1747" s="29"/>
      <c r="J1747" s="29"/>
      <c r="K1747" s="29"/>
      <c r="L1747" s="35"/>
      <c r="M1747" s="35"/>
      <c r="N1747" s="29"/>
      <c r="O1747" s="29"/>
      <c r="P1747" s="29"/>
      <c r="Q1747" s="35"/>
      <c r="R1747" s="35"/>
      <c r="S1747" s="29"/>
      <c r="T1747" s="29"/>
      <c r="U1747" s="29"/>
      <c r="V1747" s="35"/>
      <c r="W1747" s="35"/>
      <c r="X1747" s="30"/>
      <c r="Y1747" s="30"/>
      <c r="Z1747" s="29"/>
      <c r="AA1747" s="29"/>
    </row>
    <row r="1748" spans="8:27" x14ac:dyDescent="0.2">
      <c r="H1748" s="35"/>
      <c r="I1748" s="29"/>
      <c r="J1748" s="29"/>
      <c r="K1748" s="29"/>
      <c r="L1748" s="35"/>
      <c r="M1748" s="35"/>
      <c r="N1748" s="29"/>
      <c r="O1748" s="29"/>
      <c r="P1748" s="29"/>
      <c r="Q1748" s="35"/>
      <c r="R1748" s="35"/>
      <c r="S1748" s="29"/>
      <c r="T1748" s="29"/>
      <c r="U1748" s="29"/>
      <c r="V1748" s="35"/>
      <c r="W1748" s="35"/>
      <c r="X1748" s="30"/>
      <c r="Y1748" s="30"/>
      <c r="Z1748" s="29"/>
      <c r="AA1748" s="29"/>
    </row>
    <row r="1749" spans="8:27" x14ac:dyDescent="0.2">
      <c r="H1749" s="35"/>
      <c r="I1749" s="29"/>
      <c r="J1749" s="29"/>
      <c r="K1749" s="29"/>
      <c r="L1749" s="35"/>
      <c r="M1749" s="35"/>
      <c r="N1749" s="29"/>
      <c r="O1749" s="29"/>
      <c r="P1749" s="29"/>
      <c r="Q1749" s="35"/>
      <c r="R1749" s="35"/>
      <c r="S1749" s="29"/>
      <c r="T1749" s="29"/>
      <c r="U1749" s="29"/>
      <c r="V1749" s="35"/>
      <c r="W1749" s="35"/>
      <c r="X1749" s="30"/>
      <c r="Y1749" s="30"/>
      <c r="Z1749" s="29"/>
      <c r="AA1749" s="29"/>
    </row>
    <row r="1750" spans="8:27" x14ac:dyDescent="0.2">
      <c r="H1750" s="35"/>
      <c r="I1750" s="29"/>
      <c r="J1750" s="29"/>
      <c r="K1750" s="29"/>
      <c r="L1750" s="35"/>
      <c r="M1750" s="35"/>
      <c r="N1750" s="29"/>
      <c r="O1750" s="29"/>
      <c r="P1750" s="29"/>
      <c r="Q1750" s="35"/>
      <c r="R1750" s="35"/>
      <c r="S1750" s="29"/>
      <c r="T1750" s="29"/>
      <c r="U1750" s="29"/>
      <c r="V1750" s="35"/>
      <c r="W1750" s="35"/>
      <c r="X1750" s="30"/>
      <c r="Y1750" s="30"/>
      <c r="Z1750" s="29"/>
      <c r="AA1750" s="29"/>
    </row>
    <row r="1751" spans="8:27" x14ac:dyDescent="0.2">
      <c r="H1751" s="35"/>
      <c r="I1751" s="29"/>
      <c r="J1751" s="29"/>
      <c r="K1751" s="29"/>
      <c r="L1751" s="35"/>
      <c r="M1751" s="35"/>
      <c r="N1751" s="29"/>
      <c r="O1751" s="29"/>
      <c r="P1751" s="29"/>
      <c r="Q1751" s="35"/>
      <c r="R1751" s="35"/>
      <c r="S1751" s="29"/>
      <c r="T1751" s="29"/>
      <c r="U1751" s="29"/>
      <c r="V1751" s="35"/>
      <c r="W1751" s="35"/>
      <c r="X1751" s="30"/>
      <c r="Y1751" s="30"/>
      <c r="Z1751" s="29"/>
      <c r="AA1751" s="29"/>
    </row>
    <row r="1752" spans="8:27" x14ac:dyDescent="0.2">
      <c r="H1752" s="35"/>
      <c r="I1752" s="29"/>
      <c r="J1752" s="29"/>
      <c r="K1752" s="29"/>
      <c r="L1752" s="35"/>
      <c r="M1752" s="35"/>
      <c r="N1752" s="29"/>
      <c r="O1752" s="29"/>
      <c r="P1752" s="29"/>
      <c r="Q1752" s="35"/>
      <c r="R1752" s="35"/>
      <c r="S1752" s="29"/>
      <c r="T1752" s="29"/>
      <c r="U1752" s="29"/>
      <c r="V1752" s="35"/>
      <c r="W1752" s="35"/>
      <c r="X1752" s="30"/>
      <c r="Y1752" s="30"/>
      <c r="Z1752" s="29"/>
      <c r="AA1752" s="29"/>
    </row>
    <row r="1753" spans="8:27" x14ac:dyDescent="0.2">
      <c r="H1753" s="35"/>
      <c r="I1753" s="29"/>
      <c r="J1753" s="29"/>
      <c r="K1753" s="29"/>
      <c r="L1753" s="35"/>
      <c r="M1753" s="35"/>
      <c r="N1753" s="29"/>
      <c r="O1753" s="29"/>
      <c r="P1753" s="29"/>
      <c r="Q1753" s="35"/>
      <c r="R1753" s="35"/>
      <c r="S1753" s="29"/>
      <c r="T1753" s="29"/>
      <c r="U1753" s="29"/>
      <c r="V1753" s="35"/>
      <c r="W1753" s="35"/>
      <c r="X1753" s="30"/>
      <c r="Y1753" s="30"/>
      <c r="Z1753" s="29"/>
      <c r="AA1753" s="29"/>
    </row>
    <row r="1754" spans="8:27" x14ac:dyDescent="0.2">
      <c r="H1754" s="35"/>
      <c r="I1754" s="29"/>
      <c r="J1754" s="29"/>
      <c r="K1754" s="29"/>
      <c r="L1754" s="35"/>
      <c r="M1754" s="35"/>
      <c r="N1754" s="29"/>
      <c r="O1754" s="29"/>
      <c r="P1754" s="29"/>
      <c r="Q1754" s="35"/>
      <c r="R1754" s="35"/>
      <c r="S1754" s="29"/>
      <c r="T1754" s="29"/>
      <c r="U1754" s="29"/>
      <c r="V1754" s="35"/>
      <c r="W1754" s="35"/>
      <c r="X1754" s="30"/>
      <c r="Y1754" s="30"/>
      <c r="Z1754" s="29"/>
      <c r="AA1754" s="29"/>
    </row>
    <row r="1755" spans="8:27" x14ac:dyDescent="0.2">
      <c r="H1755" s="35"/>
      <c r="I1755" s="29"/>
      <c r="J1755" s="29"/>
      <c r="K1755" s="29"/>
      <c r="L1755" s="35"/>
      <c r="M1755" s="35"/>
      <c r="N1755" s="29"/>
      <c r="O1755" s="29"/>
      <c r="P1755" s="29"/>
      <c r="Q1755" s="35"/>
      <c r="R1755" s="35"/>
      <c r="S1755" s="29"/>
      <c r="T1755" s="29"/>
      <c r="U1755" s="29"/>
      <c r="V1755" s="35"/>
      <c r="W1755" s="35"/>
      <c r="X1755" s="30"/>
      <c r="Y1755" s="30"/>
      <c r="Z1755" s="29"/>
      <c r="AA1755" s="29"/>
    </row>
    <row r="1756" spans="8:27" x14ac:dyDescent="0.2">
      <c r="H1756" s="35"/>
      <c r="I1756" s="29"/>
      <c r="J1756" s="29"/>
      <c r="K1756" s="29"/>
      <c r="L1756" s="35"/>
      <c r="M1756" s="35"/>
      <c r="N1756" s="29"/>
      <c r="O1756" s="29"/>
      <c r="P1756" s="29"/>
      <c r="Q1756" s="35"/>
      <c r="R1756" s="35"/>
      <c r="S1756" s="29"/>
      <c r="T1756" s="29"/>
      <c r="U1756" s="29"/>
      <c r="V1756" s="35"/>
      <c r="W1756" s="35"/>
      <c r="X1756" s="30"/>
      <c r="Y1756" s="30"/>
      <c r="Z1756" s="29"/>
      <c r="AA1756" s="29"/>
    </row>
    <row r="1757" spans="8:27" x14ac:dyDescent="0.2">
      <c r="H1757" s="35"/>
      <c r="I1757" s="29"/>
      <c r="J1757" s="29"/>
      <c r="K1757" s="29"/>
      <c r="L1757" s="35"/>
      <c r="M1757" s="35"/>
      <c r="N1757" s="29"/>
      <c r="O1757" s="29"/>
      <c r="P1757" s="29"/>
      <c r="Q1757" s="35"/>
      <c r="R1757" s="35"/>
      <c r="S1757" s="29"/>
      <c r="T1757" s="29"/>
      <c r="U1757" s="29"/>
      <c r="V1757" s="35"/>
      <c r="W1757" s="35"/>
      <c r="X1757" s="30"/>
      <c r="Y1757" s="30"/>
      <c r="Z1757" s="29"/>
      <c r="AA1757" s="29"/>
    </row>
    <row r="1758" spans="8:27" x14ac:dyDescent="0.2">
      <c r="H1758" s="35"/>
      <c r="I1758" s="29"/>
      <c r="J1758" s="29"/>
      <c r="K1758" s="29"/>
      <c r="L1758" s="35"/>
      <c r="M1758" s="35"/>
      <c r="N1758" s="29"/>
      <c r="O1758" s="29"/>
      <c r="P1758" s="29"/>
      <c r="Q1758" s="35"/>
      <c r="R1758" s="35"/>
      <c r="S1758" s="29"/>
      <c r="T1758" s="29"/>
      <c r="U1758" s="29"/>
      <c r="V1758" s="35"/>
      <c r="W1758" s="35"/>
      <c r="X1758" s="30"/>
      <c r="Y1758" s="30"/>
      <c r="Z1758" s="29"/>
      <c r="AA1758" s="29"/>
    </row>
    <row r="1759" spans="8:27" x14ac:dyDescent="0.2">
      <c r="H1759" s="35"/>
      <c r="I1759" s="29"/>
      <c r="J1759" s="29"/>
      <c r="K1759" s="29"/>
      <c r="L1759" s="35"/>
      <c r="M1759" s="35"/>
      <c r="N1759" s="29"/>
      <c r="O1759" s="29"/>
      <c r="P1759" s="29"/>
      <c r="Q1759" s="35"/>
      <c r="R1759" s="35"/>
      <c r="S1759" s="29"/>
      <c r="T1759" s="29"/>
      <c r="U1759" s="29"/>
      <c r="V1759" s="35"/>
      <c r="W1759" s="35"/>
      <c r="X1759" s="30"/>
      <c r="Y1759" s="30"/>
      <c r="Z1759" s="29"/>
      <c r="AA1759" s="29"/>
    </row>
    <row r="1760" spans="8:27" x14ac:dyDescent="0.2">
      <c r="H1760" s="35"/>
      <c r="I1760" s="29"/>
      <c r="J1760" s="29"/>
      <c r="K1760" s="29"/>
      <c r="L1760" s="35"/>
      <c r="M1760" s="35"/>
      <c r="N1760" s="29"/>
      <c r="O1760" s="29"/>
      <c r="P1760" s="29"/>
      <c r="Q1760" s="35"/>
      <c r="R1760" s="35"/>
      <c r="S1760" s="29"/>
      <c r="T1760" s="29"/>
      <c r="U1760" s="29"/>
      <c r="V1760" s="35"/>
      <c r="W1760" s="35"/>
      <c r="X1760" s="30"/>
      <c r="Y1760" s="30"/>
      <c r="Z1760" s="29"/>
      <c r="AA1760" s="29"/>
    </row>
    <row r="1761" spans="8:27" x14ac:dyDescent="0.2">
      <c r="H1761" s="35"/>
      <c r="I1761" s="29"/>
      <c r="J1761" s="29"/>
      <c r="K1761" s="29"/>
      <c r="L1761" s="35"/>
      <c r="M1761" s="35"/>
      <c r="N1761" s="29"/>
      <c r="O1761" s="29"/>
      <c r="P1761" s="29"/>
      <c r="Q1761" s="35"/>
      <c r="R1761" s="35"/>
      <c r="S1761" s="29"/>
      <c r="T1761" s="29"/>
      <c r="U1761" s="29"/>
      <c r="V1761" s="35"/>
      <c r="W1761" s="35"/>
      <c r="X1761" s="30"/>
      <c r="Y1761" s="30"/>
      <c r="Z1761" s="29"/>
      <c r="AA1761" s="29"/>
    </row>
    <row r="1762" spans="8:27" x14ac:dyDescent="0.2">
      <c r="H1762" s="35"/>
      <c r="I1762" s="29"/>
      <c r="J1762" s="29"/>
      <c r="K1762" s="29"/>
      <c r="L1762" s="35"/>
      <c r="M1762" s="35"/>
      <c r="N1762" s="29"/>
      <c r="O1762" s="29"/>
      <c r="P1762" s="29"/>
      <c r="Q1762" s="35"/>
      <c r="R1762" s="35"/>
      <c r="S1762" s="29"/>
      <c r="T1762" s="29"/>
      <c r="U1762" s="29"/>
      <c r="V1762" s="35"/>
      <c r="W1762" s="35"/>
      <c r="X1762" s="30"/>
      <c r="Y1762" s="30"/>
      <c r="Z1762" s="29"/>
      <c r="AA1762" s="29"/>
    </row>
    <row r="1763" spans="8:27" x14ac:dyDescent="0.2">
      <c r="H1763" s="35"/>
      <c r="I1763" s="29"/>
      <c r="J1763" s="29"/>
      <c r="K1763" s="29"/>
      <c r="L1763" s="35"/>
      <c r="M1763" s="35"/>
      <c r="N1763" s="29"/>
      <c r="O1763" s="29"/>
      <c r="P1763" s="29"/>
      <c r="Q1763" s="35"/>
      <c r="R1763" s="35"/>
      <c r="S1763" s="29"/>
      <c r="T1763" s="29"/>
      <c r="U1763" s="29"/>
      <c r="V1763" s="35"/>
      <c r="W1763" s="35"/>
      <c r="X1763" s="30"/>
      <c r="Y1763" s="30"/>
      <c r="Z1763" s="29"/>
      <c r="AA1763" s="29"/>
    </row>
    <row r="1764" spans="8:27" x14ac:dyDescent="0.2">
      <c r="H1764" s="35"/>
      <c r="I1764" s="29"/>
      <c r="J1764" s="29"/>
      <c r="K1764" s="29"/>
      <c r="L1764" s="35"/>
      <c r="M1764" s="35"/>
      <c r="N1764" s="29"/>
      <c r="O1764" s="29"/>
      <c r="P1764" s="29"/>
      <c r="Q1764" s="35"/>
      <c r="R1764" s="35"/>
      <c r="S1764" s="29"/>
      <c r="T1764" s="29"/>
      <c r="U1764" s="29"/>
      <c r="V1764" s="35"/>
      <c r="W1764" s="35"/>
      <c r="X1764" s="30"/>
      <c r="Y1764" s="30"/>
      <c r="Z1764" s="29"/>
      <c r="AA1764" s="29"/>
    </row>
    <row r="1765" spans="8:27" x14ac:dyDescent="0.2">
      <c r="H1765" s="35"/>
      <c r="I1765" s="29"/>
      <c r="J1765" s="29"/>
      <c r="K1765" s="29"/>
      <c r="L1765" s="35"/>
      <c r="M1765" s="35"/>
      <c r="N1765" s="29"/>
      <c r="O1765" s="29"/>
      <c r="P1765" s="29"/>
      <c r="Q1765" s="35"/>
      <c r="R1765" s="35"/>
      <c r="S1765" s="29"/>
      <c r="T1765" s="29"/>
      <c r="U1765" s="29"/>
      <c r="V1765" s="35"/>
      <c r="W1765" s="35"/>
      <c r="X1765" s="30"/>
      <c r="Y1765" s="30"/>
      <c r="Z1765" s="29"/>
      <c r="AA1765" s="29"/>
    </row>
    <row r="1766" spans="8:27" x14ac:dyDescent="0.2">
      <c r="H1766" s="35"/>
      <c r="I1766" s="29"/>
      <c r="J1766" s="29"/>
      <c r="K1766" s="29"/>
      <c r="L1766" s="35"/>
      <c r="M1766" s="35"/>
      <c r="N1766" s="29"/>
      <c r="O1766" s="29"/>
      <c r="P1766" s="29"/>
      <c r="Q1766" s="35"/>
      <c r="R1766" s="35"/>
      <c r="S1766" s="29"/>
      <c r="T1766" s="29"/>
      <c r="U1766" s="29"/>
      <c r="V1766" s="35"/>
      <c r="W1766" s="35"/>
      <c r="X1766" s="30"/>
      <c r="Y1766" s="30"/>
      <c r="Z1766" s="29"/>
      <c r="AA1766" s="29"/>
    </row>
    <row r="1767" spans="8:27" x14ac:dyDescent="0.2">
      <c r="H1767" s="35"/>
      <c r="I1767" s="29"/>
      <c r="J1767" s="29"/>
      <c r="K1767" s="29"/>
      <c r="L1767" s="35"/>
      <c r="M1767" s="35"/>
      <c r="N1767" s="29"/>
      <c r="O1767" s="29"/>
      <c r="P1767" s="29"/>
      <c r="Q1767" s="35"/>
      <c r="R1767" s="35"/>
      <c r="S1767" s="29"/>
      <c r="T1767" s="29"/>
      <c r="U1767" s="29"/>
      <c r="V1767" s="35"/>
      <c r="W1767" s="35"/>
      <c r="X1767" s="30"/>
      <c r="Y1767" s="30"/>
      <c r="Z1767" s="29"/>
      <c r="AA1767" s="29"/>
    </row>
    <row r="1768" spans="8:27" x14ac:dyDescent="0.2">
      <c r="H1768" s="35"/>
      <c r="I1768" s="29"/>
      <c r="J1768" s="29"/>
      <c r="K1768" s="29"/>
      <c r="L1768" s="35"/>
      <c r="M1768" s="35"/>
      <c r="N1768" s="29"/>
      <c r="O1768" s="29"/>
      <c r="P1768" s="29"/>
      <c r="Q1768" s="35"/>
      <c r="R1768" s="35"/>
      <c r="S1768" s="29"/>
      <c r="T1768" s="29"/>
      <c r="U1768" s="29"/>
      <c r="V1768" s="35"/>
      <c r="W1768" s="35"/>
      <c r="X1768" s="30"/>
      <c r="Y1768" s="30"/>
      <c r="Z1768" s="29"/>
      <c r="AA1768" s="29"/>
    </row>
    <row r="1769" spans="8:27" x14ac:dyDescent="0.2">
      <c r="H1769" s="35"/>
      <c r="I1769" s="29"/>
      <c r="J1769" s="29"/>
      <c r="K1769" s="29"/>
      <c r="L1769" s="35"/>
      <c r="M1769" s="35"/>
      <c r="N1769" s="29"/>
      <c r="O1769" s="29"/>
      <c r="P1769" s="29"/>
      <c r="Q1769" s="35"/>
      <c r="R1769" s="35"/>
      <c r="S1769" s="29"/>
      <c r="T1769" s="29"/>
      <c r="U1769" s="29"/>
      <c r="V1769" s="35"/>
      <c r="W1769" s="35"/>
      <c r="X1769" s="30"/>
      <c r="Y1769" s="30"/>
      <c r="Z1769" s="29"/>
      <c r="AA1769" s="29"/>
    </row>
    <row r="1770" spans="8:27" x14ac:dyDescent="0.2">
      <c r="H1770" s="35"/>
      <c r="I1770" s="29"/>
      <c r="J1770" s="29"/>
      <c r="K1770" s="29"/>
      <c r="L1770" s="35"/>
      <c r="M1770" s="35"/>
      <c r="N1770" s="29"/>
      <c r="O1770" s="29"/>
      <c r="P1770" s="29"/>
      <c r="Q1770" s="35"/>
      <c r="R1770" s="35"/>
      <c r="S1770" s="29"/>
      <c r="T1770" s="29"/>
      <c r="U1770" s="29"/>
      <c r="V1770" s="35"/>
      <c r="W1770" s="35"/>
      <c r="X1770" s="30"/>
      <c r="Y1770" s="30"/>
      <c r="Z1770" s="29"/>
      <c r="AA1770" s="29"/>
    </row>
    <row r="1771" spans="8:27" x14ac:dyDescent="0.2">
      <c r="H1771" s="35"/>
      <c r="I1771" s="29"/>
      <c r="J1771" s="29"/>
      <c r="K1771" s="29"/>
      <c r="L1771" s="35"/>
      <c r="M1771" s="35"/>
      <c r="N1771" s="29"/>
      <c r="O1771" s="29"/>
      <c r="P1771" s="29"/>
      <c r="Q1771" s="35"/>
      <c r="R1771" s="35"/>
      <c r="S1771" s="29"/>
      <c r="T1771" s="29"/>
      <c r="U1771" s="29"/>
      <c r="V1771" s="35"/>
      <c r="W1771" s="35"/>
      <c r="X1771" s="30"/>
      <c r="Y1771" s="30"/>
      <c r="Z1771" s="29"/>
      <c r="AA1771" s="29"/>
    </row>
    <row r="1772" spans="8:27" x14ac:dyDescent="0.2">
      <c r="H1772" s="35"/>
      <c r="I1772" s="29"/>
      <c r="J1772" s="29"/>
      <c r="K1772" s="29"/>
      <c r="L1772" s="35"/>
      <c r="M1772" s="35"/>
      <c r="N1772" s="29"/>
      <c r="O1772" s="29"/>
      <c r="P1772" s="29"/>
      <c r="Q1772" s="35"/>
      <c r="R1772" s="35"/>
      <c r="S1772" s="29"/>
      <c r="T1772" s="29"/>
      <c r="U1772" s="29"/>
      <c r="V1772" s="35"/>
      <c r="W1772" s="35"/>
      <c r="X1772" s="30"/>
      <c r="Y1772" s="30"/>
      <c r="Z1772" s="29"/>
      <c r="AA1772" s="29"/>
    </row>
    <row r="1773" spans="8:27" x14ac:dyDescent="0.2">
      <c r="H1773" s="35"/>
      <c r="I1773" s="29"/>
      <c r="J1773" s="29"/>
      <c r="K1773" s="29"/>
      <c r="L1773" s="35"/>
      <c r="M1773" s="35"/>
      <c r="N1773" s="29"/>
      <c r="O1773" s="29"/>
      <c r="P1773" s="29"/>
      <c r="Q1773" s="35"/>
      <c r="R1773" s="35"/>
      <c r="S1773" s="29"/>
      <c r="T1773" s="29"/>
      <c r="U1773" s="29"/>
      <c r="V1773" s="35"/>
      <c r="W1773" s="35"/>
      <c r="X1773" s="30"/>
      <c r="Y1773" s="30"/>
      <c r="Z1773" s="29"/>
      <c r="AA1773" s="29"/>
    </row>
    <row r="1774" spans="8:27" x14ac:dyDescent="0.2">
      <c r="H1774" s="35"/>
      <c r="I1774" s="29"/>
      <c r="J1774" s="29"/>
      <c r="K1774" s="29"/>
      <c r="L1774" s="35"/>
      <c r="M1774" s="35"/>
      <c r="N1774" s="29"/>
      <c r="O1774" s="29"/>
      <c r="P1774" s="29"/>
      <c r="Q1774" s="35"/>
      <c r="R1774" s="35"/>
      <c r="S1774" s="29"/>
      <c r="T1774" s="29"/>
      <c r="U1774" s="29"/>
      <c r="V1774" s="35"/>
      <c r="W1774" s="35"/>
      <c r="X1774" s="30"/>
      <c r="Y1774" s="30"/>
      <c r="Z1774" s="29"/>
      <c r="AA1774" s="29"/>
    </row>
    <row r="1775" spans="8:27" x14ac:dyDescent="0.2">
      <c r="H1775" s="35"/>
      <c r="I1775" s="29"/>
      <c r="J1775" s="29"/>
      <c r="K1775" s="29"/>
      <c r="L1775" s="35"/>
      <c r="M1775" s="35"/>
      <c r="N1775" s="29"/>
      <c r="O1775" s="29"/>
      <c r="P1775" s="29"/>
      <c r="Q1775" s="35"/>
      <c r="R1775" s="35"/>
      <c r="S1775" s="29"/>
      <c r="T1775" s="29"/>
      <c r="U1775" s="29"/>
      <c r="V1775" s="35"/>
      <c r="W1775" s="35"/>
      <c r="X1775" s="30"/>
      <c r="Y1775" s="30"/>
      <c r="Z1775" s="29"/>
      <c r="AA1775" s="29"/>
    </row>
    <row r="1776" spans="8:27" x14ac:dyDescent="0.2">
      <c r="H1776" s="35"/>
      <c r="I1776" s="29"/>
      <c r="J1776" s="29"/>
      <c r="K1776" s="29"/>
      <c r="L1776" s="35"/>
      <c r="M1776" s="35"/>
      <c r="N1776" s="29"/>
      <c r="O1776" s="29"/>
      <c r="P1776" s="29"/>
      <c r="Q1776" s="35"/>
      <c r="R1776" s="35"/>
      <c r="S1776" s="29"/>
      <c r="T1776" s="29"/>
      <c r="U1776" s="29"/>
      <c r="V1776" s="35"/>
      <c r="W1776" s="35"/>
      <c r="X1776" s="30"/>
      <c r="Y1776" s="30"/>
      <c r="Z1776" s="29"/>
      <c r="AA1776" s="29"/>
    </row>
    <row r="1777" spans="8:27" x14ac:dyDescent="0.2">
      <c r="H1777" s="35"/>
      <c r="I1777" s="29"/>
      <c r="J1777" s="29"/>
      <c r="K1777" s="29"/>
      <c r="L1777" s="35"/>
      <c r="M1777" s="35"/>
      <c r="N1777" s="29"/>
      <c r="O1777" s="29"/>
      <c r="P1777" s="29"/>
      <c r="Q1777" s="35"/>
      <c r="R1777" s="35"/>
      <c r="S1777" s="29"/>
      <c r="T1777" s="29"/>
      <c r="U1777" s="29"/>
      <c r="V1777" s="35"/>
      <c r="W1777" s="35"/>
      <c r="X1777" s="30"/>
      <c r="Y1777" s="30"/>
      <c r="Z1777" s="29"/>
      <c r="AA1777" s="29"/>
    </row>
    <row r="1778" spans="8:27" x14ac:dyDescent="0.2">
      <c r="H1778" s="35"/>
      <c r="I1778" s="29"/>
      <c r="J1778" s="29"/>
      <c r="K1778" s="29"/>
      <c r="L1778" s="35"/>
      <c r="M1778" s="35"/>
      <c r="N1778" s="29"/>
      <c r="O1778" s="29"/>
      <c r="P1778" s="29"/>
      <c r="Q1778" s="35"/>
      <c r="R1778" s="35"/>
      <c r="S1778" s="29"/>
      <c r="T1778" s="29"/>
      <c r="U1778" s="29"/>
      <c r="V1778" s="35"/>
      <c r="W1778" s="35"/>
      <c r="X1778" s="30"/>
      <c r="Y1778" s="30"/>
      <c r="Z1778" s="29"/>
      <c r="AA1778" s="29"/>
    </row>
    <row r="1779" spans="8:27" x14ac:dyDescent="0.2">
      <c r="H1779" s="35"/>
      <c r="I1779" s="29"/>
      <c r="J1779" s="29"/>
      <c r="K1779" s="29"/>
      <c r="L1779" s="35"/>
      <c r="M1779" s="35"/>
      <c r="N1779" s="29"/>
      <c r="O1779" s="29"/>
      <c r="P1779" s="29"/>
      <c r="Q1779" s="35"/>
      <c r="R1779" s="35"/>
      <c r="S1779" s="29"/>
      <c r="T1779" s="29"/>
      <c r="U1779" s="29"/>
      <c r="V1779" s="35"/>
      <c r="W1779" s="35"/>
      <c r="X1779" s="30"/>
      <c r="Y1779" s="30"/>
      <c r="Z1779" s="29"/>
      <c r="AA1779" s="29"/>
    </row>
    <row r="1780" spans="8:27" x14ac:dyDescent="0.2">
      <c r="H1780" s="35"/>
      <c r="I1780" s="29"/>
      <c r="J1780" s="29"/>
      <c r="K1780" s="29"/>
      <c r="L1780" s="35"/>
      <c r="M1780" s="35"/>
      <c r="N1780" s="29"/>
      <c r="O1780" s="29"/>
      <c r="P1780" s="29"/>
      <c r="Q1780" s="35"/>
      <c r="R1780" s="35"/>
      <c r="S1780" s="29"/>
      <c r="T1780" s="29"/>
      <c r="U1780" s="29"/>
      <c r="V1780" s="35"/>
      <c r="W1780" s="35"/>
      <c r="X1780" s="30"/>
      <c r="Y1780" s="30"/>
      <c r="Z1780" s="29"/>
      <c r="AA1780" s="29"/>
    </row>
    <row r="1781" spans="8:27" x14ac:dyDescent="0.2">
      <c r="H1781" s="35"/>
      <c r="I1781" s="29"/>
      <c r="J1781" s="29"/>
      <c r="K1781" s="29"/>
      <c r="L1781" s="35"/>
      <c r="M1781" s="35"/>
      <c r="N1781" s="29"/>
      <c r="O1781" s="29"/>
      <c r="P1781" s="29"/>
      <c r="Q1781" s="35"/>
      <c r="R1781" s="35"/>
      <c r="S1781" s="29"/>
      <c r="T1781" s="29"/>
      <c r="U1781" s="29"/>
      <c r="V1781" s="35"/>
      <c r="W1781" s="35"/>
      <c r="X1781" s="30"/>
      <c r="Y1781" s="30"/>
      <c r="Z1781" s="29"/>
      <c r="AA1781" s="29"/>
    </row>
    <row r="1782" spans="8:27" x14ac:dyDescent="0.2">
      <c r="H1782" s="35"/>
      <c r="I1782" s="29"/>
      <c r="J1782" s="29"/>
      <c r="K1782" s="29"/>
      <c r="L1782" s="35"/>
      <c r="M1782" s="35"/>
      <c r="N1782" s="29"/>
      <c r="O1782" s="29"/>
      <c r="P1782" s="29"/>
      <c r="Q1782" s="35"/>
      <c r="R1782" s="35"/>
      <c r="S1782" s="29"/>
      <c r="T1782" s="29"/>
      <c r="U1782" s="29"/>
      <c r="V1782" s="35"/>
      <c r="W1782" s="35"/>
      <c r="X1782" s="30"/>
      <c r="Y1782" s="30"/>
      <c r="Z1782" s="29"/>
      <c r="AA1782" s="29"/>
    </row>
    <row r="1783" spans="8:27" x14ac:dyDescent="0.2">
      <c r="H1783" s="35"/>
      <c r="I1783" s="29"/>
      <c r="J1783" s="29"/>
      <c r="K1783" s="29"/>
      <c r="L1783" s="35"/>
      <c r="M1783" s="35"/>
      <c r="N1783" s="29"/>
      <c r="O1783" s="29"/>
      <c r="P1783" s="29"/>
      <c r="Q1783" s="35"/>
      <c r="R1783" s="35"/>
      <c r="S1783" s="29"/>
      <c r="T1783" s="29"/>
      <c r="U1783" s="29"/>
      <c r="V1783" s="35"/>
      <c r="W1783" s="35"/>
      <c r="X1783" s="30"/>
      <c r="Y1783" s="30"/>
      <c r="Z1783" s="29"/>
      <c r="AA1783" s="29"/>
    </row>
    <row r="1784" spans="8:27" x14ac:dyDescent="0.2">
      <c r="H1784" s="35"/>
      <c r="I1784" s="29"/>
      <c r="J1784" s="29"/>
      <c r="K1784" s="29"/>
      <c r="L1784" s="35"/>
      <c r="M1784" s="35"/>
      <c r="N1784" s="29"/>
      <c r="O1784" s="29"/>
      <c r="P1784" s="29"/>
      <c r="Q1784" s="35"/>
      <c r="R1784" s="35"/>
      <c r="S1784" s="29"/>
      <c r="T1784" s="29"/>
      <c r="U1784" s="29"/>
      <c r="V1784" s="35"/>
      <c r="W1784" s="35"/>
      <c r="X1784" s="30"/>
      <c r="Y1784" s="30"/>
      <c r="Z1784" s="29"/>
      <c r="AA1784" s="29"/>
    </row>
    <row r="1785" spans="8:27" x14ac:dyDescent="0.2">
      <c r="H1785" s="35"/>
      <c r="I1785" s="29"/>
      <c r="J1785" s="29"/>
      <c r="K1785" s="29"/>
      <c r="L1785" s="35"/>
      <c r="M1785" s="35"/>
      <c r="N1785" s="29"/>
      <c r="O1785" s="29"/>
      <c r="P1785" s="29"/>
      <c r="Q1785" s="35"/>
      <c r="R1785" s="35"/>
      <c r="S1785" s="29"/>
      <c r="T1785" s="29"/>
      <c r="U1785" s="29"/>
      <c r="V1785" s="35"/>
      <c r="W1785" s="35"/>
      <c r="X1785" s="30"/>
      <c r="Y1785" s="30"/>
      <c r="Z1785" s="29"/>
      <c r="AA1785" s="29"/>
    </row>
    <row r="1786" spans="8:27" x14ac:dyDescent="0.2">
      <c r="H1786" s="35"/>
      <c r="I1786" s="29"/>
      <c r="J1786" s="29"/>
      <c r="K1786" s="29"/>
      <c r="L1786" s="35"/>
      <c r="M1786" s="35"/>
      <c r="N1786" s="29"/>
      <c r="O1786" s="29"/>
      <c r="P1786" s="29"/>
      <c r="Q1786" s="35"/>
      <c r="R1786" s="35"/>
      <c r="S1786" s="29"/>
      <c r="T1786" s="29"/>
      <c r="U1786" s="29"/>
      <c r="V1786" s="35"/>
      <c r="W1786" s="35"/>
      <c r="X1786" s="30"/>
      <c r="Y1786" s="30"/>
      <c r="Z1786" s="29"/>
      <c r="AA1786" s="29"/>
    </row>
    <row r="1787" spans="8:27" x14ac:dyDescent="0.2">
      <c r="H1787" s="35"/>
      <c r="I1787" s="29"/>
      <c r="J1787" s="29"/>
      <c r="K1787" s="29"/>
      <c r="L1787" s="35"/>
      <c r="M1787" s="35"/>
      <c r="N1787" s="29"/>
      <c r="O1787" s="29"/>
      <c r="P1787" s="29"/>
      <c r="Q1787" s="35"/>
      <c r="R1787" s="35"/>
      <c r="S1787" s="29"/>
      <c r="T1787" s="29"/>
      <c r="U1787" s="29"/>
      <c r="V1787" s="35"/>
      <c r="W1787" s="35"/>
      <c r="X1787" s="30"/>
      <c r="Y1787" s="30"/>
      <c r="Z1787" s="29"/>
      <c r="AA1787" s="29"/>
    </row>
    <row r="1788" spans="8:27" x14ac:dyDescent="0.2">
      <c r="H1788" s="35"/>
      <c r="I1788" s="29"/>
      <c r="J1788" s="29"/>
      <c r="K1788" s="29"/>
      <c r="L1788" s="35"/>
      <c r="M1788" s="35"/>
      <c r="N1788" s="29"/>
      <c r="O1788" s="29"/>
      <c r="P1788" s="29"/>
      <c r="Q1788" s="35"/>
      <c r="R1788" s="35"/>
      <c r="S1788" s="29"/>
      <c r="T1788" s="29"/>
      <c r="U1788" s="29"/>
      <c r="V1788" s="35"/>
      <c r="W1788" s="35"/>
      <c r="X1788" s="30"/>
      <c r="Y1788" s="30"/>
      <c r="Z1788" s="29"/>
      <c r="AA1788" s="29"/>
    </row>
    <row r="1789" spans="8:27" x14ac:dyDescent="0.2">
      <c r="H1789" s="35"/>
      <c r="I1789" s="29"/>
      <c r="J1789" s="29"/>
      <c r="K1789" s="29"/>
      <c r="L1789" s="35"/>
      <c r="M1789" s="35"/>
      <c r="N1789" s="29"/>
      <c r="O1789" s="29"/>
      <c r="P1789" s="29"/>
      <c r="Q1789" s="35"/>
      <c r="R1789" s="35"/>
      <c r="S1789" s="29"/>
      <c r="T1789" s="29"/>
      <c r="U1789" s="29"/>
      <c r="V1789" s="35"/>
      <c r="W1789" s="35"/>
      <c r="X1789" s="30"/>
      <c r="Y1789" s="30"/>
      <c r="Z1789" s="29"/>
      <c r="AA1789" s="29"/>
    </row>
    <row r="1790" spans="8:27" x14ac:dyDescent="0.2">
      <c r="H1790" s="35"/>
      <c r="I1790" s="29"/>
      <c r="J1790" s="29"/>
      <c r="K1790" s="29"/>
      <c r="L1790" s="35"/>
      <c r="M1790" s="35"/>
      <c r="N1790" s="29"/>
      <c r="O1790" s="29"/>
      <c r="P1790" s="29"/>
      <c r="Q1790" s="35"/>
      <c r="R1790" s="35"/>
      <c r="S1790" s="29"/>
      <c r="T1790" s="29"/>
      <c r="U1790" s="29"/>
      <c r="V1790" s="35"/>
      <c r="W1790" s="35"/>
      <c r="X1790" s="30"/>
      <c r="Y1790" s="30"/>
      <c r="Z1790" s="29"/>
      <c r="AA1790" s="29"/>
    </row>
    <row r="1791" spans="8:27" x14ac:dyDescent="0.2">
      <c r="H1791" s="35"/>
      <c r="I1791" s="29"/>
      <c r="J1791" s="29"/>
      <c r="K1791" s="29"/>
      <c r="L1791" s="35"/>
      <c r="M1791" s="35"/>
      <c r="N1791" s="29"/>
      <c r="O1791" s="29"/>
      <c r="P1791" s="29"/>
      <c r="Q1791" s="35"/>
      <c r="R1791" s="35"/>
      <c r="S1791" s="29"/>
      <c r="T1791" s="29"/>
      <c r="U1791" s="29"/>
      <c r="V1791" s="35"/>
      <c r="W1791" s="35"/>
      <c r="X1791" s="30"/>
      <c r="Y1791" s="30"/>
      <c r="Z1791" s="29"/>
      <c r="AA1791" s="29"/>
    </row>
    <row r="1792" spans="8:27" x14ac:dyDescent="0.2">
      <c r="H1792" s="35"/>
      <c r="I1792" s="29"/>
      <c r="J1792" s="29"/>
      <c r="K1792" s="29"/>
      <c r="L1792" s="35"/>
      <c r="M1792" s="35"/>
      <c r="N1792" s="29"/>
      <c r="O1792" s="29"/>
      <c r="P1792" s="29"/>
      <c r="Q1792" s="35"/>
      <c r="R1792" s="35"/>
      <c r="S1792" s="29"/>
      <c r="T1792" s="29"/>
      <c r="U1792" s="29"/>
      <c r="V1792" s="35"/>
      <c r="W1792" s="35"/>
      <c r="X1792" s="30"/>
      <c r="Y1792" s="30"/>
      <c r="Z1792" s="29"/>
      <c r="AA1792" s="29"/>
    </row>
    <row r="1793" spans="8:27" x14ac:dyDescent="0.2">
      <c r="H1793" s="35"/>
      <c r="I1793" s="29"/>
      <c r="J1793" s="29"/>
      <c r="K1793" s="29"/>
      <c r="L1793" s="35"/>
      <c r="M1793" s="35"/>
      <c r="N1793" s="29"/>
      <c r="O1793" s="29"/>
      <c r="P1793" s="29"/>
      <c r="Q1793" s="35"/>
      <c r="R1793" s="35"/>
      <c r="S1793" s="29"/>
      <c r="T1793" s="29"/>
      <c r="U1793" s="29"/>
      <c r="V1793" s="35"/>
      <c r="W1793" s="35"/>
      <c r="X1793" s="30"/>
      <c r="Y1793" s="30"/>
      <c r="Z1793" s="29"/>
      <c r="AA1793" s="29"/>
    </row>
    <row r="1794" spans="8:27" x14ac:dyDescent="0.2">
      <c r="H1794" s="35"/>
      <c r="I1794" s="29"/>
      <c r="J1794" s="29"/>
      <c r="K1794" s="29"/>
      <c r="L1794" s="35"/>
      <c r="M1794" s="35"/>
      <c r="N1794" s="29"/>
      <c r="O1794" s="29"/>
      <c r="P1794" s="29"/>
      <c r="Q1794" s="35"/>
      <c r="R1794" s="35"/>
      <c r="S1794" s="29"/>
      <c r="T1794" s="29"/>
      <c r="U1794" s="29"/>
      <c r="V1794" s="35"/>
      <c r="W1794" s="35"/>
      <c r="X1794" s="30"/>
      <c r="Y1794" s="30"/>
      <c r="Z1794" s="29"/>
      <c r="AA1794" s="29"/>
    </row>
    <row r="1795" spans="8:27" x14ac:dyDescent="0.2">
      <c r="H1795" s="35"/>
      <c r="I1795" s="29"/>
      <c r="J1795" s="29"/>
      <c r="K1795" s="29"/>
      <c r="L1795" s="35"/>
      <c r="M1795" s="35"/>
      <c r="N1795" s="29"/>
      <c r="O1795" s="29"/>
      <c r="P1795" s="29"/>
      <c r="Q1795" s="35"/>
      <c r="R1795" s="35"/>
      <c r="S1795" s="29"/>
      <c r="T1795" s="29"/>
      <c r="U1795" s="29"/>
      <c r="V1795" s="35"/>
      <c r="W1795" s="35"/>
      <c r="X1795" s="30"/>
      <c r="Y1795" s="30"/>
      <c r="Z1795" s="29"/>
      <c r="AA1795" s="29"/>
    </row>
    <row r="1796" spans="8:27" x14ac:dyDescent="0.2">
      <c r="H1796" s="35"/>
      <c r="I1796" s="29"/>
      <c r="J1796" s="29"/>
      <c r="K1796" s="29"/>
      <c r="L1796" s="35"/>
      <c r="M1796" s="35"/>
      <c r="N1796" s="29"/>
      <c r="O1796" s="29"/>
      <c r="P1796" s="29"/>
      <c r="Q1796" s="35"/>
      <c r="R1796" s="35"/>
      <c r="S1796" s="29"/>
      <c r="T1796" s="29"/>
      <c r="U1796" s="29"/>
      <c r="V1796" s="35"/>
      <c r="W1796" s="35"/>
      <c r="X1796" s="30"/>
      <c r="Y1796" s="30"/>
      <c r="Z1796" s="29"/>
      <c r="AA1796" s="29"/>
    </row>
    <row r="1797" spans="8:27" x14ac:dyDescent="0.2">
      <c r="H1797" s="35"/>
      <c r="I1797" s="29"/>
      <c r="J1797" s="29"/>
      <c r="K1797" s="29"/>
      <c r="L1797" s="35"/>
      <c r="M1797" s="35"/>
      <c r="N1797" s="29"/>
      <c r="O1797" s="29"/>
      <c r="P1797" s="29"/>
      <c r="Q1797" s="35"/>
      <c r="R1797" s="35"/>
      <c r="S1797" s="29"/>
      <c r="T1797" s="29"/>
      <c r="U1797" s="29"/>
      <c r="V1797" s="35"/>
      <c r="W1797" s="35"/>
      <c r="X1797" s="30"/>
      <c r="Y1797" s="30"/>
      <c r="Z1797" s="29"/>
      <c r="AA1797" s="29"/>
    </row>
    <row r="1798" spans="8:27" x14ac:dyDescent="0.2">
      <c r="H1798" s="35"/>
      <c r="I1798" s="29"/>
      <c r="J1798" s="29"/>
      <c r="K1798" s="29"/>
      <c r="L1798" s="35"/>
      <c r="M1798" s="35"/>
      <c r="N1798" s="29"/>
      <c r="O1798" s="29"/>
      <c r="P1798" s="29"/>
      <c r="Q1798" s="35"/>
      <c r="R1798" s="35"/>
      <c r="S1798" s="29"/>
      <c r="T1798" s="29"/>
      <c r="U1798" s="29"/>
      <c r="V1798" s="35"/>
      <c r="W1798" s="35"/>
      <c r="X1798" s="30"/>
      <c r="Y1798" s="30"/>
      <c r="Z1798" s="29"/>
      <c r="AA1798" s="29"/>
    </row>
    <row r="1799" spans="8:27" x14ac:dyDescent="0.2">
      <c r="H1799" s="35"/>
      <c r="I1799" s="29"/>
      <c r="J1799" s="29"/>
      <c r="K1799" s="29"/>
      <c r="L1799" s="35"/>
      <c r="M1799" s="35"/>
      <c r="N1799" s="29"/>
      <c r="O1799" s="29"/>
      <c r="P1799" s="29"/>
      <c r="Q1799" s="35"/>
      <c r="R1799" s="35"/>
      <c r="S1799" s="29"/>
      <c r="T1799" s="29"/>
      <c r="U1799" s="29"/>
      <c r="V1799" s="35"/>
      <c r="W1799" s="35"/>
      <c r="X1799" s="30"/>
      <c r="Y1799" s="30"/>
      <c r="Z1799" s="29"/>
      <c r="AA1799" s="29"/>
    </row>
    <row r="1800" spans="8:27" x14ac:dyDescent="0.2">
      <c r="H1800" s="35"/>
      <c r="I1800" s="29"/>
      <c r="J1800" s="29"/>
      <c r="K1800" s="29"/>
      <c r="L1800" s="35"/>
      <c r="M1800" s="35"/>
      <c r="N1800" s="29"/>
      <c r="O1800" s="29"/>
      <c r="P1800" s="29"/>
      <c r="Q1800" s="35"/>
      <c r="R1800" s="35"/>
      <c r="S1800" s="29"/>
      <c r="T1800" s="29"/>
      <c r="U1800" s="29"/>
      <c r="V1800" s="35"/>
      <c r="W1800" s="35"/>
      <c r="X1800" s="30"/>
      <c r="Y1800" s="30"/>
      <c r="Z1800" s="29"/>
      <c r="AA1800" s="29"/>
    </row>
    <row r="1801" spans="8:27" x14ac:dyDescent="0.2">
      <c r="H1801" s="35"/>
      <c r="I1801" s="29"/>
      <c r="J1801" s="29"/>
      <c r="K1801" s="29"/>
      <c r="L1801" s="35"/>
      <c r="M1801" s="35"/>
      <c r="N1801" s="29"/>
      <c r="O1801" s="29"/>
      <c r="P1801" s="29"/>
      <c r="Q1801" s="35"/>
      <c r="R1801" s="35"/>
      <c r="S1801" s="29"/>
      <c r="T1801" s="29"/>
      <c r="U1801" s="29"/>
      <c r="V1801" s="35"/>
      <c r="W1801" s="35"/>
      <c r="X1801" s="30"/>
      <c r="Y1801" s="30"/>
      <c r="Z1801" s="29"/>
      <c r="AA1801" s="29"/>
    </row>
    <row r="1802" spans="8:27" x14ac:dyDescent="0.2">
      <c r="H1802" s="35"/>
      <c r="I1802" s="29"/>
      <c r="J1802" s="29"/>
      <c r="K1802" s="29"/>
      <c r="L1802" s="35"/>
      <c r="M1802" s="35"/>
      <c r="N1802" s="29"/>
      <c r="O1802" s="29"/>
      <c r="P1802" s="29"/>
      <c r="Q1802" s="35"/>
      <c r="R1802" s="35"/>
      <c r="S1802" s="29"/>
      <c r="T1802" s="29"/>
      <c r="U1802" s="29"/>
      <c r="V1802" s="35"/>
      <c r="W1802" s="35"/>
      <c r="X1802" s="30"/>
      <c r="Y1802" s="30"/>
      <c r="Z1802" s="29"/>
      <c r="AA1802" s="29"/>
    </row>
    <row r="1803" spans="8:27" x14ac:dyDescent="0.2">
      <c r="H1803" s="35"/>
      <c r="I1803" s="29"/>
      <c r="J1803" s="29"/>
      <c r="K1803" s="29"/>
      <c r="L1803" s="35"/>
      <c r="M1803" s="35"/>
      <c r="N1803" s="29"/>
      <c r="O1803" s="29"/>
      <c r="P1803" s="29"/>
      <c r="Q1803" s="35"/>
      <c r="R1803" s="35"/>
      <c r="S1803" s="29"/>
      <c r="T1803" s="29"/>
      <c r="U1803" s="29"/>
      <c r="V1803" s="35"/>
      <c r="W1803" s="35"/>
      <c r="X1803" s="30"/>
      <c r="Y1803" s="30"/>
      <c r="Z1803" s="29"/>
      <c r="AA1803" s="29"/>
    </row>
    <row r="1804" spans="8:27" x14ac:dyDescent="0.2">
      <c r="H1804" s="35"/>
      <c r="I1804" s="29"/>
      <c r="J1804" s="29"/>
      <c r="K1804" s="29"/>
      <c r="L1804" s="35"/>
      <c r="M1804" s="35"/>
      <c r="N1804" s="29"/>
      <c r="O1804" s="29"/>
      <c r="P1804" s="29"/>
      <c r="Q1804" s="35"/>
      <c r="R1804" s="35"/>
      <c r="S1804" s="29"/>
      <c r="T1804" s="29"/>
      <c r="U1804" s="29"/>
      <c r="V1804" s="35"/>
      <c r="W1804" s="35"/>
      <c r="X1804" s="30"/>
      <c r="Y1804" s="30"/>
      <c r="Z1804" s="29"/>
      <c r="AA1804" s="29"/>
    </row>
  </sheetData>
  <mergeCells count="5">
    <mergeCell ref="D2:G2"/>
    <mergeCell ref="I2:L2"/>
    <mergeCell ref="N2:Q2"/>
    <mergeCell ref="S2:V2"/>
    <mergeCell ref="I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E22" sqref="E22"/>
    </sheetView>
  </sheetViews>
  <sheetFormatPr baseColWidth="10" defaultRowHeight="15" x14ac:dyDescent="0.2"/>
  <cols>
    <col min="2" max="2" width="14.33203125" bestFit="1" customWidth="1"/>
    <col min="3" max="3" width="15.6640625" bestFit="1" customWidth="1"/>
    <col min="4" max="4" width="13.83203125" bestFit="1" customWidth="1"/>
    <col min="5" max="5" width="14.33203125" bestFit="1" customWidth="1"/>
    <col min="6" max="6" width="4" customWidth="1"/>
    <col min="8" max="8" width="16" bestFit="1" customWidth="1"/>
    <col min="9" max="9" width="14.1640625" bestFit="1" customWidth="1"/>
    <col min="10" max="11" width="16.5" bestFit="1" customWidth="1"/>
    <col min="14" max="14" width="23.83203125" bestFit="1" customWidth="1"/>
    <col min="15" max="15" width="3.5" customWidth="1"/>
    <col min="17" max="17" width="16" bestFit="1" customWidth="1"/>
    <col min="18" max="18" width="14.1640625" bestFit="1" customWidth="1"/>
    <col min="19" max="19" width="17.83203125" bestFit="1" customWidth="1"/>
    <col min="20" max="20" width="16.5" bestFit="1" customWidth="1"/>
  </cols>
  <sheetData>
    <row r="1" spans="1:23" x14ac:dyDescent="0.2">
      <c r="G1" s="495" t="s">
        <v>43</v>
      </c>
      <c r="H1" s="495"/>
      <c r="I1" s="495"/>
      <c r="J1" s="495"/>
      <c r="K1" s="495"/>
      <c r="L1" s="495"/>
      <c r="M1" s="495"/>
      <c r="N1" s="495"/>
      <c r="P1" s="495" t="s">
        <v>45</v>
      </c>
      <c r="Q1" s="495"/>
      <c r="R1" s="495"/>
      <c r="S1" s="495"/>
      <c r="T1" s="495"/>
      <c r="U1" s="495"/>
      <c r="V1" s="495"/>
      <c r="W1" s="495"/>
    </row>
    <row r="2" spans="1:23" x14ac:dyDescent="0.2">
      <c r="G2" t="s">
        <v>84</v>
      </c>
      <c r="H2" s="2" t="s">
        <v>76</v>
      </c>
      <c r="I2" s="2" t="s">
        <v>99</v>
      </c>
      <c r="J2" s="36" t="s">
        <v>100</v>
      </c>
      <c r="K2" s="2" t="s">
        <v>4</v>
      </c>
      <c r="L2" s="4" t="s">
        <v>5</v>
      </c>
      <c r="M2" s="4" t="s">
        <v>70</v>
      </c>
      <c r="N2" s="2" t="s">
        <v>81</v>
      </c>
      <c r="P2" t="s">
        <v>44</v>
      </c>
      <c r="Q2" s="2" t="s">
        <v>101</v>
      </c>
      <c r="R2" s="2" t="s">
        <v>102</v>
      </c>
      <c r="S2" s="36" t="s">
        <v>103</v>
      </c>
      <c r="T2" s="2" t="s">
        <v>4</v>
      </c>
      <c r="U2" s="4" t="s">
        <v>5</v>
      </c>
      <c r="V2" s="4" t="s">
        <v>70</v>
      </c>
      <c r="W2" s="2"/>
    </row>
    <row r="3" spans="1:23" x14ac:dyDescent="0.2">
      <c r="G3">
        <v>1</v>
      </c>
      <c r="H3">
        <v>10.71</v>
      </c>
      <c r="I3">
        <v>11.18</v>
      </c>
      <c r="J3">
        <f>H3-I3</f>
        <v>-0.46999999999999886</v>
      </c>
      <c r="K3">
        <f>H3+I3</f>
        <v>21.89</v>
      </c>
      <c r="L3">
        <f>(J3/K3)</f>
        <v>-2.1470991320237498E-2</v>
      </c>
      <c r="M3">
        <f>H3/K3</f>
        <v>0.48926450433988122</v>
      </c>
      <c r="P3">
        <v>1</v>
      </c>
      <c r="Q3">
        <v>2.9</v>
      </c>
      <c r="R3">
        <v>0.7</v>
      </c>
      <c r="S3">
        <f>Q3-R3</f>
        <v>2.2000000000000002</v>
      </c>
      <c r="T3">
        <f>Q3+R3</f>
        <v>3.5999999999999996</v>
      </c>
      <c r="U3">
        <f>(Q3-R3)/(Q3+R3)</f>
        <v>0.61111111111111127</v>
      </c>
      <c r="V3">
        <f>Q3/T3</f>
        <v>0.80555555555555558</v>
      </c>
    </row>
    <row r="4" spans="1:23" x14ac:dyDescent="0.2">
      <c r="G4">
        <v>2</v>
      </c>
      <c r="H4">
        <v>21.72</v>
      </c>
      <c r="I4">
        <v>15.38</v>
      </c>
      <c r="J4">
        <f t="shared" ref="J4:J8" si="0">H4-I4</f>
        <v>6.3399999999999981</v>
      </c>
      <c r="K4">
        <f t="shared" ref="K4:K8" si="1">H4+I4</f>
        <v>37.1</v>
      </c>
      <c r="L4">
        <f t="shared" ref="L4:L8" si="2">(J4/K4)</f>
        <v>0.17088948787061989</v>
      </c>
      <c r="M4">
        <f t="shared" ref="M4:M16" si="3">H4/K4</f>
        <v>0.58544474393530987</v>
      </c>
      <c r="P4">
        <v>2</v>
      </c>
      <c r="Q4">
        <v>9.18</v>
      </c>
      <c r="R4">
        <v>4.6399999999999997</v>
      </c>
      <c r="S4">
        <f t="shared" ref="S4:S8" si="4">Q4-R4</f>
        <v>4.54</v>
      </c>
      <c r="T4">
        <f t="shared" ref="T4:T8" si="5">Q4+R4</f>
        <v>13.82</v>
      </c>
      <c r="U4">
        <f t="shared" ref="U4:U8" si="6">(Q4-R4)/(Q4+R4)</f>
        <v>0.32850940665701883</v>
      </c>
      <c r="V4">
        <f t="shared" ref="V4:V8" si="7">Q4/T4</f>
        <v>0.66425470332850933</v>
      </c>
    </row>
    <row r="5" spans="1:23" x14ac:dyDescent="0.2">
      <c r="G5">
        <v>3</v>
      </c>
      <c r="H5">
        <v>33.03</v>
      </c>
      <c r="I5">
        <v>6.34</v>
      </c>
      <c r="J5">
        <f t="shared" si="0"/>
        <v>26.69</v>
      </c>
      <c r="K5">
        <f t="shared" si="1"/>
        <v>39.370000000000005</v>
      </c>
      <c r="L5">
        <f t="shared" si="2"/>
        <v>0.67792735585471164</v>
      </c>
      <c r="M5">
        <f t="shared" si="3"/>
        <v>0.83896367792735582</v>
      </c>
      <c r="P5">
        <v>3</v>
      </c>
      <c r="Q5">
        <v>26.16</v>
      </c>
      <c r="R5">
        <v>9.51</v>
      </c>
      <c r="S5">
        <f t="shared" si="4"/>
        <v>16.649999999999999</v>
      </c>
      <c r="T5">
        <f t="shared" si="5"/>
        <v>35.67</v>
      </c>
      <c r="U5">
        <f t="shared" si="6"/>
        <v>0.46677880571909164</v>
      </c>
      <c r="V5">
        <f t="shared" si="7"/>
        <v>0.73338940285954579</v>
      </c>
    </row>
    <row r="6" spans="1:23" x14ac:dyDescent="0.2">
      <c r="G6">
        <v>4</v>
      </c>
      <c r="H6">
        <v>29.36</v>
      </c>
      <c r="I6">
        <v>11.38</v>
      </c>
      <c r="J6">
        <f t="shared" si="0"/>
        <v>17.979999999999997</v>
      </c>
      <c r="K6">
        <f t="shared" si="1"/>
        <v>40.74</v>
      </c>
      <c r="L6">
        <f t="shared" si="2"/>
        <v>0.44133529700539997</v>
      </c>
      <c r="M6">
        <f t="shared" si="3"/>
        <v>0.72066764850270004</v>
      </c>
      <c r="P6">
        <v>4</v>
      </c>
      <c r="Q6">
        <v>15.78</v>
      </c>
      <c r="R6">
        <v>11.24</v>
      </c>
      <c r="S6">
        <f t="shared" si="4"/>
        <v>4.5399999999999991</v>
      </c>
      <c r="T6">
        <f t="shared" si="5"/>
        <v>27.02</v>
      </c>
      <c r="U6">
        <f t="shared" si="6"/>
        <v>0.16802368615840116</v>
      </c>
      <c r="V6">
        <f t="shared" si="7"/>
        <v>0.58401184307920062</v>
      </c>
    </row>
    <row r="7" spans="1:23" x14ac:dyDescent="0.2">
      <c r="G7">
        <v>5</v>
      </c>
      <c r="H7">
        <v>22.86</v>
      </c>
      <c r="I7">
        <v>7.67</v>
      </c>
      <c r="J7">
        <f t="shared" si="0"/>
        <v>15.19</v>
      </c>
      <c r="K7">
        <f t="shared" si="1"/>
        <v>30.53</v>
      </c>
      <c r="L7">
        <f t="shared" si="2"/>
        <v>0.49754339993449065</v>
      </c>
      <c r="M7">
        <f t="shared" si="3"/>
        <v>0.74877169996724524</v>
      </c>
      <c r="P7">
        <v>5</v>
      </c>
      <c r="Q7">
        <v>27.96</v>
      </c>
      <c r="R7">
        <v>18.72</v>
      </c>
      <c r="S7">
        <f t="shared" si="4"/>
        <v>9.240000000000002</v>
      </c>
      <c r="T7">
        <f t="shared" si="5"/>
        <v>46.68</v>
      </c>
      <c r="U7">
        <f t="shared" si="6"/>
        <v>0.19794344473007716</v>
      </c>
      <c r="V7">
        <f t="shared" si="7"/>
        <v>0.59897172236503859</v>
      </c>
    </row>
    <row r="8" spans="1:23" x14ac:dyDescent="0.2">
      <c r="G8">
        <v>6</v>
      </c>
      <c r="H8">
        <v>22.19</v>
      </c>
      <c r="I8">
        <v>5.47</v>
      </c>
      <c r="J8">
        <f t="shared" si="0"/>
        <v>16.720000000000002</v>
      </c>
      <c r="K8">
        <f t="shared" si="1"/>
        <v>27.66</v>
      </c>
      <c r="L8">
        <f t="shared" si="2"/>
        <v>0.60448300795372389</v>
      </c>
      <c r="M8">
        <f t="shared" si="3"/>
        <v>0.80224150397686189</v>
      </c>
      <c r="P8">
        <v>6</v>
      </c>
      <c r="Q8">
        <v>24.62</v>
      </c>
      <c r="R8">
        <v>12.48</v>
      </c>
      <c r="S8">
        <f t="shared" si="4"/>
        <v>12.14</v>
      </c>
      <c r="T8">
        <f t="shared" si="5"/>
        <v>37.1</v>
      </c>
      <c r="U8">
        <f t="shared" si="6"/>
        <v>0.3272237196765499</v>
      </c>
      <c r="V8">
        <f t="shared" si="7"/>
        <v>0.66361185983827498</v>
      </c>
    </row>
    <row r="9" spans="1:23" x14ac:dyDescent="0.2">
      <c r="C9" s="495" t="s">
        <v>87</v>
      </c>
      <c r="D9" s="495"/>
    </row>
    <row r="10" spans="1:23" x14ac:dyDescent="0.2">
      <c r="I10" s="495" t="s">
        <v>60</v>
      </c>
      <c r="J10" s="495"/>
      <c r="R10" s="495" t="s">
        <v>104</v>
      </c>
      <c r="S10" s="495"/>
    </row>
    <row r="11" spans="1:23" x14ac:dyDescent="0.2">
      <c r="A11" t="s">
        <v>84</v>
      </c>
      <c r="B11" s="2" t="s">
        <v>85</v>
      </c>
      <c r="C11" s="2" t="s">
        <v>86</v>
      </c>
      <c r="D11" s="2" t="s">
        <v>22</v>
      </c>
      <c r="E11" s="2" t="s">
        <v>75</v>
      </c>
      <c r="F11" s="46"/>
      <c r="G11" t="s">
        <v>84</v>
      </c>
      <c r="H11" s="2" t="s">
        <v>76</v>
      </c>
      <c r="I11" s="2" t="s">
        <v>99</v>
      </c>
      <c r="J11" s="36" t="s">
        <v>100</v>
      </c>
      <c r="K11" s="2" t="s">
        <v>4</v>
      </c>
      <c r="L11" s="4" t="s">
        <v>5</v>
      </c>
      <c r="M11" s="3" t="s">
        <v>70</v>
      </c>
      <c r="N11" s="2" t="s">
        <v>81</v>
      </c>
      <c r="P11" s="495" t="s">
        <v>45</v>
      </c>
      <c r="Q11" s="495"/>
      <c r="R11" s="495"/>
      <c r="S11" s="495"/>
      <c r="T11" s="495"/>
      <c r="U11" s="495"/>
      <c r="V11" s="495"/>
      <c r="W11" s="495"/>
    </row>
    <row r="12" spans="1:23" x14ac:dyDescent="0.2">
      <c r="A12">
        <v>1</v>
      </c>
      <c r="B12">
        <v>224.89</v>
      </c>
      <c r="C12">
        <v>380.31</v>
      </c>
      <c r="E12">
        <v>34842</v>
      </c>
      <c r="G12">
        <v>1</v>
      </c>
      <c r="H12">
        <v>1.4</v>
      </c>
      <c r="I12">
        <v>1.7</v>
      </c>
      <c r="J12">
        <f t="shared" ref="J12:J16" si="8">H12-I12</f>
        <v>-0.30000000000000004</v>
      </c>
      <c r="K12">
        <f t="shared" ref="K12:K16" si="9">H12+I12</f>
        <v>3.0999999999999996</v>
      </c>
      <c r="L12">
        <f t="shared" ref="L12:L16" si="10">(J12/K12)</f>
        <v>-9.6774193548387122E-2</v>
      </c>
      <c r="M12">
        <f t="shared" si="3"/>
        <v>0.45161290322580649</v>
      </c>
      <c r="P12" t="s">
        <v>44</v>
      </c>
      <c r="Q12" s="2" t="s">
        <v>101</v>
      </c>
      <c r="R12" s="2" t="s">
        <v>102</v>
      </c>
      <c r="S12" s="36" t="s">
        <v>103</v>
      </c>
      <c r="T12" s="2" t="s">
        <v>4</v>
      </c>
      <c r="U12" s="4" t="s">
        <v>5</v>
      </c>
      <c r="V12" s="4" t="s">
        <v>70</v>
      </c>
      <c r="W12" s="2"/>
    </row>
    <row r="13" spans="1:23" x14ac:dyDescent="0.2">
      <c r="A13">
        <v>2</v>
      </c>
      <c r="B13">
        <v>72.569999999999993</v>
      </c>
      <c r="C13">
        <v>529.9</v>
      </c>
      <c r="E13">
        <v>24722</v>
      </c>
      <c r="G13">
        <v>2</v>
      </c>
      <c r="H13">
        <v>0.8</v>
      </c>
      <c r="I13">
        <v>0.1</v>
      </c>
      <c r="J13">
        <f t="shared" si="8"/>
        <v>0.70000000000000007</v>
      </c>
      <c r="K13" s="7">
        <f t="shared" si="9"/>
        <v>0.9</v>
      </c>
      <c r="L13">
        <f t="shared" si="10"/>
        <v>0.77777777777777779</v>
      </c>
      <c r="M13">
        <f t="shared" si="3"/>
        <v>0.88888888888888895</v>
      </c>
      <c r="N13" t="s">
        <v>80</v>
      </c>
      <c r="P13">
        <v>1</v>
      </c>
      <c r="Q13">
        <v>13.68</v>
      </c>
      <c r="R13">
        <v>14.81</v>
      </c>
      <c r="S13">
        <f>Q13-R13</f>
        <v>-1.1300000000000008</v>
      </c>
      <c r="T13">
        <f>Q13+R13</f>
        <v>28.490000000000002</v>
      </c>
      <c r="U13">
        <f>(Q13-R13)/(Q13+R13)</f>
        <v>-3.966303966303969E-2</v>
      </c>
      <c r="V13">
        <f>Q13/T13</f>
        <v>0.48016848016848013</v>
      </c>
    </row>
    <row r="14" spans="1:23" x14ac:dyDescent="0.2">
      <c r="A14">
        <v>3</v>
      </c>
      <c r="B14">
        <v>178.54</v>
      </c>
      <c r="C14">
        <v>428.13</v>
      </c>
      <c r="E14">
        <v>31283</v>
      </c>
      <c r="G14">
        <v>3</v>
      </c>
      <c r="H14">
        <v>9.44</v>
      </c>
      <c r="I14">
        <v>6.77</v>
      </c>
      <c r="J14">
        <f t="shared" si="8"/>
        <v>2.67</v>
      </c>
      <c r="K14">
        <f t="shared" si="9"/>
        <v>16.21</v>
      </c>
      <c r="L14">
        <f t="shared" si="10"/>
        <v>0.16471314003701418</v>
      </c>
      <c r="M14">
        <f t="shared" si="3"/>
        <v>0.58235657001850705</v>
      </c>
      <c r="P14">
        <v>2</v>
      </c>
      <c r="Q14">
        <v>6.11</v>
      </c>
      <c r="R14">
        <v>3.77</v>
      </c>
      <c r="S14">
        <f>Q14-R14</f>
        <v>2.3400000000000003</v>
      </c>
      <c r="T14">
        <f>Q14+R14</f>
        <v>9.8800000000000008</v>
      </c>
      <c r="U14">
        <f>(Q14-R14)/(Q14+R14)</f>
        <v>0.23684210526315791</v>
      </c>
      <c r="V14">
        <f>Q14/T14</f>
        <v>0.61842105263157898</v>
      </c>
    </row>
    <row r="15" spans="1:23" x14ac:dyDescent="0.2">
      <c r="A15">
        <v>4</v>
      </c>
      <c r="B15">
        <v>184.82</v>
      </c>
      <c r="C15">
        <v>416.82</v>
      </c>
      <c r="E15">
        <v>38516</v>
      </c>
      <c r="G15">
        <v>4</v>
      </c>
      <c r="H15">
        <v>7.47</v>
      </c>
      <c r="I15">
        <v>2</v>
      </c>
      <c r="J15">
        <f t="shared" si="8"/>
        <v>5.47</v>
      </c>
      <c r="K15">
        <f t="shared" si="9"/>
        <v>9.4699999999999989</v>
      </c>
      <c r="L15">
        <f t="shared" si="10"/>
        <v>0.57761351636747627</v>
      </c>
      <c r="M15">
        <f t="shared" si="3"/>
        <v>0.78880675818373824</v>
      </c>
      <c r="P15">
        <v>3</v>
      </c>
      <c r="Q15">
        <v>13.88</v>
      </c>
      <c r="R15">
        <v>11.18</v>
      </c>
      <c r="S15">
        <f>Q15-R15</f>
        <v>2.7000000000000011</v>
      </c>
      <c r="T15">
        <f>Q15+R15</f>
        <v>25.060000000000002</v>
      </c>
      <c r="U15">
        <f>(Q15-R15)/(Q15+R15)</f>
        <v>0.10774142059058263</v>
      </c>
      <c r="V15">
        <f>Q15/T15</f>
        <v>0.55387071029529134</v>
      </c>
    </row>
    <row r="16" spans="1:23" x14ac:dyDescent="0.2">
      <c r="A16">
        <v>5</v>
      </c>
      <c r="B16">
        <v>225.39</v>
      </c>
      <c r="C16">
        <v>376.44</v>
      </c>
      <c r="E16">
        <v>23736</v>
      </c>
      <c r="G16">
        <v>5</v>
      </c>
      <c r="H16">
        <v>3.77</v>
      </c>
      <c r="I16">
        <v>3.2</v>
      </c>
      <c r="J16">
        <f t="shared" si="8"/>
        <v>0.56999999999999984</v>
      </c>
      <c r="K16">
        <f t="shared" si="9"/>
        <v>6.9700000000000006</v>
      </c>
      <c r="L16">
        <f t="shared" si="10"/>
        <v>8.1779053084648459E-2</v>
      </c>
      <c r="M16">
        <f t="shared" si="3"/>
        <v>0.54088952654232425</v>
      </c>
      <c r="P16">
        <v>4</v>
      </c>
      <c r="Q16">
        <v>3.74</v>
      </c>
      <c r="R16">
        <v>5.71</v>
      </c>
      <c r="S16">
        <f>Q16-R16</f>
        <v>-1.9699999999999998</v>
      </c>
      <c r="T16">
        <f>Q16+R16</f>
        <v>9.4499999999999993</v>
      </c>
      <c r="U16">
        <f>(Q16-R16)/(Q16+R16)</f>
        <v>-0.20846560846560847</v>
      </c>
      <c r="V16">
        <f>Q16/T16</f>
        <v>0.39576719576719582</v>
      </c>
    </row>
    <row r="17" spans="16:22" x14ac:dyDescent="0.2">
      <c r="P17">
        <v>5</v>
      </c>
      <c r="Q17">
        <v>13.48</v>
      </c>
      <c r="R17">
        <v>15.22</v>
      </c>
      <c r="S17">
        <f>Q17-R17</f>
        <v>-1.7400000000000002</v>
      </c>
      <c r="T17">
        <f>Q17+R17</f>
        <v>28.700000000000003</v>
      </c>
      <c r="U17">
        <f>(Q17-R17)/(Q17+R17)</f>
        <v>-6.0627177700348436E-2</v>
      </c>
      <c r="V17">
        <f>Q17/T17</f>
        <v>0.46968641114982573</v>
      </c>
    </row>
  </sheetData>
  <mergeCells count="6">
    <mergeCell ref="P11:W11"/>
    <mergeCell ref="C9:D9"/>
    <mergeCell ref="G1:N1"/>
    <mergeCell ref="P1:W1"/>
    <mergeCell ref="I10:J10"/>
    <mergeCell ref="R10:S1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0"/>
  <sheetViews>
    <sheetView workbookViewId="0">
      <selection activeCell="J25" sqref="J25"/>
    </sheetView>
  </sheetViews>
  <sheetFormatPr baseColWidth="10" defaultRowHeight="15" x14ac:dyDescent="0.2"/>
  <sheetData>
    <row r="2" spans="1:15" ht="31" x14ac:dyDescent="0.35">
      <c r="A2" s="52" t="s">
        <v>198</v>
      </c>
      <c r="B2" s="52"/>
      <c r="C2" s="52"/>
    </row>
    <row r="3" spans="1:15" ht="16" x14ac:dyDescent="0.2">
      <c r="A3" s="131" t="s">
        <v>152</v>
      </c>
    </row>
    <row r="7" spans="1:15" x14ac:dyDescent="0.2">
      <c r="A7" s="53" t="s">
        <v>105</v>
      </c>
      <c r="B7" s="53"/>
      <c r="C7" s="53"/>
    </row>
    <row r="8" spans="1:15" x14ac:dyDescent="0.2">
      <c r="K8" s="29"/>
      <c r="L8" s="29"/>
      <c r="M8" s="29"/>
      <c r="N8" s="29"/>
      <c r="O8" s="29"/>
    </row>
    <row r="9" spans="1:15" x14ac:dyDescent="0.2">
      <c r="B9" s="54" t="s">
        <v>106</v>
      </c>
      <c r="C9" s="54" t="s">
        <v>107</v>
      </c>
      <c r="D9" s="54" t="s">
        <v>108</v>
      </c>
      <c r="E9" s="54" t="s">
        <v>109</v>
      </c>
      <c r="F9" s="464"/>
      <c r="L9" s="29"/>
      <c r="M9" s="29"/>
      <c r="N9" s="29"/>
      <c r="O9" s="29"/>
    </row>
    <row r="10" spans="1:15" x14ac:dyDescent="0.2">
      <c r="B10" s="55">
        <v>36.793999999999997</v>
      </c>
      <c r="C10" s="55">
        <v>35.491999999999997</v>
      </c>
      <c r="D10" s="55">
        <v>42.12</v>
      </c>
      <c r="E10" s="56">
        <v>20</v>
      </c>
      <c r="F10" s="109"/>
    </row>
    <row r="11" spans="1:15" x14ac:dyDescent="0.2">
      <c r="B11" s="55">
        <v>18.071000000000002</v>
      </c>
      <c r="C11" s="55">
        <v>26.472000000000001</v>
      </c>
      <c r="D11" s="55">
        <v>28.41</v>
      </c>
      <c r="E11" s="55">
        <v>29.95</v>
      </c>
      <c r="F11" s="109"/>
    </row>
    <row r="12" spans="1:15" x14ac:dyDescent="0.2">
      <c r="B12" s="55">
        <v>31.1</v>
      </c>
      <c r="C12" s="57">
        <v>26.015999999999998</v>
      </c>
      <c r="D12" s="55">
        <v>30.710999999999999</v>
      </c>
      <c r="E12" s="55">
        <v>23.501000000000001</v>
      </c>
      <c r="F12" s="109"/>
    </row>
    <row r="13" spans="1:15" x14ac:dyDescent="0.2">
      <c r="B13" s="55">
        <v>32.841000000000001</v>
      </c>
      <c r="C13" s="57">
        <v>48.03</v>
      </c>
      <c r="D13" s="55">
        <v>42.844000000000001</v>
      </c>
      <c r="E13" s="55">
        <v>31.643999999999998</v>
      </c>
      <c r="F13" s="109"/>
      <c r="G13" s="8"/>
    </row>
    <row r="14" spans="1:15" x14ac:dyDescent="0.2">
      <c r="B14" s="55">
        <v>44.177999999999997</v>
      </c>
      <c r="C14" s="55">
        <v>18.576000000000001</v>
      </c>
      <c r="D14" s="55">
        <v>25.864999999999998</v>
      </c>
      <c r="E14" s="55">
        <v>19.670000000000002</v>
      </c>
      <c r="F14" s="465"/>
      <c r="G14" s="474"/>
    </row>
    <row r="15" spans="1:15" x14ac:dyDescent="0.2">
      <c r="B15" s="55">
        <v>36.652000000000001</v>
      </c>
      <c r="C15" s="55">
        <v>23.49</v>
      </c>
      <c r="D15" s="58">
        <v>37.619999999999997</v>
      </c>
      <c r="E15" s="55">
        <v>23.629000000000001</v>
      </c>
      <c r="F15" s="8"/>
      <c r="G15" s="8"/>
    </row>
    <row r="16" spans="1:15" x14ac:dyDescent="0.2">
      <c r="B16" s="57">
        <v>28.388000000000002</v>
      </c>
      <c r="C16" s="57">
        <v>17.103000000000002</v>
      </c>
      <c r="D16" s="57">
        <v>35.845999999999997</v>
      </c>
      <c r="E16" s="57">
        <v>25.018000000000001</v>
      </c>
      <c r="F16" s="8"/>
      <c r="G16" s="8"/>
    </row>
    <row r="17" spans="1:13" x14ac:dyDescent="0.2">
      <c r="B17" s="57">
        <v>17.617999999999999</v>
      </c>
      <c r="C17" s="57">
        <v>28.507000000000001</v>
      </c>
      <c r="D17" s="60"/>
      <c r="E17" s="57">
        <v>15.363</v>
      </c>
      <c r="F17" s="70"/>
      <c r="G17" s="475"/>
    </row>
    <row r="18" spans="1:13" x14ac:dyDescent="0.2">
      <c r="A18" s="61"/>
      <c r="B18" s="62"/>
      <c r="C18" s="57">
        <v>44.889000000000003</v>
      </c>
      <c r="D18" s="57">
        <v>39.899000000000001</v>
      </c>
      <c r="E18" s="57">
        <v>25.890999999999998</v>
      </c>
      <c r="F18" s="8"/>
      <c r="G18" s="8"/>
    </row>
    <row r="19" spans="1:13" x14ac:dyDescent="0.2">
      <c r="B19" s="57">
        <v>32.411999999999999</v>
      </c>
      <c r="C19" s="57">
        <v>36.543999999999997</v>
      </c>
      <c r="D19" s="57">
        <v>28.407</v>
      </c>
      <c r="E19" s="57">
        <v>28.876000000000001</v>
      </c>
      <c r="F19" s="8"/>
      <c r="G19" s="8"/>
    </row>
    <row r="20" spans="1:13" x14ac:dyDescent="0.2">
      <c r="B20" s="57">
        <v>26.053999999999998</v>
      </c>
      <c r="C20" s="57"/>
      <c r="D20" s="57"/>
      <c r="E20" s="57">
        <v>17</v>
      </c>
      <c r="F20" s="8"/>
    </row>
    <row r="21" spans="1:13" x14ac:dyDescent="0.2">
      <c r="B21" s="57">
        <v>48.866</v>
      </c>
      <c r="C21" s="57"/>
      <c r="D21" s="57"/>
      <c r="E21" s="57"/>
      <c r="F21" s="8"/>
    </row>
    <row r="22" spans="1:13" x14ac:dyDescent="0.2">
      <c r="B22" s="57">
        <v>18.908999999999999</v>
      </c>
      <c r="C22" s="57"/>
      <c r="D22" s="57"/>
      <c r="E22" s="57"/>
      <c r="F22" s="8"/>
    </row>
    <row r="23" spans="1:13" x14ac:dyDescent="0.2">
      <c r="B23" s="57">
        <v>17.103000000000002</v>
      </c>
      <c r="C23" s="57"/>
      <c r="D23" s="57"/>
      <c r="E23" s="57"/>
      <c r="F23" s="8"/>
    </row>
    <row r="24" spans="1:13" x14ac:dyDescent="0.2">
      <c r="A24" s="59" t="s">
        <v>96</v>
      </c>
      <c r="B24" s="63">
        <f>AVERAGE(B10:B23)</f>
        <v>29.922000000000001</v>
      </c>
      <c r="C24" s="63">
        <f>AVERAGE(C10:C23)</f>
        <v>30.511899999999997</v>
      </c>
      <c r="D24" s="63">
        <f>AVERAGE(D10:D23)</f>
        <v>34.635777777777783</v>
      </c>
      <c r="E24" s="63">
        <f>AVERAGE(E10:E23)</f>
        <v>23.685636363636366</v>
      </c>
      <c r="F24" s="466"/>
    </row>
    <row r="25" spans="1:13" x14ac:dyDescent="0.2">
      <c r="A25" s="59" t="s">
        <v>110</v>
      </c>
      <c r="B25" s="64">
        <f>STDEV(B10:B23)</f>
        <v>10.269276297123703</v>
      </c>
      <c r="C25" s="64">
        <f>STDEV(C10:C23)</f>
        <v>10.471640956517872</v>
      </c>
      <c r="D25" s="64">
        <f>STDEV(D10:D23)</f>
        <v>6.4357267223246772</v>
      </c>
      <c r="E25" s="64">
        <f>STDEV(E10:E23)</f>
        <v>5.2902462943179955</v>
      </c>
      <c r="F25" s="467"/>
    </row>
    <row r="29" spans="1:13" x14ac:dyDescent="0.2">
      <c r="I29" s="29"/>
      <c r="J29" s="29"/>
      <c r="K29" s="29"/>
      <c r="L29" s="29"/>
      <c r="M29" s="29"/>
    </row>
    <row r="30" spans="1:13" x14ac:dyDescent="0.2">
      <c r="A30" s="53" t="s">
        <v>111</v>
      </c>
      <c r="B30" s="53"/>
      <c r="I30" s="29"/>
      <c r="J30" s="29"/>
      <c r="K30" s="29"/>
      <c r="L30" s="29"/>
      <c r="M30" s="29"/>
    </row>
    <row r="31" spans="1:13" x14ac:dyDescent="0.2">
      <c r="I31" s="29"/>
      <c r="J31" s="29"/>
      <c r="K31" s="29"/>
      <c r="L31" s="29"/>
      <c r="M31" s="29"/>
    </row>
    <row r="32" spans="1:13" x14ac:dyDescent="0.2">
      <c r="A32" s="8"/>
      <c r="B32" s="54" t="s">
        <v>112</v>
      </c>
      <c r="C32" s="54" t="s">
        <v>113</v>
      </c>
      <c r="D32" s="54" t="s">
        <v>108</v>
      </c>
      <c r="E32" s="54" t="s">
        <v>109</v>
      </c>
      <c r="F32" s="464"/>
      <c r="I32" s="29"/>
      <c r="J32" s="29"/>
      <c r="K32" s="29"/>
      <c r="L32" s="29"/>
      <c r="M32" s="29"/>
    </row>
    <row r="33" spans="1:13" x14ac:dyDescent="0.2">
      <c r="A33" s="8"/>
      <c r="B33" s="65">
        <v>6.0999999999999999E-2</v>
      </c>
      <c r="C33" s="65">
        <v>5.8999999999999997E-2</v>
      </c>
      <c r="D33" s="66">
        <v>7.0000000000000007E-2</v>
      </c>
      <c r="E33" s="66">
        <v>3.3000000000000002E-2</v>
      </c>
      <c r="F33" s="8"/>
      <c r="I33" s="29"/>
      <c r="J33" s="29"/>
      <c r="K33" s="29"/>
      <c r="L33" s="29"/>
      <c r="M33" s="29"/>
    </row>
    <row r="34" spans="1:13" x14ac:dyDescent="0.2">
      <c r="A34" s="8"/>
      <c r="B34" s="65">
        <v>0.03</v>
      </c>
      <c r="C34" s="65">
        <v>4.3999999999999997E-2</v>
      </c>
      <c r="D34" s="66">
        <v>4.7E-2</v>
      </c>
      <c r="E34" s="66">
        <v>0.05</v>
      </c>
      <c r="F34" s="8"/>
      <c r="I34" s="29"/>
      <c r="J34" s="29"/>
      <c r="K34" s="29"/>
      <c r="L34" s="29"/>
      <c r="M34" s="29"/>
    </row>
    <row r="35" spans="1:13" x14ac:dyDescent="0.2">
      <c r="A35" s="8"/>
      <c r="B35" s="65">
        <v>5.1999999999999998E-2</v>
      </c>
      <c r="C35" s="65">
        <v>4.2999999999999997E-2</v>
      </c>
      <c r="D35" s="66">
        <v>5.0999999999999997E-2</v>
      </c>
      <c r="E35" s="59">
        <v>3.9E-2</v>
      </c>
      <c r="F35" s="8"/>
      <c r="I35" s="29"/>
      <c r="J35" s="29"/>
      <c r="K35" s="29"/>
      <c r="L35" s="29"/>
      <c r="M35" s="29"/>
    </row>
    <row r="36" spans="1:13" x14ac:dyDescent="0.2">
      <c r="A36" s="8"/>
      <c r="B36" s="65">
        <v>5.5E-2</v>
      </c>
      <c r="C36" s="65">
        <v>0.08</v>
      </c>
      <c r="D36" s="66">
        <v>7.0999999999999994E-2</v>
      </c>
      <c r="E36" s="59">
        <v>5.2999999999999999E-2</v>
      </c>
      <c r="F36" s="8"/>
      <c r="I36" s="29"/>
      <c r="J36" s="29"/>
      <c r="K36" s="29"/>
      <c r="L36" s="29"/>
      <c r="M36" s="29"/>
    </row>
    <row r="37" spans="1:13" x14ac:dyDescent="0.2">
      <c r="A37" s="8"/>
      <c r="B37" s="65">
        <v>7.3999999999999996E-2</v>
      </c>
      <c r="C37" s="59">
        <v>3.1E-2</v>
      </c>
      <c r="D37" s="59">
        <v>4.2999999999999997E-2</v>
      </c>
      <c r="E37" s="59">
        <v>3.3000000000000002E-2</v>
      </c>
      <c r="F37" s="8"/>
      <c r="I37" s="29"/>
      <c r="J37" s="29"/>
      <c r="K37" s="29"/>
      <c r="L37" s="29"/>
      <c r="M37" s="29"/>
    </row>
    <row r="38" spans="1:13" x14ac:dyDescent="0.2">
      <c r="A38" s="8"/>
      <c r="B38" s="65">
        <v>6.0999999999999999E-2</v>
      </c>
      <c r="C38" s="59">
        <v>4.4999999999999998E-2</v>
      </c>
      <c r="D38" s="59">
        <v>6.3E-2</v>
      </c>
      <c r="E38" s="59">
        <v>3.9E-2</v>
      </c>
      <c r="F38" s="8"/>
      <c r="I38" s="29"/>
      <c r="J38" s="29"/>
      <c r="K38" s="29"/>
      <c r="L38" s="29"/>
      <c r="M38" s="29"/>
    </row>
    <row r="39" spans="1:13" x14ac:dyDescent="0.2">
      <c r="A39" s="8"/>
      <c r="B39" s="65">
        <v>4.7E-2</v>
      </c>
      <c r="C39" s="59">
        <v>4.4999999999999998E-2</v>
      </c>
      <c r="D39" s="59">
        <v>0.06</v>
      </c>
      <c r="E39" s="59">
        <v>4.2000000000000003E-2</v>
      </c>
      <c r="F39" s="8"/>
      <c r="I39" s="29"/>
      <c r="J39" s="29"/>
      <c r="K39" s="29"/>
      <c r="L39" s="29"/>
      <c r="M39" s="29"/>
    </row>
    <row r="40" spans="1:13" x14ac:dyDescent="0.2">
      <c r="A40" s="8"/>
      <c r="B40" s="65">
        <v>2.9000000000000001E-2</v>
      </c>
      <c r="C40" s="59">
        <v>4.8000000000000001E-2</v>
      </c>
      <c r="D40" s="59">
        <v>9.7000000000000003E-2</v>
      </c>
      <c r="E40" s="59">
        <v>2.5999999999999999E-2</v>
      </c>
      <c r="F40" s="8"/>
      <c r="I40" s="29"/>
      <c r="J40" s="29"/>
      <c r="K40" s="29"/>
      <c r="L40" s="29"/>
      <c r="M40" s="29"/>
    </row>
    <row r="41" spans="1:13" x14ac:dyDescent="0.2">
      <c r="A41" s="67"/>
      <c r="B41" s="65">
        <v>5.3999999999999999E-2</v>
      </c>
      <c r="C41" s="59">
        <v>7.4999999999999997E-2</v>
      </c>
      <c r="D41" s="59">
        <v>6.6000000000000003E-2</v>
      </c>
      <c r="E41" s="59">
        <v>4.2999999999999997E-2</v>
      </c>
      <c r="F41" s="8"/>
      <c r="I41" s="29"/>
      <c r="J41" s="29"/>
      <c r="K41" s="29"/>
      <c r="L41" s="29"/>
      <c r="M41" s="29"/>
    </row>
    <row r="42" spans="1:13" x14ac:dyDescent="0.2">
      <c r="A42" s="8"/>
      <c r="B42" s="65">
        <v>4.2999999999999997E-2</v>
      </c>
      <c r="C42" s="59">
        <v>6.0999999999999999E-2</v>
      </c>
      <c r="D42" s="59">
        <v>4.7E-2</v>
      </c>
      <c r="E42" s="59">
        <v>4.8000000000000001E-2</v>
      </c>
      <c r="F42" s="8"/>
      <c r="I42" s="29"/>
      <c r="J42" s="29"/>
      <c r="K42" s="29"/>
      <c r="L42" s="29"/>
      <c r="M42" s="29"/>
    </row>
    <row r="43" spans="1:13" x14ac:dyDescent="0.2">
      <c r="A43" s="8"/>
      <c r="B43" s="59">
        <v>4.8000000000000001E-2</v>
      </c>
      <c r="C43" s="65"/>
      <c r="D43" s="65"/>
      <c r="E43" s="59">
        <v>2.8000000000000001E-2</v>
      </c>
      <c r="F43" s="8"/>
      <c r="I43" s="29"/>
      <c r="J43" s="29"/>
      <c r="K43" s="29"/>
      <c r="L43" s="29"/>
      <c r="M43" s="29"/>
    </row>
    <row r="44" spans="1:13" x14ac:dyDescent="0.2">
      <c r="A44" s="8"/>
      <c r="B44" s="59">
        <v>4.8000000000000001E-2</v>
      </c>
      <c r="C44" s="59"/>
      <c r="D44" s="59"/>
      <c r="E44" s="59"/>
      <c r="F44" s="8"/>
      <c r="I44" s="29"/>
      <c r="J44" s="29"/>
      <c r="K44" s="29"/>
      <c r="L44" s="29"/>
      <c r="M44" s="29"/>
    </row>
    <row r="45" spans="1:13" x14ac:dyDescent="0.2">
      <c r="A45" s="8"/>
      <c r="B45" s="59">
        <v>4.8000000000000001E-2</v>
      </c>
      <c r="C45" s="59"/>
      <c r="D45" s="59"/>
      <c r="E45" s="59"/>
      <c r="F45" s="8"/>
      <c r="I45" s="29"/>
      <c r="J45" s="29"/>
      <c r="K45" s="29"/>
      <c r="L45" s="29"/>
      <c r="M45" s="29"/>
    </row>
    <row r="46" spans="1:13" x14ac:dyDescent="0.2">
      <c r="A46" s="8"/>
      <c r="B46" s="59"/>
      <c r="C46" s="59"/>
      <c r="D46" s="59"/>
      <c r="E46" s="59"/>
      <c r="F46" s="8"/>
      <c r="I46" s="29"/>
      <c r="J46" s="29"/>
      <c r="K46" s="29"/>
      <c r="L46" s="29"/>
      <c r="M46" s="29"/>
    </row>
    <row r="47" spans="1:13" x14ac:dyDescent="0.2">
      <c r="A47" s="59" t="s">
        <v>96</v>
      </c>
      <c r="B47" s="68">
        <f>AVERAGE(B33:B45)</f>
        <v>5.000000000000001E-2</v>
      </c>
      <c r="C47" s="68">
        <f>AVERAGE(C33:C42)</f>
        <v>5.3099999999999994E-2</v>
      </c>
      <c r="D47" s="68">
        <f>AVERAGE(D33:D42)</f>
        <v>6.1500000000000013E-2</v>
      </c>
      <c r="E47" s="68">
        <f>AVERAGE(E33:E43)</f>
        <v>3.9454545454545457E-2</v>
      </c>
      <c r="F47" s="468"/>
      <c r="I47" s="29"/>
      <c r="J47" s="29"/>
      <c r="K47" s="29"/>
      <c r="L47" s="29"/>
      <c r="M47" s="29"/>
    </row>
    <row r="48" spans="1:13" x14ac:dyDescent="0.2">
      <c r="A48" s="59" t="s">
        <v>110</v>
      </c>
      <c r="B48" s="69">
        <f>STDEV(B33:B45)</f>
        <v>1.2158673173226262E-2</v>
      </c>
      <c r="C48" s="69">
        <f>STDEV(C33:C46)</f>
        <v>1.53872241377926E-2</v>
      </c>
      <c r="D48" s="69">
        <f>STDEV(D33:D46)</f>
        <v>1.605718945934597E-2</v>
      </c>
      <c r="E48" s="69">
        <f>STDEV(E33:E46)</f>
        <v>8.8471875346195286E-3</v>
      </c>
      <c r="F48" s="469"/>
      <c r="I48" s="29"/>
      <c r="J48" s="29"/>
      <c r="K48" s="29"/>
      <c r="L48" s="29"/>
      <c r="M48" s="29"/>
    </row>
    <row r="49" spans="1:14" x14ac:dyDescent="0.2">
      <c r="I49" s="29"/>
      <c r="J49" s="29"/>
      <c r="K49" s="29"/>
      <c r="L49" s="29"/>
      <c r="M49" s="29"/>
    </row>
    <row r="50" spans="1:14" x14ac:dyDescent="0.2">
      <c r="I50" s="29"/>
      <c r="J50" s="29"/>
      <c r="K50" s="29"/>
      <c r="L50" s="29"/>
      <c r="M50" s="29"/>
    </row>
    <row r="51" spans="1:14" x14ac:dyDescent="0.2">
      <c r="I51" s="29"/>
      <c r="J51" s="29"/>
      <c r="K51" s="29"/>
      <c r="L51" s="29"/>
      <c r="M51" s="29"/>
    </row>
    <row r="52" spans="1:14" x14ac:dyDescent="0.2">
      <c r="I52" s="29"/>
      <c r="J52" s="29"/>
      <c r="K52" s="29"/>
      <c r="L52" s="29"/>
      <c r="M52" s="29"/>
    </row>
    <row r="53" spans="1:14" x14ac:dyDescent="0.2">
      <c r="I53" s="29"/>
      <c r="J53" s="29"/>
      <c r="K53" s="29"/>
      <c r="L53" s="29"/>
      <c r="M53" s="29"/>
    </row>
    <row r="54" spans="1:14" x14ac:dyDescent="0.2">
      <c r="H54" s="48"/>
      <c r="I54" s="29"/>
      <c r="J54" s="29"/>
      <c r="K54" s="29"/>
      <c r="L54" s="71"/>
      <c r="M54" s="30"/>
      <c r="N54" s="71"/>
    </row>
    <row r="55" spans="1:14" x14ac:dyDescent="0.2">
      <c r="A55" s="53" t="s">
        <v>114</v>
      </c>
      <c r="B55" s="53"/>
      <c r="I55" s="29"/>
      <c r="J55" s="30"/>
      <c r="K55" s="29"/>
      <c r="L55" s="30"/>
      <c r="M55" s="30"/>
    </row>
    <row r="56" spans="1:14" x14ac:dyDescent="0.2">
      <c r="I56" s="29"/>
      <c r="J56" s="30"/>
      <c r="K56" s="29"/>
      <c r="L56" s="29"/>
      <c r="M56" s="29"/>
    </row>
    <row r="57" spans="1:14" x14ac:dyDescent="0.2">
      <c r="B57" s="72" t="s">
        <v>112</v>
      </c>
      <c r="C57" s="72" t="s">
        <v>113</v>
      </c>
      <c r="D57" s="54" t="s">
        <v>108</v>
      </c>
      <c r="E57" s="54" t="s">
        <v>109</v>
      </c>
      <c r="F57" s="464"/>
      <c r="I57" s="29"/>
      <c r="J57" s="30"/>
      <c r="K57" s="29"/>
      <c r="L57" s="29"/>
      <c r="M57" s="29"/>
    </row>
    <row r="58" spans="1:14" x14ac:dyDescent="0.2">
      <c r="B58" s="73">
        <v>520.6</v>
      </c>
      <c r="C58" s="73">
        <v>484.5</v>
      </c>
      <c r="D58" s="55">
        <v>508.7</v>
      </c>
      <c r="E58" s="55">
        <v>443.7</v>
      </c>
      <c r="F58" s="105"/>
      <c r="G58" s="74"/>
      <c r="I58" s="29"/>
      <c r="J58" s="30"/>
      <c r="K58" s="29"/>
      <c r="L58" s="29"/>
      <c r="M58" s="29"/>
    </row>
    <row r="59" spans="1:14" x14ac:dyDescent="0.2">
      <c r="B59" s="73">
        <v>381.2</v>
      </c>
      <c r="C59" s="73">
        <v>450</v>
      </c>
      <c r="D59" s="55">
        <v>455.1</v>
      </c>
      <c r="E59" s="55">
        <v>379.6</v>
      </c>
      <c r="F59" s="105"/>
      <c r="G59" s="74"/>
      <c r="H59" s="74"/>
      <c r="I59" s="473"/>
      <c r="J59" s="30"/>
      <c r="K59" s="29"/>
      <c r="L59" s="29"/>
      <c r="M59" s="29"/>
    </row>
    <row r="60" spans="1:14" x14ac:dyDescent="0.2">
      <c r="B60" s="73">
        <v>515</v>
      </c>
      <c r="C60" s="75">
        <v>497.8</v>
      </c>
      <c r="D60" s="55">
        <v>466.7</v>
      </c>
      <c r="E60" s="55">
        <v>486.5</v>
      </c>
      <c r="F60" s="105"/>
      <c r="G60" s="74"/>
      <c r="H60" s="74"/>
      <c r="I60" s="74"/>
      <c r="J60" s="8"/>
    </row>
    <row r="61" spans="1:14" x14ac:dyDescent="0.2">
      <c r="B61" s="73">
        <v>549</v>
      </c>
      <c r="C61" s="76">
        <v>503</v>
      </c>
      <c r="D61" s="55">
        <v>535.9</v>
      </c>
      <c r="E61" s="55">
        <v>358.3</v>
      </c>
      <c r="F61" s="105"/>
      <c r="J61" s="8"/>
    </row>
    <row r="62" spans="1:14" x14ac:dyDescent="0.2">
      <c r="B62" s="73">
        <v>557.9</v>
      </c>
      <c r="C62" s="75">
        <v>473.7</v>
      </c>
      <c r="D62" s="55">
        <v>425.8</v>
      </c>
      <c r="E62" s="55">
        <v>421.6</v>
      </c>
      <c r="F62" s="105"/>
      <c r="J62" s="8"/>
    </row>
    <row r="63" spans="1:14" x14ac:dyDescent="0.2">
      <c r="B63" s="73">
        <v>459.3</v>
      </c>
      <c r="C63" s="75">
        <v>453</v>
      </c>
      <c r="D63" s="55">
        <v>516.79999999999995</v>
      </c>
      <c r="E63" s="55">
        <v>378.6</v>
      </c>
      <c r="F63" s="8"/>
      <c r="J63" s="8"/>
    </row>
    <row r="64" spans="1:14" x14ac:dyDescent="0.2">
      <c r="B64" s="75">
        <v>460.6</v>
      </c>
      <c r="C64" s="75">
        <v>520</v>
      </c>
      <c r="D64" s="57">
        <v>426.9</v>
      </c>
      <c r="E64" s="57">
        <v>368.3</v>
      </c>
      <c r="F64" s="8"/>
      <c r="J64" s="8"/>
    </row>
    <row r="65" spans="1:14" x14ac:dyDescent="0.2">
      <c r="B65" s="75">
        <v>370.9</v>
      </c>
      <c r="C65" s="75">
        <v>382</v>
      </c>
      <c r="D65" s="57">
        <v>526.9</v>
      </c>
      <c r="E65" s="57">
        <v>503.2</v>
      </c>
      <c r="F65" s="8"/>
      <c r="J65" s="8"/>
    </row>
    <row r="66" spans="1:14" x14ac:dyDescent="0.2">
      <c r="B66" s="75">
        <v>584.70000000000005</v>
      </c>
      <c r="C66" s="75">
        <v>468.1</v>
      </c>
      <c r="D66" s="57">
        <v>505</v>
      </c>
      <c r="E66" s="57">
        <v>523.70000000000005</v>
      </c>
      <c r="F66" s="8"/>
      <c r="J66" s="8"/>
    </row>
    <row r="67" spans="1:14" x14ac:dyDescent="0.2">
      <c r="B67" s="75">
        <v>475.6</v>
      </c>
      <c r="C67" s="75">
        <v>467.1</v>
      </c>
      <c r="D67" s="57">
        <v>469.2</v>
      </c>
      <c r="E67" s="57">
        <v>487.9</v>
      </c>
      <c r="F67" s="8"/>
      <c r="G67" s="48"/>
      <c r="H67" s="48"/>
      <c r="I67" s="48"/>
      <c r="J67" s="77"/>
    </row>
    <row r="68" spans="1:14" x14ac:dyDescent="0.2">
      <c r="B68" s="75">
        <v>431.6</v>
      </c>
      <c r="C68" s="78"/>
      <c r="D68" s="75"/>
      <c r="E68" s="59"/>
      <c r="F68" s="8"/>
      <c r="J68" s="77"/>
    </row>
    <row r="69" spans="1:14" x14ac:dyDescent="0.2">
      <c r="B69" s="75">
        <v>591.1</v>
      </c>
      <c r="C69" s="79"/>
      <c r="D69" s="79"/>
      <c r="E69" s="79"/>
      <c r="F69" s="8"/>
      <c r="J69" s="77"/>
    </row>
    <row r="70" spans="1:14" x14ac:dyDescent="0.2">
      <c r="B70" s="75">
        <v>460.4</v>
      </c>
      <c r="C70" s="78"/>
      <c r="D70" s="78"/>
      <c r="E70" s="78"/>
      <c r="F70" s="8"/>
      <c r="J70" s="77"/>
      <c r="K70" s="80"/>
      <c r="L70" s="80"/>
      <c r="M70" s="80"/>
      <c r="N70" s="80"/>
    </row>
    <row r="71" spans="1:14" x14ac:dyDescent="0.2">
      <c r="B71" s="75">
        <v>474.9</v>
      </c>
      <c r="C71" s="78"/>
      <c r="D71" s="78"/>
      <c r="E71" s="78"/>
      <c r="F71" s="8"/>
      <c r="J71" s="77"/>
      <c r="K71" s="80"/>
      <c r="L71" s="80"/>
      <c r="M71" s="80"/>
      <c r="N71" s="80"/>
    </row>
    <row r="72" spans="1:14" x14ac:dyDescent="0.2">
      <c r="A72" s="81" t="s">
        <v>96</v>
      </c>
      <c r="B72" s="63">
        <f>AVERAGE(B58:B71)</f>
        <v>488.05714285714288</v>
      </c>
      <c r="C72" s="63">
        <f>AVERAGE(C58:C67)</f>
        <v>469.92000000000007</v>
      </c>
      <c r="D72" s="63">
        <f>AVERAGE(D58:D67)</f>
        <v>483.7</v>
      </c>
      <c r="E72" s="63">
        <f>AVERAGE(E58:E67)</f>
        <v>435.14</v>
      </c>
      <c r="F72" s="466"/>
      <c r="J72" s="77"/>
      <c r="K72" s="80"/>
      <c r="L72" s="80"/>
      <c r="M72" s="80"/>
      <c r="N72" s="80"/>
    </row>
    <row r="73" spans="1:14" x14ac:dyDescent="0.2">
      <c r="A73" s="81" t="s">
        <v>110</v>
      </c>
      <c r="B73" s="82">
        <f>STDEV(B58:B71)</f>
        <v>68.691290616739536</v>
      </c>
      <c r="C73" s="82">
        <f>STDEV(C58:C71)</f>
        <v>38.050749737101839</v>
      </c>
      <c r="D73" s="82">
        <f>STDEV(D58:D71)</f>
        <v>40.361202492823054</v>
      </c>
      <c r="E73" s="82">
        <f>STDEV(E58:E71)</f>
        <v>62.188373332784664</v>
      </c>
      <c r="F73" s="83"/>
      <c r="J73" s="77"/>
      <c r="K73" s="80"/>
      <c r="L73" s="80"/>
      <c r="M73" s="80"/>
      <c r="N73" s="80"/>
    </row>
    <row r="74" spans="1:14" x14ac:dyDescent="0.2">
      <c r="A74" s="8"/>
      <c r="B74" s="83"/>
      <c r="C74" s="83"/>
      <c r="D74" s="83"/>
      <c r="E74" s="83"/>
      <c r="F74" s="83"/>
      <c r="J74" s="77"/>
      <c r="K74" s="80"/>
      <c r="L74" s="80"/>
      <c r="M74" s="80"/>
      <c r="N74" s="80"/>
    </row>
    <row r="75" spans="1:14" x14ac:dyDescent="0.2">
      <c r="A75" s="8"/>
      <c r="B75" s="83"/>
      <c r="C75" s="83"/>
      <c r="D75" s="83"/>
      <c r="E75" s="83"/>
      <c r="F75" s="83"/>
      <c r="J75" s="77"/>
      <c r="K75" s="80"/>
      <c r="L75" s="80"/>
      <c r="M75" s="80"/>
      <c r="N75" s="80"/>
    </row>
    <row r="76" spans="1:14" x14ac:dyDescent="0.2">
      <c r="A76" s="8"/>
      <c r="B76" s="83"/>
      <c r="C76" s="83"/>
      <c r="D76" s="83"/>
      <c r="E76" s="83"/>
      <c r="F76" s="83"/>
      <c r="J76" s="77"/>
      <c r="K76" s="80"/>
      <c r="L76" s="80"/>
      <c r="M76" s="80"/>
      <c r="N76" s="80"/>
    </row>
    <row r="77" spans="1:14" x14ac:dyDescent="0.2">
      <c r="A77" s="53" t="s">
        <v>115</v>
      </c>
      <c r="B77" s="53"/>
      <c r="C77" s="53"/>
      <c r="J77" s="77"/>
      <c r="K77" s="29"/>
      <c r="L77" s="29"/>
      <c r="M77" s="29"/>
      <c r="N77" s="472"/>
    </row>
    <row r="78" spans="1:14" x14ac:dyDescent="0.2">
      <c r="F78" s="471"/>
      <c r="K78" s="29"/>
      <c r="L78" s="29"/>
      <c r="M78" s="29"/>
      <c r="N78" s="29"/>
    </row>
    <row r="79" spans="1:14" x14ac:dyDescent="0.2">
      <c r="B79" s="72" t="s">
        <v>112</v>
      </c>
      <c r="C79" s="72" t="s">
        <v>113</v>
      </c>
      <c r="D79" s="54" t="s">
        <v>108</v>
      </c>
      <c r="E79" s="54" t="s">
        <v>109</v>
      </c>
      <c r="F79" s="464"/>
    </row>
    <row r="80" spans="1:14" x14ac:dyDescent="0.2">
      <c r="B80" s="59">
        <v>48</v>
      </c>
      <c r="C80" s="59">
        <v>46</v>
      </c>
      <c r="D80" s="84">
        <v>20</v>
      </c>
      <c r="E80" s="55">
        <v>32</v>
      </c>
      <c r="F80" s="8"/>
    </row>
    <row r="81" spans="1:14" x14ac:dyDescent="0.2">
      <c r="B81" s="59">
        <v>47</v>
      </c>
      <c r="C81" s="59">
        <v>29</v>
      </c>
      <c r="D81" s="55">
        <v>55</v>
      </c>
      <c r="E81" s="55">
        <v>63</v>
      </c>
      <c r="F81" s="8"/>
    </row>
    <row r="82" spans="1:14" x14ac:dyDescent="0.2">
      <c r="B82" s="59">
        <v>43</v>
      </c>
      <c r="C82" s="59">
        <v>31</v>
      </c>
      <c r="D82" s="59">
        <v>24</v>
      </c>
      <c r="E82" s="55">
        <v>27</v>
      </c>
      <c r="F82" s="8"/>
    </row>
    <row r="83" spans="1:14" x14ac:dyDescent="0.2">
      <c r="B83" s="59">
        <v>29</v>
      </c>
      <c r="C83" s="59">
        <v>59</v>
      </c>
      <c r="D83" s="59">
        <v>49</v>
      </c>
      <c r="E83" s="55">
        <v>22.6</v>
      </c>
      <c r="F83" s="8"/>
    </row>
    <row r="84" spans="1:14" x14ac:dyDescent="0.2">
      <c r="B84" s="59">
        <v>31</v>
      </c>
      <c r="C84" s="59">
        <v>30</v>
      </c>
      <c r="D84" s="59">
        <v>44</v>
      </c>
      <c r="E84" s="59">
        <v>30</v>
      </c>
      <c r="F84" s="8"/>
    </row>
    <row r="85" spans="1:14" x14ac:dyDescent="0.2">
      <c r="B85" s="59">
        <v>29</v>
      </c>
      <c r="C85" s="59">
        <v>26</v>
      </c>
      <c r="D85" s="59">
        <v>48</v>
      </c>
      <c r="E85" s="59">
        <v>25</v>
      </c>
      <c r="F85" s="8"/>
    </row>
    <row r="86" spans="1:14" x14ac:dyDescent="0.2">
      <c r="B86" s="59">
        <v>31</v>
      </c>
      <c r="C86" s="59">
        <v>36</v>
      </c>
      <c r="D86" s="59"/>
      <c r="E86" s="59">
        <v>36</v>
      </c>
      <c r="F86" s="8"/>
    </row>
    <row r="87" spans="1:14" x14ac:dyDescent="0.2">
      <c r="B87" s="59">
        <v>27</v>
      </c>
      <c r="C87" s="59">
        <v>51</v>
      </c>
      <c r="D87" s="59"/>
      <c r="E87" s="59"/>
      <c r="F87" s="8"/>
    </row>
    <row r="88" spans="1:14" x14ac:dyDescent="0.2">
      <c r="B88" s="59">
        <v>21</v>
      </c>
      <c r="C88" s="59">
        <v>65</v>
      </c>
      <c r="D88" s="59"/>
      <c r="E88" s="59"/>
      <c r="F88" s="8"/>
    </row>
    <row r="89" spans="1:14" x14ac:dyDescent="0.2">
      <c r="B89" s="59">
        <v>39</v>
      </c>
      <c r="D89" s="59"/>
      <c r="E89" s="59"/>
      <c r="F89" s="8"/>
    </row>
    <row r="90" spans="1:14" x14ac:dyDescent="0.2">
      <c r="B90" s="59">
        <v>19</v>
      </c>
      <c r="C90" s="59"/>
      <c r="D90" s="59"/>
      <c r="E90" s="59"/>
      <c r="F90" s="8"/>
    </row>
    <row r="91" spans="1:14" x14ac:dyDescent="0.2">
      <c r="B91" s="59">
        <v>28</v>
      </c>
      <c r="C91" s="59"/>
      <c r="D91" s="59"/>
      <c r="E91" s="59"/>
      <c r="F91" s="8"/>
    </row>
    <row r="92" spans="1:14" x14ac:dyDescent="0.2">
      <c r="B92" s="59"/>
      <c r="C92" s="59"/>
      <c r="D92" s="59"/>
      <c r="E92" s="59"/>
      <c r="F92" s="8"/>
    </row>
    <row r="93" spans="1:14" x14ac:dyDescent="0.2">
      <c r="A93" s="81" t="s">
        <v>96</v>
      </c>
      <c r="B93" s="63">
        <f>AVERAGE(B80:B91)</f>
        <v>32.666666666666664</v>
      </c>
      <c r="C93" s="63">
        <f>AVERAGE(C80:C88)</f>
        <v>41.444444444444443</v>
      </c>
      <c r="D93" s="63">
        <f>AVERAGE(D80:D85)</f>
        <v>40</v>
      </c>
      <c r="E93" s="63">
        <f>AVERAGE(E80:E86)</f>
        <v>33.657142857142858</v>
      </c>
      <c r="F93" s="466"/>
    </row>
    <row r="94" spans="1:14" x14ac:dyDescent="0.2">
      <c r="A94" s="81" t="s">
        <v>110</v>
      </c>
      <c r="B94" s="82">
        <f>STDEV(B79:B91)</f>
        <v>9.5187215846488833</v>
      </c>
      <c r="C94" s="82">
        <f>STDEV(C79:C92)</f>
        <v>14.310058622443789</v>
      </c>
      <c r="D94" s="82">
        <f>STDEV(D80:D92)</f>
        <v>14.436065946094871</v>
      </c>
      <c r="E94" s="82">
        <f>STDEV(E80:E92)</f>
        <v>13.687811749004677</v>
      </c>
      <c r="F94" s="83"/>
      <c r="G94" s="29"/>
      <c r="H94" s="29"/>
      <c r="I94" s="29"/>
      <c r="J94" s="29"/>
      <c r="K94" s="29"/>
      <c r="L94" s="29"/>
      <c r="M94" s="29"/>
      <c r="N94" s="29"/>
    </row>
    <row r="95" spans="1:14" x14ac:dyDescent="0.2">
      <c r="A95" s="8"/>
      <c r="B95" s="83"/>
      <c r="C95" s="83"/>
      <c r="D95" s="83"/>
      <c r="E95" s="83"/>
      <c r="F95" s="83"/>
      <c r="G95" s="29"/>
      <c r="H95" s="29"/>
      <c r="I95" s="29"/>
      <c r="J95" s="29"/>
      <c r="K95" s="29"/>
      <c r="L95" s="29"/>
      <c r="M95" s="29"/>
      <c r="N95" s="29"/>
    </row>
    <row r="96" spans="1:14" x14ac:dyDescent="0.2">
      <c r="A96" s="8"/>
      <c r="B96" s="83"/>
      <c r="C96" s="83"/>
      <c r="D96" s="83"/>
      <c r="E96" s="83"/>
      <c r="F96" s="83"/>
      <c r="G96" s="29"/>
      <c r="H96" s="29"/>
      <c r="I96" s="29"/>
      <c r="J96" s="29"/>
      <c r="K96" s="29"/>
      <c r="L96" s="29"/>
      <c r="M96" s="29"/>
      <c r="N96" s="29"/>
    </row>
    <row r="97" spans="1:15" x14ac:dyDescent="0.2">
      <c r="G97" s="29"/>
      <c r="H97" s="29"/>
      <c r="I97" s="29"/>
      <c r="J97" s="29"/>
      <c r="K97" s="29"/>
      <c r="L97" s="30"/>
      <c r="M97" s="30"/>
      <c r="N97" s="30"/>
      <c r="O97" s="30"/>
    </row>
    <row r="98" spans="1:15" x14ac:dyDescent="0.2">
      <c r="G98" s="29"/>
      <c r="H98" s="29"/>
      <c r="I98" s="29"/>
      <c r="J98" s="29"/>
      <c r="K98" s="29"/>
      <c r="L98" s="30"/>
      <c r="M98" s="85"/>
      <c r="N98" s="85"/>
      <c r="O98" s="30"/>
    </row>
    <row r="99" spans="1:15" x14ac:dyDescent="0.2">
      <c r="A99" s="53" t="s">
        <v>116</v>
      </c>
      <c r="B99" s="53"/>
      <c r="C99" s="53"/>
      <c r="D99" s="48"/>
      <c r="F99" s="48"/>
      <c r="G99" s="29"/>
      <c r="H99" s="30"/>
      <c r="I99" s="30"/>
      <c r="J99" s="30"/>
      <c r="K99" s="30"/>
      <c r="L99" s="30"/>
      <c r="M99" s="86"/>
      <c r="N99" s="86"/>
      <c r="O99" s="30"/>
    </row>
    <row r="100" spans="1:15" ht="16" thickBot="1" x14ac:dyDescent="0.25">
      <c r="G100" s="29"/>
      <c r="H100" s="30"/>
      <c r="I100" s="30"/>
      <c r="J100" s="30"/>
      <c r="K100" s="30"/>
      <c r="L100" s="30"/>
      <c r="M100" s="86"/>
      <c r="N100" s="86"/>
      <c r="O100" s="30"/>
    </row>
    <row r="101" spans="1:15" ht="16" thickBot="1" x14ac:dyDescent="0.25">
      <c r="B101" s="87" t="s">
        <v>113</v>
      </c>
      <c r="C101" s="88" t="s">
        <v>117</v>
      </c>
      <c r="D101" s="54" t="s">
        <v>108</v>
      </c>
      <c r="E101" s="461" t="s">
        <v>109</v>
      </c>
      <c r="F101" s="478"/>
      <c r="G101" s="29"/>
      <c r="H101" s="30"/>
      <c r="I101" s="86"/>
      <c r="J101" s="86"/>
      <c r="K101" s="30"/>
      <c r="L101" s="30"/>
      <c r="M101" s="86"/>
      <c r="N101" s="86"/>
      <c r="O101" s="30"/>
    </row>
    <row r="102" spans="1:15" x14ac:dyDescent="0.2">
      <c r="B102" s="89">
        <v>121</v>
      </c>
      <c r="C102" s="90">
        <v>148</v>
      </c>
      <c r="D102" s="91">
        <v>106</v>
      </c>
      <c r="E102" s="89">
        <v>60</v>
      </c>
      <c r="F102" s="33"/>
      <c r="G102" s="29"/>
      <c r="H102" s="30"/>
      <c r="I102" s="86"/>
      <c r="J102" s="86"/>
      <c r="K102" s="30"/>
      <c r="L102" s="30"/>
      <c r="M102" s="86"/>
      <c r="N102" s="86"/>
      <c r="O102" s="30"/>
    </row>
    <row r="103" spans="1:15" x14ac:dyDescent="0.2">
      <c r="B103" s="89">
        <v>123</v>
      </c>
      <c r="C103" s="90">
        <v>142</v>
      </c>
      <c r="D103" s="91">
        <v>179</v>
      </c>
      <c r="E103" s="89">
        <v>176</v>
      </c>
      <c r="F103" s="33"/>
      <c r="G103" s="29"/>
      <c r="H103" s="30"/>
      <c r="I103" s="86"/>
      <c r="J103" s="86"/>
      <c r="K103" s="30"/>
      <c r="L103" s="30"/>
      <c r="M103" s="86"/>
      <c r="N103" s="86"/>
      <c r="O103" s="30"/>
    </row>
    <row r="104" spans="1:15" x14ac:dyDescent="0.2">
      <c r="B104" s="89">
        <v>91</v>
      </c>
      <c r="C104" s="90">
        <v>122</v>
      </c>
      <c r="D104" s="91">
        <v>150</v>
      </c>
      <c r="E104" s="89">
        <v>134</v>
      </c>
      <c r="F104" s="33"/>
      <c r="G104" s="29"/>
      <c r="H104" s="30"/>
      <c r="I104" s="86"/>
      <c r="J104" s="86"/>
      <c r="K104" s="30"/>
      <c r="L104" s="30"/>
      <c r="M104" s="86"/>
      <c r="N104" s="86"/>
      <c r="O104" s="30"/>
    </row>
    <row r="105" spans="1:15" x14ac:dyDescent="0.2">
      <c r="B105" s="89">
        <v>154</v>
      </c>
      <c r="C105" s="92">
        <v>166</v>
      </c>
      <c r="D105" s="91">
        <v>154</v>
      </c>
      <c r="E105" s="89">
        <v>168</v>
      </c>
      <c r="F105" s="33"/>
      <c r="G105" s="29"/>
      <c r="H105" s="30"/>
      <c r="I105" s="86"/>
      <c r="J105" s="86"/>
      <c r="K105" s="30"/>
      <c r="L105" s="30"/>
      <c r="M105" s="86"/>
      <c r="N105" s="86"/>
      <c r="O105" s="30"/>
    </row>
    <row r="106" spans="1:15" x14ac:dyDescent="0.2">
      <c r="B106" s="89">
        <v>182</v>
      </c>
      <c r="C106" s="92">
        <v>168</v>
      </c>
      <c r="D106" s="93">
        <v>108</v>
      </c>
      <c r="E106" s="476">
        <v>131</v>
      </c>
      <c r="F106" s="33"/>
      <c r="G106" s="29"/>
      <c r="H106" s="30"/>
      <c r="I106" s="86"/>
      <c r="J106" s="86"/>
      <c r="K106" s="30"/>
      <c r="L106" s="30"/>
      <c r="M106" s="30"/>
      <c r="N106" s="30"/>
      <c r="O106" s="30"/>
    </row>
    <row r="107" spans="1:15" x14ac:dyDescent="0.2">
      <c r="B107" s="89">
        <v>217</v>
      </c>
      <c r="C107" s="92">
        <v>215</v>
      </c>
      <c r="D107" s="93">
        <v>187</v>
      </c>
      <c r="E107" s="476">
        <v>140</v>
      </c>
      <c r="F107" s="33"/>
      <c r="G107" s="29"/>
      <c r="H107" s="30"/>
      <c r="I107" s="30"/>
      <c r="J107" s="86"/>
      <c r="K107" s="30"/>
      <c r="L107" s="30"/>
      <c r="M107" s="30"/>
      <c r="N107" s="30"/>
      <c r="O107" s="30"/>
    </row>
    <row r="108" spans="1:15" x14ac:dyDescent="0.2">
      <c r="B108" s="94">
        <v>122</v>
      </c>
      <c r="C108" s="92">
        <v>163</v>
      </c>
      <c r="D108" s="91">
        <v>166</v>
      </c>
      <c r="E108" s="476">
        <v>122</v>
      </c>
      <c r="F108" s="33"/>
      <c r="G108" s="29"/>
      <c r="H108" s="30"/>
      <c r="I108" s="30"/>
      <c r="J108" s="30"/>
      <c r="K108" s="30"/>
      <c r="L108" s="30"/>
      <c r="M108" s="30"/>
      <c r="N108" s="30"/>
      <c r="O108" s="30"/>
    </row>
    <row r="109" spans="1:15" x14ac:dyDescent="0.2">
      <c r="B109" s="94">
        <v>174</v>
      </c>
      <c r="C109" s="92">
        <v>108</v>
      </c>
      <c r="D109" s="91">
        <v>168</v>
      </c>
      <c r="E109" s="476">
        <v>174</v>
      </c>
      <c r="F109" s="33"/>
      <c r="G109" s="29"/>
      <c r="H109" s="30"/>
      <c r="I109" s="30"/>
      <c r="J109" s="30"/>
      <c r="K109" s="30"/>
      <c r="L109" s="30"/>
      <c r="M109" s="30"/>
      <c r="N109" s="30"/>
      <c r="O109" s="30"/>
    </row>
    <row r="110" spans="1:15" x14ac:dyDescent="0.2">
      <c r="B110" s="94">
        <v>117</v>
      </c>
      <c r="C110" s="92">
        <v>187</v>
      </c>
      <c r="D110" s="91">
        <v>215</v>
      </c>
      <c r="E110" s="476">
        <v>117</v>
      </c>
      <c r="F110" s="33"/>
      <c r="G110" s="29"/>
      <c r="H110" s="30"/>
      <c r="I110" s="30"/>
      <c r="J110" s="30"/>
      <c r="K110" s="30"/>
      <c r="L110" s="85"/>
      <c r="M110" s="95"/>
      <c r="N110" s="95"/>
      <c r="O110" s="30"/>
    </row>
    <row r="111" spans="1:15" x14ac:dyDescent="0.2">
      <c r="B111" s="94">
        <v>131</v>
      </c>
      <c r="C111" s="90"/>
      <c r="D111" s="91">
        <v>163</v>
      </c>
      <c r="E111" s="89"/>
      <c r="F111" s="33"/>
      <c r="G111" s="29"/>
      <c r="H111" s="30"/>
      <c r="I111" s="30"/>
      <c r="J111" s="30"/>
      <c r="K111" s="30"/>
      <c r="L111" s="85"/>
      <c r="M111" s="96"/>
      <c r="N111" s="96"/>
      <c r="O111" s="30"/>
    </row>
    <row r="112" spans="1:15" x14ac:dyDescent="0.2">
      <c r="B112" s="94">
        <v>195</v>
      </c>
      <c r="C112" s="90"/>
      <c r="D112" s="8"/>
      <c r="E112" s="89"/>
      <c r="F112" s="33"/>
      <c r="G112" s="29"/>
      <c r="H112" s="30"/>
      <c r="I112" s="95"/>
      <c r="J112" s="95"/>
      <c r="K112" s="30"/>
      <c r="L112" s="30"/>
      <c r="M112" s="30"/>
      <c r="N112" s="30"/>
      <c r="O112" s="30"/>
    </row>
    <row r="113" spans="1:15" x14ac:dyDescent="0.2">
      <c r="B113" s="94">
        <v>73</v>
      </c>
      <c r="C113" s="90"/>
      <c r="D113" s="8"/>
      <c r="E113" s="89"/>
      <c r="F113" s="33"/>
      <c r="G113" s="29"/>
      <c r="H113" s="30"/>
      <c r="I113" s="96"/>
      <c r="J113" s="96"/>
      <c r="K113" s="30"/>
      <c r="L113" s="30"/>
      <c r="M113" s="30"/>
      <c r="N113" s="30"/>
      <c r="O113" s="30"/>
    </row>
    <row r="114" spans="1:15" ht="16" thickBot="1" x14ac:dyDescent="0.25">
      <c r="A114" s="60"/>
      <c r="B114" s="97">
        <v>152</v>
      </c>
      <c r="C114" s="98"/>
      <c r="D114" s="99"/>
      <c r="E114" s="477"/>
      <c r="F114" s="479"/>
      <c r="G114" s="29"/>
      <c r="H114" s="29"/>
      <c r="I114" s="29"/>
      <c r="J114" s="29"/>
      <c r="K114" s="29"/>
      <c r="L114" s="30"/>
      <c r="M114" s="30"/>
      <c r="N114" s="30"/>
      <c r="O114" s="30"/>
    </row>
    <row r="115" spans="1:15" x14ac:dyDescent="0.2">
      <c r="A115" s="81" t="s">
        <v>96</v>
      </c>
      <c r="B115" s="63">
        <f>AVERAGE(B101:B114)</f>
        <v>142.46153846153845</v>
      </c>
      <c r="C115" s="63">
        <f>AVERAGE(C101:C114)</f>
        <v>157.66666666666666</v>
      </c>
      <c r="D115" s="63">
        <f>AVERAGE(D101:D114)</f>
        <v>159.6</v>
      </c>
      <c r="E115" s="463">
        <f>AVERAGE(E101:E114)</f>
        <v>135.77777777777777</v>
      </c>
      <c r="F115" s="480"/>
      <c r="G115" s="29"/>
      <c r="H115" s="29"/>
      <c r="I115" s="29"/>
      <c r="J115" s="29"/>
      <c r="K115" s="29"/>
      <c r="L115" s="30"/>
      <c r="M115" s="30"/>
      <c r="N115" s="30"/>
      <c r="O115" s="30"/>
    </row>
    <row r="116" spans="1:15" x14ac:dyDescent="0.2">
      <c r="A116" s="81" t="s">
        <v>110</v>
      </c>
      <c r="B116" s="82">
        <f>STDEV(B101:B114)</f>
        <v>41.441958175693095</v>
      </c>
      <c r="C116" s="82">
        <f>STDEV(C101:C114)</f>
        <v>32.461515676258863</v>
      </c>
      <c r="D116" s="82">
        <f>STDEV(D101:D114)</f>
        <v>33.297313872309736</v>
      </c>
      <c r="E116" s="470">
        <f>STDEV(E101:E114)</f>
        <v>36.1343942033687</v>
      </c>
      <c r="F116" s="481"/>
      <c r="G116" s="29"/>
      <c r="H116" s="29"/>
      <c r="I116" s="29"/>
      <c r="J116" s="29"/>
      <c r="K116" s="29"/>
      <c r="L116" s="30"/>
      <c r="M116" s="30"/>
      <c r="N116" s="30"/>
      <c r="O116" s="30"/>
    </row>
    <row r="117" spans="1:15" x14ac:dyDescent="0.2">
      <c r="B117" s="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5" x14ac:dyDescent="0.2">
      <c r="B118" s="8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1:15" x14ac:dyDescent="0.2">
      <c r="B119" s="8"/>
      <c r="G119" s="29"/>
      <c r="H119" s="29"/>
      <c r="I119" s="29"/>
      <c r="J119" s="29"/>
      <c r="K119" s="29"/>
      <c r="L119" s="29"/>
      <c r="M119" s="29"/>
      <c r="N119" s="29"/>
      <c r="O119" s="29"/>
    </row>
    <row r="120" spans="1:15" x14ac:dyDescent="0.2">
      <c r="G120" s="29"/>
      <c r="H120" s="29"/>
      <c r="I120" s="29"/>
      <c r="J120" s="29"/>
      <c r="K120" s="29"/>
      <c r="L120" s="29"/>
      <c r="M120" s="29"/>
      <c r="N120" s="29"/>
    </row>
    <row r="121" spans="1:15" x14ac:dyDescent="0.2">
      <c r="A121" s="53" t="s">
        <v>119</v>
      </c>
      <c r="B121" s="53"/>
      <c r="C121" s="53"/>
      <c r="G121" s="29"/>
      <c r="H121" s="29"/>
      <c r="I121" s="30"/>
      <c r="J121" s="29"/>
      <c r="K121" s="29"/>
      <c r="L121" s="29"/>
      <c r="M121" s="29"/>
      <c r="N121" s="29"/>
    </row>
    <row r="122" spans="1:15" x14ac:dyDescent="0.2">
      <c r="E122" s="48"/>
      <c r="G122" s="460"/>
      <c r="H122" s="29"/>
      <c r="I122" s="29"/>
      <c r="J122" s="29"/>
      <c r="K122" s="29"/>
      <c r="L122" s="29"/>
      <c r="M122" s="29"/>
      <c r="N122" s="29"/>
    </row>
    <row r="123" spans="1:15" x14ac:dyDescent="0.2">
      <c r="G123" s="29"/>
      <c r="H123" s="29"/>
      <c r="I123" s="30"/>
      <c r="J123" s="29"/>
      <c r="K123" s="29"/>
      <c r="L123" s="29"/>
      <c r="M123" s="29"/>
      <c r="N123" s="29"/>
    </row>
    <row r="124" spans="1:15" x14ac:dyDescent="0.2">
      <c r="B124" s="72" t="s">
        <v>112</v>
      </c>
      <c r="C124" s="72" t="s">
        <v>113</v>
      </c>
      <c r="D124" s="54" t="s">
        <v>108</v>
      </c>
      <c r="E124" s="461" t="s">
        <v>109</v>
      </c>
      <c r="F124" s="482"/>
      <c r="G124" s="29"/>
      <c r="H124" s="29"/>
      <c r="I124" s="30"/>
      <c r="J124" s="29"/>
      <c r="K124" s="29"/>
      <c r="L124" s="29"/>
      <c r="M124" s="29"/>
      <c r="N124" s="29"/>
    </row>
    <row r="125" spans="1:15" x14ac:dyDescent="0.2">
      <c r="B125" s="59">
        <v>77</v>
      </c>
      <c r="C125" s="59">
        <v>132</v>
      </c>
      <c r="D125" s="55">
        <v>113</v>
      </c>
      <c r="E125" s="462">
        <v>76</v>
      </c>
      <c r="F125" s="442"/>
      <c r="G125" s="29"/>
      <c r="H125" s="29"/>
      <c r="I125" s="30"/>
      <c r="J125" s="29"/>
      <c r="K125" s="29"/>
      <c r="L125" s="29"/>
      <c r="M125" s="29"/>
      <c r="N125" s="29"/>
    </row>
    <row r="126" spans="1:15" x14ac:dyDescent="0.2">
      <c r="B126" s="59">
        <v>88</v>
      </c>
      <c r="C126" s="59">
        <v>106</v>
      </c>
      <c r="D126" s="55">
        <v>113</v>
      </c>
      <c r="E126" s="462">
        <v>131</v>
      </c>
      <c r="F126" s="442"/>
      <c r="G126" s="29"/>
      <c r="H126" s="29"/>
      <c r="I126" s="30"/>
      <c r="J126" s="29"/>
      <c r="K126" s="29"/>
      <c r="L126" s="29"/>
      <c r="M126" s="29"/>
      <c r="N126" s="29"/>
    </row>
    <row r="127" spans="1:15" x14ac:dyDescent="0.2">
      <c r="B127" s="59">
        <v>62</v>
      </c>
      <c r="C127" s="59">
        <v>142</v>
      </c>
      <c r="D127" s="55">
        <v>115</v>
      </c>
      <c r="E127" s="462">
        <v>77</v>
      </c>
      <c r="F127" s="442"/>
      <c r="G127" s="29"/>
      <c r="H127" s="29"/>
      <c r="I127" s="30"/>
      <c r="J127" s="29"/>
      <c r="K127" s="29"/>
      <c r="L127" s="29"/>
      <c r="M127" s="29"/>
      <c r="N127" s="29"/>
    </row>
    <row r="128" spans="1:15" x14ac:dyDescent="0.2">
      <c r="B128" s="59">
        <v>117</v>
      </c>
      <c r="C128" s="59">
        <v>116</v>
      </c>
      <c r="D128" s="55">
        <v>116</v>
      </c>
      <c r="E128" s="462">
        <v>100</v>
      </c>
      <c r="F128" s="442"/>
      <c r="G128" s="29"/>
      <c r="H128" s="29"/>
      <c r="I128" s="30"/>
      <c r="J128" s="29"/>
      <c r="K128" s="29"/>
      <c r="L128" s="29"/>
      <c r="M128" s="29"/>
      <c r="N128" s="29"/>
    </row>
    <row r="129" spans="1:18" x14ac:dyDescent="0.2">
      <c r="B129" s="59">
        <v>96</v>
      </c>
      <c r="C129" s="59">
        <v>106</v>
      </c>
      <c r="D129" s="55">
        <v>88</v>
      </c>
      <c r="E129" s="462">
        <v>132</v>
      </c>
      <c r="F129" s="442"/>
      <c r="G129" s="29"/>
      <c r="H129" s="29"/>
      <c r="I129" s="30"/>
      <c r="J129" s="29"/>
      <c r="K129" s="29"/>
      <c r="L129" s="29"/>
      <c r="M129" s="29"/>
      <c r="N129" s="29"/>
    </row>
    <row r="130" spans="1:18" x14ac:dyDescent="0.2">
      <c r="B130" s="59">
        <v>123</v>
      </c>
      <c r="C130" s="59">
        <v>93</v>
      </c>
      <c r="D130" s="55">
        <v>130</v>
      </c>
      <c r="E130" s="462">
        <v>46</v>
      </c>
      <c r="F130" s="442"/>
      <c r="G130" s="29"/>
      <c r="H130" s="29"/>
      <c r="I130" s="30"/>
      <c r="J130" s="29"/>
      <c r="K130" s="29"/>
      <c r="L130" s="29"/>
      <c r="M130" s="29"/>
      <c r="N130" s="29"/>
    </row>
    <row r="131" spans="1:18" x14ac:dyDescent="0.2">
      <c r="B131" s="59">
        <v>84</v>
      </c>
      <c r="C131" s="59">
        <v>66</v>
      </c>
      <c r="D131" s="59">
        <v>82</v>
      </c>
      <c r="E131" s="462">
        <v>96</v>
      </c>
      <c r="F131" s="442"/>
      <c r="G131" s="29"/>
      <c r="H131" s="29"/>
      <c r="I131" s="30"/>
      <c r="J131" s="29"/>
      <c r="K131" s="29"/>
      <c r="L131" s="29"/>
      <c r="M131" s="29"/>
      <c r="N131" s="29"/>
    </row>
    <row r="132" spans="1:18" x14ac:dyDescent="0.2">
      <c r="B132" s="59">
        <v>105</v>
      </c>
      <c r="C132" s="59">
        <v>118</v>
      </c>
      <c r="D132" s="59">
        <v>131</v>
      </c>
      <c r="E132" s="81">
        <v>55</v>
      </c>
      <c r="F132" s="442"/>
      <c r="G132" s="29"/>
      <c r="H132" s="29"/>
      <c r="I132" s="30"/>
      <c r="J132" s="29"/>
      <c r="K132" s="29"/>
      <c r="L132" s="29"/>
      <c r="M132" s="29"/>
      <c r="N132" s="29"/>
    </row>
    <row r="133" spans="1:18" x14ac:dyDescent="0.2">
      <c r="B133" s="59">
        <v>108</v>
      </c>
      <c r="C133" s="59">
        <v>131</v>
      </c>
      <c r="D133" s="59">
        <v>107</v>
      </c>
      <c r="E133" s="81">
        <v>146</v>
      </c>
      <c r="F133" s="442"/>
      <c r="G133" s="29"/>
      <c r="H133" s="29"/>
      <c r="I133" s="30"/>
      <c r="J133" s="29"/>
      <c r="K133" s="29"/>
      <c r="L133" s="29"/>
      <c r="M133" s="29"/>
      <c r="N133" s="29"/>
    </row>
    <row r="134" spans="1:18" x14ac:dyDescent="0.2">
      <c r="B134" s="59">
        <v>111</v>
      </c>
      <c r="C134" s="59">
        <v>153</v>
      </c>
      <c r="D134" s="59">
        <v>106</v>
      </c>
      <c r="E134" s="81">
        <v>111</v>
      </c>
      <c r="F134" s="442"/>
      <c r="G134" s="29"/>
      <c r="H134" s="29"/>
      <c r="I134" s="30"/>
      <c r="J134" s="29"/>
      <c r="K134" s="29"/>
      <c r="L134" s="29"/>
      <c r="M134" s="29"/>
      <c r="N134" s="29"/>
    </row>
    <row r="135" spans="1:18" x14ac:dyDescent="0.2">
      <c r="B135" s="59">
        <v>85</v>
      </c>
      <c r="C135" s="59"/>
      <c r="D135" s="59"/>
      <c r="E135" s="81">
        <v>133</v>
      </c>
      <c r="F135" s="442"/>
      <c r="G135" s="29"/>
      <c r="H135" s="29"/>
      <c r="I135" s="30"/>
      <c r="J135" s="29"/>
      <c r="K135" s="29"/>
      <c r="L135" s="29"/>
      <c r="M135" s="29"/>
      <c r="N135" s="29"/>
    </row>
    <row r="136" spans="1:18" x14ac:dyDescent="0.2">
      <c r="B136" s="59">
        <v>110</v>
      </c>
      <c r="C136" s="59"/>
      <c r="D136" s="59"/>
      <c r="E136" s="81"/>
      <c r="F136" s="442"/>
      <c r="G136" s="29"/>
      <c r="H136" s="29"/>
      <c r="I136" s="30"/>
      <c r="J136" s="30"/>
      <c r="K136" s="30"/>
      <c r="L136" s="30"/>
      <c r="M136" s="30"/>
      <c r="N136" s="30"/>
    </row>
    <row r="137" spans="1:18" x14ac:dyDescent="0.2">
      <c r="B137" s="59">
        <v>124</v>
      </c>
      <c r="C137" s="59"/>
      <c r="D137" s="59"/>
      <c r="E137" s="81"/>
      <c r="F137" s="442"/>
      <c r="G137" s="29"/>
      <c r="H137" s="29"/>
      <c r="I137" s="29"/>
      <c r="J137" s="29"/>
      <c r="K137" s="29"/>
      <c r="L137" s="29"/>
      <c r="M137" s="29"/>
      <c r="N137" s="29"/>
    </row>
    <row r="138" spans="1:18" x14ac:dyDescent="0.2">
      <c r="B138" s="59">
        <v>94</v>
      </c>
      <c r="C138" s="59"/>
      <c r="D138" s="59"/>
      <c r="E138" s="81"/>
      <c r="F138" s="442"/>
      <c r="G138" s="29"/>
      <c r="H138" s="29"/>
      <c r="I138" s="29"/>
      <c r="J138" s="29"/>
      <c r="K138" s="29"/>
      <c r="L138" s="29"/>
      <c r="M138" s="29"/>
      <c r="N138" s="29"/>
    </row>
    <row r="139" spans="1:18" x14ac:dyDescent="0.2">
      <c r="A139" s="81" t="s">
        <v>96</v>
      </c>
      <c r="B139" s="63">
        <f>AVERAGE(B125:B138)</f>
        <v>98.857142857142861</v>
      </c>
      <c r="C139" s="63">
        <f>AVERAGE(C125:C138)</f>
        <v>116.3</v>
      </c>
      <c r="D139" s="63">
        <f>AVERAGE(D125:D138)</f>
        <v>110.1</v>
      </c>
      <c r="E139" s="463">
        <f>AVERAGE(E125:E138)</f>
        <v>100.27272727272727</v>
      </c>
      <c r="F139" s="483"/>
      <c r="G139" s="29"/>
      <c r="H139" s="29"/>
      <c r="I139" s="29"/>
      <c r="J139" s="29"/>
      <c r="K139" s="29"/>
      <c r="L139" s="29"/>
      <c r="M139" s="29"/>
      <c r="N139" s="29"/>
    </row>
    <row r="140" spans="1:18" x14ac:dyDescent="0.2">
      <c r="A140" s="81" t="s">
        <v>110</v>
      </c>
      <c r="B140" s="82">
        <f>STDEV(B125:B138)</f>
        <v>18.2624336690509</v>
      </c>
      <c r="C140" s="82">
        <f>STDEV(C125:C138)</f>
        <v>25.294048487517564</v>
      </c>
      <c r="D140" s="82">
        <f>STDEV(D125:D138)</f>
        <v>15.680490355144419</v>
      </c>
      <c r="E140" s="470">
        <f>STDEV(E125:E138)</f>
        <v>33.722665698579974</v>
      </c>
      <c r="F140" s="484"/>
      <c r="M140" t="s">
        <v>118</v>
      </c>
    </row>
    <row r="143" spans="1:18" ht="16" thickBot="1" x14ac:dyDescent="0.25"/>
    <row r="144" spans="1:18" ht="16" thickBot="1" x14ac:dyDescent="0.25">
      <c r="B144" s="500" t="s">
        <v>120</v>
      </c>
      <c r="C144" s="501"/>
      <c r="D144" s="501"/>
      <c r="E144" s="502"/>
      <c r="F144" s="71"/>
      <c r="H144" s="506" t="s">
        <v>121</v>
      </c>
      <c r="I144" s="507"/>
      <c r="J144" s="507"/>
      <c r="K144" s="508"/>
      <c r="L144" s="71"/>
      <c r="N144" s="503" t="s">
        <v>122</v>
      </c>
      <c r="O144" s="504"/>
      <c r="P144" s="504"/>
      <c r="Q144" s="505"/>
      <c r="R144" s="493"/>
    </row>
    <row r="145" spans="1:18" ht="16" thickBot="1" x14ac:dyDescent="0.25">
      <c r="B145" s="87" t="s">
        <v>107</v>
      </c>
      <c r="C145" s="88" t="s">
        <v>123</v>
      </c>
      <c r="D145" s="54" t="s">
        <v>108</v>
      </c>
      <c r="E145" s="54" t="s">
        <v>109</v>
      </c>
      <c r="F145" s="464"/>
      <c r="H145" s="87" t="s">
        <v>107</v>
      </c>
      <c r="I145" s="88" t="s">
        <v>123</v>
      </c>
      <c r="J145" s="54" t="s">
        <v>108</v>
      </c>
      <c r="K145" s="54" t="s">
        <v>109</v>
      </c>
      <c r="L145" s="464"/>
      <c r="N145" s="100" t="s">
        <v>107</v>
      </c>
      <c r="O145" s="88" t="s">
        <v>123</v>
      </c>
      <c r="P145" s="54" t="s">
        <v>108</v>
      </c>
      <c r="Q145" s="461" t="s">
        <v>109</v>
      </c>
      <c r="R145" s="478"/>
    </row>
    <row r="146" spans="1:18" x14ac:dyDescent="0.2">
      <c r="B146" s="101">
        <v>29.3</v>
      </c>
      <c r="C146" s="102">
        <v>25.4</v>
      </c>
      <c r="D146" s="8">
        <v>20</v>
      </c>
      <c r="E146" s="491"/>
      <c r="F146" s="105"/>
      <c r="G146" s="8"/>
      <c r="H146" s="101">
        <v>112.7</v>
      </c>
      <c r="I146" s="102">
        <v>92.6</v>
      </c>
      <c r="J146" s="105">
        <v>80.2</v>
      </c>
      <c r="K146" s="491"/>
      <c r="L146" s="105"/>
      <c r="M146" s="8"/>
      <c r="N146" s="104">
        <v>450.7</v>
      </c>
      <c r="O146" s="106">
        <v>482</v>
      </c>
      <c r="P146" s="105">
        <v>499.9</v>
      </c>
      <c r="Q146" s="101">
        <v>526.79999999999995</v>
      </c>
      <c r="R146" s="487"/>
    </row>
    <row r="147" spans="1:18" x14ac:dyDescent="0.2">
      <c r="B147" s="101">
        <v>40.799999999999997</v>
      </c>
      <c r="C147" s="102">
        <v>25.1</v>
      </c>
      <c r="D147" s="105">
        <v>12.8</v>
      </c>
      <c r="E147" s="101">
        <v>35</v>
      </c>
      <c r="F147" s="487"/>
      <c r="G147" s="8"/>
      <c r="H147" s="101">
        <v>122.9</v>
      </c>
      <c r="I147" s="102">
        <v>97.5</v>
      </c>
      <c r="J147" s="107"/>
      <c r="K147" s="101">
        <v>126.8</v>
      </c>
      <c r="L147" s="487"/>
      <c r="M147" s="8"/>
      <c r="N147" s="102">
        <v>434.3</v>
      </c>
      <c r="O147" s="106">
        <v>477.5</v>
      </c>
      <c r="P147" s="105">
        <v>513.4</v>
      </c>
      <c r="Q147" s="101">
        <v>438.2</v>
      </c>
      <c r="R147" s="487"/>
    </row>
    <row r="148" spans="1:18" x14ac:dyDescent="0.2">
      <c r="B148" s="108"/>
      <c r="C148" s="102">
        <v>34.6</v>
      </c>
      <c r="D148" s="105">
        <v>44.8</v>
      </c>
      <c r="E148" s="101">
        <v>21.7</v>
      </c>
      <c r="F148" s="487"/>
      <c r="G148" s="8"/>
      <c r="H148" s="101">
        <v>137.6</v>
      </c>
      <c r="I148" s="102">
        <v>147.80000000000001</v>
      </c>
      <c r="J148" s="105">
        <v>117.1</v>
      </c>
      <c r="K148" s="101">
        <v>81.3</v>
      </c>
      <c r="L148" s="487"/>
      <c r="M148" s="8"/>
      <c r="N148" s="102">
        <v>437.9</v>
      </c>
      <c r="O148" s="106">
        <v>417.6</v>
      </c>
      <c r="P148" s="105">
        <v>438.1</v>
      </c>
      <c r="Q148" s="101">
        <v>497</v>
      </c>
      <c r="R148" s="487"/>
    </row>
    <row r="149" spans="1:18" x14ac:dyDescent="0.2">
      <c r="B149" s="101">
        <v>36.6</v>
      </c>
      <c r="C149" s="102">
        <v>20.7</v>
      </c>
      <c r="D149" s="105">
        <v>31.9</v>
      </c>
      <c r="E149" s="101">
        <v>27</v>
      </c>
      <c r="F149" s="487"/>
      <c r="G149" s="8"/>
      <c r="H149" s="101">
        <v>87.6</v>
      </c>
      <c r="I149" s="102">
        <v>124.7</v>
      </c>
      <c r="J149" s="105">
        <v>118.6</v>
      </c>
      <c r="K149" s="101">
        <v>146.5</v>
      </c>
      <c r="L149" s="487"/>
      <c r="M149" s="8"/>
      <c r="N149" s="102">
        <v>483.1</v>
      </c>
      <c r="O149" s="106">
        <v>459</v>
      </c>
      <c r="P149" s="105">
        <v>449.5</v>
      </c>
      <c r="Q149" s="101">
        <v>426.4</v>
      </c>
      <c r="R149" s="487"/>
    </row>
    <row r="150" spans="1:18" x14ac:dyDescent="0.2">
      <c r="B150" s="101">
        <v>42.8</v>
      </c>
      <c r="C150" s="102">
        <v>31.7</v>
      </c>
      <c r="D150" s="109">
        <v>25</v>
      </c>
      <c r="E150" s="101">
        <v>22.7</v>
      </c>
      <c r="F150" s="487"/>
      <c r="G150" s="8"/>
      <c r="H150" s="101">
        <v>89.9</v>
      </c>
      <c r="I150" s="110">
        <v>191.8</v>
      </c>
      <c r="J150" s="105">
        <v>148.69999999999999</v>
      </c>
      <c r="K150" s="492">
        <v>102.4</v>
      </c>
      <c r="L150" s="487"/>
      <c r="M150" s="8"/>
      <c r="N150" s="102">
        <v>469.3</v>
      </c>
      <c r="O150" s="106">
        <v>454.9</v>
      </c>
      <c r="P150" s="105">
        <v>474.8</v>
      </c>
      <c r="Q150" s="101">
        <v>426.3</v>
      </c>
      <c r="R150" s="487"/>
    </row>
    <row r="151" spans="1:18" x14ac:dyDescent="0.2">
      <c r="B151" s="101">
        <v>24.5</v>
      </c>
      <c r="C151" s="102">
        <v>21.9</v>
      </c>
      <c r="D151" s="109">
        <v>40.5</v>
      </c>
      <c r="E151" s="101">
        <v>39.700000000000003</v>
      </c>
      <c r="F151" s="33"/>
      <c r="G151" s="8"/>
      <c r="H151" s="101">
        <v>71.900000000000006</v>
      </c>
      <c r="I151" s="110">
        <v>136.9</v>
      </c>
      <c r="J151" s="105">
        <v>157.9</v>
      </c>
      <c r="K151" s="492">
        <v>190.4</v>
      </c>
      <c r="L151" s="33"/>
      <c r="M151" s="8"/>
      <c r="N151" s="102">
        <v>514.20000000000005</v>
      </c>
      <c r="O151" s="106">
        <v>565.29999999999995</v>
      </c>
      <c r="P151" s="105">
        <v>369.8</v>
      </c>
      <c r="Q151" s="101">
        <v>401.6</v>
      </c>
      <c r="R151" s="33"/>
    </row>
    <row r="152" spans="1:18" x14ac:dyDescent="0.2">
      <c r="B152" s="101">
        <v>27.1</v>
      </c>
      <c r="C152" s="103"/>
      <c r="D152" s="111"/>
      <c r="E152" s="101">
        <v>28.7</v>
      </c>
      <c r="F152" s="33"/>
      <c r="G152" s="8"/>
      <c r="H152" s="101">
        <v>174.3</v>
      </c>
      <c r="I152" s="110">
        <v>110.35</v>
      </c>
      <c r="J152" s="105">
        <v>181.7</v>
      </c>
      <c r="K152" s="492">
        <v>167.7</v>
      </c>
      <c r="L152" s="33"/>
      <c r="M152" s="8"/>
      <c r="N152" s="102">
        <v>407.3</v>
      </c>
      <c r="O152" s="106">
        <v>461.4</v>
      </c>
      <c r="P152" s="105">
        <v>403.7</v>
      </c>
      <c r="Q152" s="108"/>
      <c r="R152" s="33"/>
    </row>
    <row r="153" spans="1:18" x14ac:dyDescent="0.2">
      <c r="B153" s="108"/>
      <c r="C153" s="112">
        <v>12.1</v>
      </c>
      <c r="D153" s="109">
        <v>19.7</v>
      </c>
      <c r="E153" s="101">
        <v>26.8</v>
      </c>
      <c r="F153" s="33"/>
      <c r="G153" s="8"/>
      <c r="H153" s="101">
        <v>118.2</v>
      </c>
      <c r="I153" s="110">
        <v>86.6</v>
      </c>
      <c r="J153" s="105">
        <v>117.2</v>
      </c>
      <c r="K153" s="492">
        <v>101.2</v>
      </c>
      <c r="L153" s="33"/>
      <c r="M153" s="8"/>
      <c r="N153" s="102">
        <v>431.1</v>
      </c>
      <c r="O153" s="106">
        <v>460.6</v>
      </c>
      <c r="P153" s="105">
        <v>472</v>
      </c>
      <c r="Q153" s="101">
        <v>463.1</v>
      </c>
      <c r="R153" s="33"/>
    </row>
    <row r="154" spans="1:18" x14ac:dyDescent="0.2">
      <c r="A154" s="7"/>
      <c r="B154" s="101">
        <v>22.3</v>
      </c>
      <c r="C154" s="102">
        <v>13.6</v>
      </c>
      <c r="D154" s="109">
        <v>11.1</v>
      </c>
      <c r="E154" s="485"/>
      <c r="F154" s="488"/>
      <c r="G154" s="8"/>
      <c r="H154" s="113">
        <v>123.7</v>
      </c>
      <c r="I154" s="114"/>
      <c r="J154" s="105">
        <v>91</v>
      </c>
      <c r="K154" s="492">
        <v>138.9</v>
      </c>
      <c r="L154" s="488"/>
      <c r="M154" s="8"/>
      <c r="N154" s="102">
        <v>398.6</v>
      </c>
      <c r="O154" s="106">
        <v>454.6</v>
      </c>
      <c r="P154" s="107"/>
      <c r="Q154" s="101">
        <v>497.8</v>
      </c>
      <c r="R154" s="488"/>
    </row>
    <row r="155" spans="1:18" x14ac:dyDescent="0.2">
      <c r="B155" s="101">
        <v>24.6</v>
      </c>
      <c r="C155" s="102">
        <v>14.6</v>
      </c>
      <c r="D155" s="109">
        <v>23.6</v>
      </c>
      <c r="E155" s="101">
        <v>9.5</v>
      </c>
      <c r="F155" s="33"/>
      <c r="G155" s="8"/>
      <c r="H155" s="115">
        <v>170.4</v>
      </c>
      <c r="I155" s="116">
        <v>130.5</v>
      </c>
      <c r="J155" s="105">
        <v>183.3</v>
      </c>
      <c r="K155" s="492">
        <v>67.900000000000006</v>
      </c>
      <c r="L155" s="33"/>
      <c r="M155" s="8"/>
      <c r="N155" s="102">
        <v>467.4</v>
      </c>
      <c r="O155" s="117"/>
      <c r="P155" s="105">
        <v>522.6</v>
      </c>
      <c r="Q155" s="101">
        <v>393.1</v>
      </c>
      <c r="R155" s="33"/>
    </row>
    <row r="156" spans="1:18" x14ac:dyDescent="0.2">
      <c r="B156" s="89"/>
      <c r="C156" s="102">
        <v>19.5</v>
      </c>
      <c r="D156" s="8"/>
      <c r="E156" s="101">
        <v>22.6</v>
      </c>
      <c r="F156" s="33"/>
      <c r="G156" s="8"/>
      <c r="H156" s="89"/>
      <c r="I156" s="116">
        <v>119.1</v>
      </c>
      <c r="J156" s="8"/>
      <c r="K156" s="492">
        <v>236.9</v>
      </c>
      <c r="L156" s="33"/>
      <c r="M156" s="8"/>
      <c r="N156" s="102"/>
      <c r="O156" s="106">
        <v>441.2</v>
      </c>
      <c r="P156" s="105">
        <v>340.5</v>
      </c>
      <c r="Q156" s="89"/>
      <c r="R156" s="33"/>
    </row>
    <row r="157" spans="1:18" ht="16" thickBot="1" x14ac:dyDescent="0.25">
      <c r="B157" s="89"/>
      <c r="C157" s="118">
        <v>15.7</v>
      </c>
      <c r="D157" s="8"/>
      <c r="E157" s="486"/>
      <c r="F157" s="33"/>
      <c r="G157" s="8"/>
      <c r="H157" s="89"/>
      <c r="I157" s="120">
        <v>144.30000000000001</v>
      </c>
      <c r="J157" s="8"/>
      <c r="K157" s="486"/>
      <c r="L157" s="33"/>
      <c r="M157" s="8"/>
      <c r="N157" s="119"/>
      <c r="O157" s="121">
        <v>485.6</v>
      </c>
      <c r="P157" s="8"/>
      <c r="Q157" s="486"/>
      <c r="R157" s="33"/>
    </row>
    <row r="158" spans="1:18" ht="16" thickBot="1" x14ac:dyDescent="0.25">
      <c r="A158" s="122" t="s">
        <v>96</v>
      </c>
      <c r="B158" s="123">
        <f>AVERAGE(B146:B157)</f>
        <v>31</v>
      </c>
      <c r="C158" s="123">
        <f>AVERAGE(C146:C157)</f>
        <v>21.354545454545452</v>
      </c>
      <c r="D158" s="123">
        <f>AVERAGE(D146:D157)</f>
        <v>25.488888888888887</v>
      </c>
      <c r="E158" s="123">
        <f>AVERAGE(E146:E157)</f>
        <v>25.966666666666669</v>
      </c>
      <c r="F158" s="489"/>
      <c r="G158" s="125"/>
      <c r="H158" s="123">
        <f>AVERAGE(H146:H157)</f>
        <v>120.92000000000003</v>
      </c>
      <c r="I158" s="123">
        <f>AVERAGE(I146:I157)</f>
        <v>125.64999999999999</v>
      </c>
      <c r="J158" s="123">
        <f>AVERAGE(J146:J157)</f>
        <v>132.85555555555555</v>
      </c>
      <c r="K158" s="123">
        <f>AVERAGE(K146:K157)</f>
        <v>136.00000000000003</v>
      </c>
      <c r="L158" s="489"/>
      <c r="M158" s="125"/>
      <c r="N158" s="126">
        <f>AVERAGE(N146:N157)</f>
        <v>449.39</v>
      </c>
      <c r="O158" s="124">
        <f>AVERAGE(O146:O157)</f>
        <v>469.06363636363642</v>
      </c>
      <c r="P158" s="124">
        <f>AVERAGE(P146:P157)</f>
        <v>448.43</v>
      </c>
      <c r="Q158" s="123">
        <f>AVERAGE(Q146:Q157)</f>
        <v>452.25555555555559</v>
      </c>
      <c r="R158" s="489"/>
    </row>
    <row r="159" spans="1:18" ht="16" thickBot="1" x14ac:dyDescent="0.25">
      <c r="A159" s="127" t="s">
        <v>110</v>
      </c>
      <c r="B159" s="128">
        <f>STDEV(B146:B157)</f>
        <v>7.9609762502561772</v>
      </c>
      <c r="C159" s="128">
        <f t="shared" ref="C159:E159" si="0">STDEV(C146:C157)</f>
        <v>7.3512398459530157</v>
      </c>
      <c r="D159" s="128">
        <f t="shared" si="0"/>
        <v>11.59120835422741</v>
      </c>
      <c r="E159" s="128">
        <f t="shared" si="0"/>
        <v>8.5936022714575238</v>
      </c>
      <c r="F159" s="490"/>
      <c r="H159" s="128">
        <f>STDEV(H146:H157)</f>
        <v>33.562472429121684</v>
      </c>
      <c r="I159" s="128">
        <f>STDEV(I146:I157)</f>
        <v>30.086334107032762</v>
      </c>
      <c r="J159" s="128">
        <f>STDEV(J146:J157)</f>
        <v>37.131089100345228</v>
      </c>
      <c r="K159" s="128">
        <f>STDEV(K146:K157)</f>
        <v>51.980829799712318</v>
      </c>
      <c r="L159" s="490"/>
      <c r="N159" s="129">
        <f>STDEV(N146:N157)</f>
        <v>35.126167833492268</v>
      </c>
      <c r="O159" s="129">
        <f t="shared" ref="O159:Q159" si="1">STDEV(O146:O157)</f>
        <v>37.201808362693136</v>
      </c>
      <c r="P159" s="129">
        <f t="shared" si="1"/>
        <v>61.066958696535863</v>
      </c>
      <c r="Q159" s="128">
        <f t="shared" si="1"/>
        <v>46.577841059647419</v>
      </c>
      <c r="R159" s="490"/>
    </row>
    <row r="160" spans="1:18" x14ac:dyDescent="0.2">
      <c r="R160" s="33"/>
    </row>
  </sheetData>
  <mergeCells count="3">
    <mergeCell ref="B144:E144"/>
    <mergeCell ref="N144:Q144"/>
    <mergeCell ref="H144:K1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K5" sqref="K5"/>
    </sheetView>
  </sheetViews>
  <sheetFormatPr baseColWidth="10" defaultRowHeight="15" x14ac:dyDescent="0.2"/>
  <cols>
    <col min="1" max="1" width="17.1640625" customWidth="1"/>
    <col min="3" max="3" width="13.33203125" customWidth="1"/>
    <col min="4" max="4" width="16.5" customWidth="1"/>
    <col min="5" max="5" width="33" customWidth="1"/>
    <col min="6" max="6" width="31.5" customWidth="1"/>
    <col min="7" max="7" width="21.5" customWidth="1"/>
  </cols>
  <sheetData>
    <row r="1" spans="1:15" ht="23" x14ac:dyDescent="0.25">
      <c r="A1" s="130" t="s">
        <v>124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2"/>
    </row>
    <row r="2" spans="1:15" ht="17" thickBot="1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</row>
    <row r="3" spans="1:15" ht="17" thickBot="1" x14ac:dyDescent="0.25">
      <c r="A3" s="133" t="s">
        <v>125</v>
      </c>
      <c r="B3" s="134"/>
      <c r="C3" s="134"/>
      <c r="D3" s="135"/>
      <c r="E3" s="136"/>
      <c r="F3" s="131"/>
      <c r="G3" s="131"/>
      <c r="H3" s="131"/>
      <c r="I3" s="131"/>
      <c r="J3" s="131"/>
      <c r="K3" s="137"/>
      <c r="L3" s="131"/>
      <c r="M3" s="131"/>
      <c r="N3" s="131"/>
      <c r="O3" s="132"/>
    </row>
    <row r="4" spans="1:15" ht="17" thickBot="1" x14ac:dyDescent="0.25">
      <c r="A4" s="138"/>
      <c r="B4" s="138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</row>
    <row r="5" spans="1:15" ht="17" thickBot="1" x14ac:dyDescent="0.25">
      <c r="A5" s="131"/>
      <c r="B5" s="131"/>
      <c r="C5" s="509" t="s">
        <v>126</v>
      </c>
      <c r="D5" s="510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</row>
    <row r="6" spans="1:15" ht="17" thickBot="1" x14ac:dyDescent="0.25">
      <c r="A6" s="131"/>
      <c r="B6" s="131"/>
      <c r="C6" s="139" t="s">
        <v>127</v>
      </c>
      <c r="D6" s="139" t="s">
        <v>128</v>
      </c>
      <c r="E6" s="140" t="s">
        <v>129</v>
      </c>
      <c r="F6" s="139" t="s">
        <v>130</v>
      </c>
      <c r="G6" s="141" t="s">
        <v>199</v>
      </c>
      <c r="H6" s="131"/>
      <c r="I6" s="131"/>
      <c r="J6" s="131"/>
      <c r="K6" s="131"/>
      <c r="L6" s="131"/>
      <c r="M6" s="131"/>
      <c r="N6" s="131"/>
      <c r="O6" s="132"/>
    </row>
    <row r="7" spans="1:15" ht="17" thickBot="1" x14ac:dyDescent="0.25">
      <c r="A7" s="142" t="s">
        <v>131</v>
      </c>
      <c r="B7" s="143"/>
      <c r="C7" s="144"/>
      <c r="D7" s="144"/>
      <c r="E7" s="144"/>
      <c r="F7" s="144"/>
      <c r="G7" s="144"/>
      <c r="H7" s="131"/>
      <c r="I7" s="131"/>
      <c r="J7" s="131"/>
      <c r="K7" s="131"/>
      <c r="L7" s="131"/>
      <c r="M7" s="131"/>
      <c r="N7" s="131"/>
      <c r="O7" s="132"/>
    </row>
    <row r="8" spans="1:15" ht="16" x14ac:dyDescent="0.2">
      <c r="A8" s="145" t="s">
        <v>132</v>
      </c>
      <c r="B8" s="146"/>
      <c r="C8" s="146">
        <v>19.72</v>
      </c>
      <c r="D8" s="146">
        <v>15</v>
      </c>
      <c r="E8" s="146">
        <f t="shared" ref="E8:E31" si="0">SUM(C8:D8)</f>
        <v>34.72</v>
      </c>
      <c r="F8" s="146">
        <v>15</v>
      </c>
      <c r="G8" s="147">
        <f t="shared" ref="G8:G31" si="1">D8/(C8+D8)</f>
        <v>0.43202764976958524</v>
      </c>
      <c r="H8" s="131"/>
      <c r="I8" s="148"/>
      <c r="J8" s="148"/>
      <c r="K8" s="148"/>
      <c r="L8" s="148"/>
      <c r="M8" s="131"/>
      <c r="N8" s="131"/>
      <c r="O8" s="132"/>
    </row>
    <row r="9" spans="1:15" ht="16" x14ac:dyDescent="0.2">
      <c r="A9" s="149" t="s">
        <v>132</v>
      </c>
      <c r="B9" s="150"/>
      <c r="C9" s="150">
        <v>27</v>
      </c>
      <c r="D9" s="150">
        <v>46</v>
      </c>
      <c r="E9" s="150">
        <f t="shared" si="0"/>
        <v>73</v>
      </c>
      <c r="F9" s="150">
        <v>46</v>
      </c>
      <c r="G9" s="151">
        <f t="shared" si="1"/>
        <v>0.63013698630136983</v>
      </c>
      <c r="H9" s="131"/>
      <c r="I9" s="148"/>
      <c r="J9" s="148"/>
      <c r="K9" s="148"/>
      <c r="L9" s="148"/>
      <c r="M9" s="131"/>
      <c r="N9" s="131"/>
      <c r="O9" s="132"/>
    </row>
    <row r="10" spans="1:15" ht="16" x14ac:dyDescent="0.2">
      <c r="A10" s="149" t="s">
        <v>132</v>
      </c>
      <c r="B10" s="150"/>
      <c r="C10" s="150">
        <v>12.6</v>
      </c>
      <c r="D10" s="150">
        <v>18.899999999999999</v>
      </c>
      <c r="E10" s="150">
        <f t="shared" si="0"/>
        <v>31.5</v>
      </c>
      <c r="F10" s="150">
        <v>18.899999999999999</v>
      </c>
      <c r="G10" s="151">
        <f t="shared" si="1"/>
        <v>0.6</v>
      </c>
      <c r="H10" s="131"/>
      <c r="I10" s="148"/>
      <c r="J10" s="148"/>
      <c r="K10" s="148"/>
      <c r="L10" s="148"/>
      <c r="M10" s="131"/>
      <c r="N10" s="131"/>
      <c r="O10" s="132"/>
    </row>
    <row r="11" spans="1:15" ht="16" x14ac:dyDescent="0.2">
      <c r="A11" s="149" t="s">
        <v>132</v>
      </c>
      <c r="B11" s="150"/>
      <c r="C11" s="150">
        <v>4</v>
      </c>
      <c r="D11" s="150">
        <v>6.4</v>
      </c>
      <c r="E11" s="150">
        <f t="shared" si="0"/>
        <v>10.4</v>
      </c>
      <c r="F11" s="150">
        <v>6.4</v>
      </c>
      <c r="G11" s="151">
        <f t="shared" si="1"/>
        <v>0.61538461538461542</v>
      </c>
      <c r="H11" s="131"/>
      <c r="I11" s="152"/>
      <c r="J11" s="131"/>
      <c r="K11" s="131"/>
      <c r="L11" s="131"/>
      <c r="M11" s="131"/>
      <c r="N11" s="131"/>
      <c r="O11" s="132"/>
    </row>
    <row r="12" spans="1:15" ht="17" thickBot="1" x14ac:dyDescent="0.25">
      <c r="A12" s="149" t="s">
        <v>132</v>
      </c>
      <c r="B12" s="150"/>
      <c r="C12" s="153">
        <v>15</v>
      </c>
      <c r="D12" s="153">
        <v>6.4</v>
      </c>
      <c r="E12" s="150">
        <f t="shared" si="0"/>
        <v>21.4</v>
      </c>
      <c r="F12" s="153">
        <v>6.4</v>
      </c>
      <c r="G12" s="151">
        <f t="shared" si="1"/>
        <v>0.2990654205607477</v>
      </c>
      <c r="H12" s="131"/>
      <c r="I12" s="131"/>
      <c r="J12" s="131"/>
      <c r="K12" s="131"/>
      <c r="L12" s="131"/>
      <c r="M12" s="131"/>
      <c r="N12" s="131"/>
      <c r="O12" s="132"/>
    </row>
    <row r="13" spans="1:15" ht="17" thickBot="1" x14ac:dyDescent="0.25">
      <c r="A13" s="149" t="s">
        <v>132</v>
      </c>
      <c r="B13" s="150"/>
      <c r="C13" s="153">
        <v>4</v>
      </c>
      <c r="D13" s="153">
        <v>2.2999999999999998</v>
      </c>
      <c r="E13" s="150">
        <f t="shared" si="0"/>
        <v>6.3</v>
      </c>
      <c r="F13" s="153">
        <v>2.2999999999999998</v>
      </c>
      <c r="G13" s="151">
        <f t="shared" si="1"/>
        <v>0.36507936507936506</v>
      </c>
      <c r="H13" s="131"/>
      <c r="I13" s="131"/>
      <c r="J13" s="154" t="s">
        <v>133</v>
      </c>
      <c r="K13" s="155"/>
      <c r="L13" s="156"/>
      <c r="M13" s="157"/>
      <c r="N13" s="131"/>
      <c r="O13" s="132"/>
    </row>
    <row r="14" spans="1:15" ht="17" thickBot="1" x14ac:dyDescent="0.25">
      <c r="A14" s="149" t="s">
        <v>132</v>
      </c>
      <c r="B14" s="150"/>
      <c r="C14" s="153">
        <v>12</v>
      </c>
      <c r="D14" s="153">
        <v>23.5</v>
      </c>
      <c r="E14" s="150">
        <f t="shared" si="0"/>
        <v>35.5</v>
      </c>
      <c r="F14" s="153">
        <v>23.5</v>
      </c>
      <c r="G14" s="151">
        <f t="shared" si="1"/>
        <v>0.6619718309859155</v>
      </c>
      <c r="H14" s="131"/>
      <c r="I14" s="131"/>
      <c r="J14" s="158" t="s">
        <v>9</v>
      </c>
      <c r="K14" s="159" t="s">
        <v>134</v>
      </c>
      <c r="L14" s="160" t="s">
        <v>135</v>
      </c>
      <c r="M14" s="161" t="s">
        <v>136</v>
      </c>
      <c r="N14" s="131"/>
      <c r="O14" s="132"/>
    </row>
    <row r="15" spans="1:15" ht="16" x14ac:dyDescent="0.2">
      <c r="A15" s="149" t="s">
        <v>132</v>
      </c>
      <c r="B15" s="150"/>
      <c r="C15" s="162">
        <v>5.2</v>
      </c>
      <c r="D15" s="162">
        <v>2.7</v>
      </c>
      <c r="E15" s="150">
        <f t="shared" si="0"/>
        <v>7.9</v>
      </c>
      <c r="F15" s="163" t="s">
        <v>137</v>
      </c>
      <c r="G15" s="151">
        <f t="shared" si="1"/>
        <v>0.34177215189873417</v>
      </c>
      <c r="H15" s="131"/>
      <c r="I15" s="131"/>
      <c r="J15" s="164">
        <v>0.43202764976958524</v>
      </c>
      <c r="K15" s="165">
        <v>0.33557046979865773</v>
      </c>
      <c r="L15" s="166">
        <v>0.76299376299376298</v>
      </c>
      <c r="M15" s="167">
        <v>0.44753086419753091</v>
      </c>
      <c r="N15" s="131"/>
      <c r="O15" s="132"/>
    </row>
    <row r="16" spans="1:15" ht="16" x14ac:dyDescent="0.2">
      <c r="A16" s="149" t="s">
        <v>132</v>
      </c>
      <c r="B16" s="150"/>
      <c r="C16" s="162">
        <v>13.5</v>
      </c>
      <c r="D16" s="162">
        <v>35.5</v>
      </c>
      <c r="E16" s="150">
        <f t="shared" si="0"/>
        <v>49</v>
      </c>
      <c r="F16" s="163" t="s">
        <v>138</v>
      </c>
      <c r="G16" s="151">
        <f t="shared" si="1"/>
        <v>0.72448979591836737</v>
      </c>
      <c r="H16" s="131"/>
      <c r="I16" s="131"/>
      <c r="J16" s="168">
        <v>0.63013698630136983</v>
      </c>
      <c r="K16" s="169">
        <v>0.44014084507042256</v>
      </c>
      <c r="L16" s="170">
        <v>0.60380348652931859</v>
      </c>
      <c r="M16" s="171">
        <v>0.51811594202898548</v>
      </c>
      <c r="N16" s="131"/>
      <c r="O16" s="132"/>
    </row>
    <row r="17" spans="1:15" ht="17" thickBot="1" x14ac:dyDescent="0.25">
      <c r="A17" s="172" t="s">
        <v>132</v>
      </c>
      <c r="B17" s="173"/>
      <c r="C17" s="174">
        <v>1.4</v>
      </c>
      <c r="D17" s="174">
        <v>1.1000000000000001</v>
      </c>
      <c r="E17" s="173">
        <f t="shared" si="0"/>
        <v>2.5</v>
      </c>
      <c r="F17" s="175" t="s">
        <v>139</v>
      </c>
      <c r="G17" s="151">
        <f t="shared" si="1"/>
        <v>0.44000000000000006</v>
      </c>
      <c r="H17" s="131"/>
      <c r="I17" s="131"/>
      <c r="J17" s="168">
        <v>0.6</v>
      </c>
      <c r="K17" s="169">
        <v>0.35714285714285715</v>
      </c>
      <c r="L17" s="170">
        <v>0.5831062670299727</v>
      </c>
      <c r="M17" s="171">
        <v>0.53089533417402268</v>
      </c>
      <c r="N17" s="131"/>
      <c r="O17" s="132"/>
    </row>
    <row r="18" spans="1:15" ht="16" x14ac:dyDescent="0.2">
      <c r="A18" s="176" t="s">
        <v>140</v>
      </c>
      <c r="B18" s="177"/>
      <c r="C18" s="178">
        <v>14.5</v>
      </c>
      <c r="D18" s="178">
        <v>20.100000000000001</v>
      </c>
      <c r="E18" s="177">
        <f t="shared" si="0"/>
        <v>34.6</v>
      </c>
      <c r="F18" s="178">
        <v>20.100000000000001</v>
      </c>
      <c r="G18" s="179">
        <f t="shared" si="1"/>
        <v>0.58092485549132955</v>
      </c>
      <c r="H18" s="131"/>
      <c r="I18" s="131"/>
      <c r="J18" s="168">
        <v>0.61538461538461542</v>
      </c>
      <c r="K18" s="169">
        <v>0.72727272727272729</v>
      </c>
      <c r="L18" s="170">
        <v>0.31221719457013575</v>
      </c>
      <c r="M18" s="171">
        <v>0.79354838709677422</v>
      </c>
      <c r="N18" s="131"/>
      <c r="O18" s="132"/>
    </row>
    <row r="19" spans="1:15" ht="16" x14ac:dyDescent="0.2">
      <c r="A19" s="180" t="s">
        <v>140</v>
      </c>
      <c r="B19" s="181"/>
      <c r="C19" s="182">
        <v>3.1</v>
      </c>
      <c r="D19" s="182">
        <v>11.7</v>
      </c>
      <c r="E19" s="181">
        <f t="shared" si="0"/>
        <v>14.799999999999999</v>
      </c>
      <c r="F19" s="182">
        <v>11.7</v>
      </c>
      <c r="G19" s="183">
        <f t="shared" si="1"/>
        <v>0.79054054054054057</v>
      </c>
      <c r="H19" s="131"/>
      <c r="I19" s="131"/>
      <c r="J19" s="168">
        <v>0.2990654205607477</v>
      </c>
      <c r="K19" s="169">
        <v>0</v>
      </c>
      <c r="L19" s="170">
        <v>0.67611336032388658</v>
      </c>
      <c r="M19" s="171">
        <v>0.38051044083526686</v>
      </c>
      <c r="N19" s="131"/>
      <c r="O19" s="132"/>
    </row>
    <row r="20" spans="1:15" ht="16" x14ac:dyDescent="0.2">
      <c r="A20" s="180" t="s">
        <v>140</v>
      </c>
      <c r="B20" s="181"/>
      <c r="C20" s="182">
        <v>0.7</v>
      </c>
      <c r="D20" s="181">
        <v>0</v>
      </c>
      <c r="E20" s="181">
        <f t="shared" si="0"/>
        <v>0.7</v>
      </c>
      <c r="F20" s="181">
        <v>0</v>
      </c>
      <c r="G20" s="183">
        <f t="shared" si="1"/>
        <v>0</v>
      </c>
      <c r="H20" s="131"/>
      <c r="I20" s="131"/>
      <c r="J20" s="168">
        <v>0.36507936507936506</v>
      </c>
      <c r="K20" s="169">
        <v>0.65116279069767447</v>
      </c>
      <c r="L20" s="170">
        <v>0.39037433155080214</v>
      </c>
      <c r="M20" s="171">
        <v>0.4330484330484331</v>
      </c>
      <c r="N20" s="131"/>
      <c r="O20" s="132"/>
    </row>
    <row r="21" spans="1:15" ht="16" x14ac:dyDescent="0.2">
      <c r="A21" s="180" t="s">
        <v>140</v>
      </c>
      <c r="B21" s="181"/>
      <c r="C21" s="181">
        <v>0.01</v>
      </c>
      <c r="D21" s="184">
        <v>0</v>
      </c>
      <c r="E21" s="181">
        <f t="shared" si="0"/>
        <v>0.01</v>
      </c>
      <c r="F21" s="181">
        <v>0</v>
      </c>
      <c r="G21" s="183">
        <f t="shared" si="1"/>
        <v>0</v>
      </c>
      <c r="H21" s="131"/>
      <c r="I21" s="131"/>
      <c r="J21" s="168">
        <v>0.6619718309859155</v>
      </c>
      <c r="K21" s="169">
        <v>0.75390625</v>
      </c>
      <c r="L21" s="170">
        <v>0.57620817843866179</v>
      </c>
      <c r="M21" s="171">
        <v>0.4831223628691983</v>
      </c>
      <c r="N21" s="131"/>
      <c r="O21" s="132"/>
    </row>
    <row r="22" spans="1:15" ht="16" x14ac:dyDescent="0.2">
      <c r="A22" s="180" t="s">
        <v>140</v>
      </c>
      <c r="B22" s="181"/>
      <c r="C22" s="181">
        <v>15</v>
      </c>
      <c r="D22" s="181">
        <v>28</v>
      </c>
      <c r="E22" s="181">
        <f t="shared" si="0"/>
        <v>43</v>
      </c>
      <c r="F22" s="181">
        <v>28</v>
      </c>
      <c r="G22" s="183">
        <f t="shared" si="1"/>
        <v>0.65116279069767447</v>
      </c>
      <c r="H22" s="131"/>
      <c r="I22" s="131"/>
      <c r="J22" s="168">
        <f>D15/(C15+D15)</f>
        <v>0.34177215189873417</v>
      </c>
      <c r="K22" s="169">
        <v>0.6</v>
      </c>
      <c r="L22" s="170">
        <v>0.81081081081081074</v>
      </c>
      <c r="M22" s="171">
        <v>0.90291262135922334</v>
      </c>
      <c r="N22" s="131"/>
      <c r="O22" s="132"/>
    </row>
    <row r="23" spans="1:15" ht="16" x14ac:dyDescent="0.2">
      <c r="A23" s="180" t="s">
        <v>140</v>
      </c>
      <c r="B23" s="181"/>
      <c r="C23" s="181">
        <v>6.3</v>
      </c>
      <c r="D23" s="181">
        <v>19.3</v>
      </c>
      <c r="E23" s="181">
        <f t="shared" si="0"/>
        <v>25.6</v>
      </c>
      <c r="F23" s="181">
        <v>19.3</v>
      </c>
      <c r="G23" s="183">
        <f t="shared" si="1"/>
        <v>0.75390625</v>
      </c>
      <c r="H23" s="131"/>
      <c r="I23" s="131"/>
      <c r="J23" s="168">
        <f>D16/(C16+D16)</f>
        <v>0.72448979591836737</v>
      </c>
      <c r="K23" s="169">
        <v>0.70494417862838921</v>
      </c>
      <c r="L23" s="170">
        <v>0.3833333333333333</v>
      </c>
      <c r="M23" s="171">
        <v>0.40298507462686567</v>
      </c>
      <c r="N23" s="131"/>
      <c r="O23" s="132"/>
    </row>
    <row r="24" spans="1:15" ht="16" x14ac:dyDescent="0.2">
      <c r="A24" s="180" t="s">
        <v>140</v>
      </c>
      <c r="B24" s="181"/>
      <c r="C24" s="181">
        <v>23.2</v>
      </c>
      <c r="D24" s="181">
        <v>34.799999999999997</v>
      </c>
      <c r="E24" s="181">
        <f t="shared" si="0"/>
        <v>58</v>
      </c>
      <c r="F24" s="181">
        <v>34.799999999999997</v>
      </c>
      <c r="G24" s="183">
        <f t="shared" si="1"/>
        <v>0.6</v>
      </c>
      <c r="H24" s="131"/>
      <c r="I24" s="131"/>
      <c r="J24" s="168">
        <f>D17/(C17+D17)</f>
        <v>0.44000000000000006</v>
      </c>
      <c r="K24" s="169">
        <v>0.74438687392055258</v>
      </c>
      <c r="L24" s="170">
        <v>0.61217948717948711</v>
      </c>
      <c r="M24" s="171">
        <v>0.61538461538461542</v>
      </c>
      <c r="N24" s="131"/>
      <c r="O24" s="132"/>
    </row>
    <row r="25" spans="1:15" ht="16" x14ac:dyDescent="0.2">
      <c r="A25" s="180" t="s">
        <v>140</v>
      </c>
      <c r="B25" s="181"/>
      <c r="C25" s="181">
        <v>18.5</v>
      </c>
      <c r="D25" s="181">
        <v>44.2</v>
      </c>
      <c r="E25" s="181">
        <f t="shared" si="0"/>
        <v>62.7</v>
      </c>
      <c r="F25" s="181">
        <v>44.2</v>
      </c>
      <c r="G25" s="183">
        <f t="shared" si="1"/>
        <v>0.70494417862838921</v>
      </c>
      <c r="H25" s="131"/>
      <c r="I25" s="131"/>
      <c r="J25" s="185"/>
      <c r="K25" s="169">
        <v>0.58092485549132955</v>
      </c>
      <c r="L25" s="170">
        <v>0.6216216216216216</v>
      </c>
      <c r="M25" s="186"/>
      <c r="N25" s="131"/>
      <c r="O25" s="132"/>
    </row>
    <row r="26" spans="1:15" ht="16" x14ac:dyDescent="0.2">
      <c r="A26" s="180" t="s">
        <v>140</v>
      </c>
      <c r="B26" s="181"/>
      <c r="C26" s="181">
        <v>20.7</v>
      </c>
      <c r="D26" s="181">
        <v>65.400000000000006</v>
      </c>
      <c r="E26" s="181">
        <f t="shared" si="0"/>
        <v>86.100000000000009</v>
      </c>
      <c r="F26" s="181">
        <v>65.400000000000006</v>
      </c>
      <c r="G26" s="183">
        <f t="shared" si="1"/>
        <v>0.75958188153310102</v>
      </c>
      <c r="H26" s="131"/>
      <c r="I26" s="131"/>
      <c r="J26" s="185"/>
      <c r="K26" s="169">
        <v>0.79054054054054057</v>
      </c>
      <c r="L26" s="170">
        <v>0.68894601542416456</v>
      </c>
      <c r="M26" s="186"/>
      <c r="N26" s="131"/>
      <c r="O26" s="132"/>
    </row>
    <row r="27" spans="1:15" ht="17" thickBot="1" x14ac:dyDescent="0.25">
      <c r="A27" s="180" t="s">
        <v>140</v>
      </c>
      <c r="B27" s="181"/>
      <c r="C27" s="181">
        <v>14.8</v>
      </c>
      <c r="D27" s="181">
        <v>43.1</v>
      </c>
      <c r="E27" s="181">
        <f t="shared" si="0"/>
        <v>57.900000000000006</v>
      </c>
      <c r="F27" s="181">
        <v>43.1</v>
      </c>
      <c r="G27" s="183">
        <f t="shared" si="1"/>
        <v>0.74438687392055258</v>
      </c>
      <c r="H27" s="131"/>
      <c r="I27" s="131"/>
      <c r="J27" s="187"/>
      <c r="K27" s="169">
        <v>0</v>
      </c>
      <c r="L27" s="170"/>
      <c r="M27" s="186"/>
      <c r="N27" s="131"/>
      <c r="O27" s="132"/>
    </row>
    <row r="28" spans="1:15" ht="17" thickBot="1" x14ac:dyDescent="0.25">
      <c r="A28" s="180" t="s">
        <v>140</v>
      </c>
      <c r="B28" s="181"/>
      <c r="C28" s="181">
        <v>9</v>
      </c>
      <c r="D28" s="181">
        <v>5</v>
      </c>
      <c r="E28" s="181">
        <f t="shared" si="0"/>
        <v>14</v>
      </c>
      <c r="F28" s="181">
        <v>5</v>
      </c>
      <c r="G28" s="183">
        <f t="shared" si="1"/>
        <v>0.35714285714285715</v>
      </c>
      <c r="H28" s="131"/>
      <c r="I28" s="188" t="s">
        <v>96</v>
      </c>
      <c r="J28" s="189">
        <f>AVERAGE(J15:J24)</f>
        <v>0.51099278158987016</v>
      </c>
      <c r="K28" s="190">
        <f>AVERAGE(K15:K27)</f>
        <v>0.5143071068125501</v>
      </c>
      <c r="L28" s="191">
        <f>AVERAGE(L15:L27)</f>
        <v>0.58514232081716322</v>
      </c>
      <c r="M28" s="192">
        <f>AVERAGE(M15:M27)</f>
        <v>0.55080540756209151</v>
      </c>
      <c r="N28" s="131"/>
      <c r="O28" s="132"/>
    </row>
    <row r="29" spans="1:15" ht="17" thickBot="1" x14ac:dyDescent="0.25">
      <c r="A29" s="180" t="s">
        <v>140</v>
      </c>
      <c r="B29" s="181"/>
      <c r="C29" s="181">
        <v>9</v>
      </c>
      <c r="D29" s="181">
        <v>24</v>
      </c>
      <c r="E29" s="181">
        <f t="shared" si="0"/>
        <v>33</v>
      </c>
      <c r="F29" s="181">
        <v>24</v>
      </c>
      <c r="G29" s="183">
        <f t="shared" si="1"/>
        <v>0.72727272727272729</v>
      </c>
      <c r="H29" s="131"/>
      <c r="I29" s="193" t="s">
        <v>110</v>
      </c>
      <c r="J29" s="194">
        <f>STDEV(J15:J27)</f>
        <v>0.15184273661224187</v>
      </c>
      <c r="K29" s="195">
        <f>STDEV(K15:K27)</f>
        <v>0.27233993819025937</v>
      </c>
      <c r="L29" s="196">
        <f>STDEV(L15:L27)</f>
        <v>0.15292655777001932</v>
      </c>
      <c r="M29" s="197">
        <f>STDEV(M15:M27)</f>
        <v>0.17272447159750606</v>
      </c>
      <c r="N29" s="131"/>
      <c r="O29" s="132"/>
    </row>
    <row r="30" spans="1:15" ht="16" x14ac:dyDescent="0.2">
      <c r="A30" s="180" t="s">
        <v>140</v>
      </c>
      <c r="B30" s="181"/>
      <c r="C30" s="181">
        <v>27.72</v>
      </c>
      <c r="D30" s="181">
        <v>14</v>
      </c>
      <c r="E30" s="181">
        <f t="shared" si="0"/>
        <v>41.72</v>
      </c>
      <c r="F30" s="181">
        <v>14</v>
      </c>
      <c r="G30" s="183">
        <f t="shared" si="1"/>
        <v>0.33557046979865773</v>
      </c>
      <c r="H30" s="131"/>
      <c r="I30" s="131"/>
      <c r="J30" s="131"/>
      <c r="K30" s="131"/>
      <c r="L30" s="131"/>
      <c r="M30" s="131"/>
      <c r="N30" s="131"/>
      <c r="O30" s="132"/>
    </row>
    <row r="31" spans="1:15" ht="17" thickBot="1" x14ac:dyDescent="0.25">
      <c r="A31" s="198" t="s">
        <v>140</v>
      </c>
      <c r="B31" s="199"/>
      <c r="C31" s="199">
        <v>12.72</v>
      </c>
      <c r="D31" s="199">
        <v>10</v>
      </c>
      <c r="E31" s="199">
        <f t="shared" si="0"/>
        <v>22.72</v>
      </c>
      <c r="F31" s="199">
        <v>10</v>
      </c>
      <c r="G31" s="200">
        <f t="shared" si="1"/>
        <v>0.44014084507042256</v>
      </c>
      <c r="H31" s="131"/>
      <c r="I31" s="131"/>
      <c r="J31" s="131"/>
      <c r="K31" s="131"/>
      <c r="L31" s="131"/>
      <c r="M31" s="131"/>
      <c r="N31" s="131"/>
      <c r="O31" s="132"/>
    </row>
    <row r="32" spans="1:15" ht="16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</row>
    <row r="33" spans="1:15" ht="17" thickBot="1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2"/>
    </row>
    <row r="34" spans="1:15" ht="16" x14ac:dyDescent="0.2">
      <c r="A34" s="201" t="s">
        <v>141</v>
      </c>
      <c r="B34" s="202"/>
      <c r="C34" s="202"/>
      <c r="D34" s="202"/>
      <c r="E34" s="202"/>
      <c r="F34" s="202"/>
      <c r="G34" s="203"/>
      <c r="H34" s="131"/>
      <c r="I34" s="131"/>
      <c r="J34" s="131"/>
      <c r="K34" s="131"/>
      <c r="L34" s="131"/>
      <c r="M34" s="131"/>
      <c r="N34" s="131"/>
      <c r="O34" s="132"/>
    </row>
    <row r="35" spans="1:15" ht="16" x14ac:dyDescent="0.2">
      <c r="A35" s="204" t="s">
        <v>140</v>
      </c>
      <c r="B35" s="205"/>
      <c r="C35" s="205">
        <v>35.799999999999997</v>
      </c>
      <c r="D35" s="205">
        <v>29</v>
      </c>
      <c r="E35" s="205">
        <f>SUM(C35:D35)</f>
        <v>64.8</v>
      </c>
      <c r="F35" s="205">
        <v>29</v>
      </c>
      <c r="G35" s="206">
        <f t="shared" ref="G35:G59" si="2">D35/(C35+D35)</f>
        <v>0.44753086419753091</v>
      </c>
      <c r="H35" s="131"/>
      <c r="I35" s="131"/>
      <c r="J35" s="131"/>
      <c r="K35" s="131"/>
      <c r="L35" s="131"/>
      <c r="M35" s="131"/>
      <c r="N35" s="131"/>
      <c r="O35" s="132"/>
    </row>
    <row r="36" spans="1:15" ht="16" x14ac:dyDescent="0.2">
      <c r="A36" s="204" t="s">
        <v>140</v>
      </c>
      <c r="B36" s="205"/>
      <c r="C36" s="205">
        <v>26.6</v>
      </c>
      <c r="D36" s="205">
        <v>28.6</v>
      </c>
      <c r="E36" s="205">
        <f t="shared" ref="E36:E59" si="3">SUM(C36:D36)</f>
        <v>55.2</v>
      </c>
      <c r="F36" s="205">
        <v>28.6</v>
      </c>
      <c r="G36" s="206">
        <f t="shared" si="2"/>
        <v>0.51811594202898548</v>
      </c>
      <c r="H36" s="131"/>
      <c r="I36" s="131"/>
      <c r="J36" s="131"/>
      <c r="K36" s="131"/>
      <c r="L36" s="131"/>
      <c r="M36" s="131"/>
      <c r="N36" s="131"/>
      <c r="O36" s="132"/>
    </row>
    <row r="37" spans="1:15" ht="16" x14ac:dyDescent="0.2">
      <c r="A37" s="204" t="s">
        <v>140</v>
      </c>
      <c r="B37" s="205"/>
      <c r="C37" s="205">
        <v>37.200000000000003</v>
      </c>
      <c r="D37" s="205">
        <v>42.1</v>
      </c>
      <c r="E37" s="205">
        <f t="shared" si="3"/>
        <v>79.300000000000011</v>
      </c>
      <c r="F37" s="205">
        <v>42.1</v>
      </c>
      <c r="G37" s="206">
        <f t="shared" si="2"/>
        <v>0.53089533417402268</v>
      </c>
      <c r="H37" s="131"/>
      <c r="I37" s="131"/>
      <c r="J37" s="131"/>
      <c r="K37" s="131"/>
      <c r="L37" s="131"/>
      <c r="M37" s="131"/>
      <c r="N37" s="131"/>
      <c r="O37" s="132"/>
    </row>
    <row r="38" spans="1:15" ht="16" x14ac:dyDescent="0.2">
      <c r="A38" s="204" t="s">
        <v>140</v>
      </c>
      <c r="B38" s="205"/>
      <c r="C38" s="205">
        <v>16</v>
      </c>
      <c r="D38" s="205">
        <v>61.5</v>
      </c>
      <c r="E38" s="205">
        <f t="shared" si="3"/>
        <v>77.5</v>
      </c>
      <c r="F38" s="205">
        <v>61.5</v>
      </c>
      <c r="G38" s="206">
        <f t="shared" si="2"/>
        <v>0.79354838709677422</v>
      </c>
      <c r="H38" s="131"/>
      <c r="I38" s="131"/>
      <c r="J38" s="131"/>
      <c r="K38" s="131"/>
      <c r="L38" s="131"/>
      <c r="M38" s="131"/>
      <c r="N38" s="131"/>
      <c r="O38" s="132"/>
    </row>
    <row r="39" spans="1:15" ht="16" x14ac:dyDescent="0.2">
      <c r="A39" s="204" t="s">
        <v>140</v>
      </c>
      <c r="B39" s="205"/>
      <c r="C39" s="205">
        <v>26.7</v>
      </c>
      <c r="D39" s="205">
        <v>16.399999999999999</v>
      </c>
      <c r="E39" s="205">
        <f t="shared" si="3"/>
        <v>43.099999999999994</v>
      </c>
      <c r="F39" s="205">
        <v>16.399999999999999</v>
      </c>
      <c r="G39" s="206">
        <f t="shared" si="2"/>
        <v>0.38051044083526686</v>
      </c>
      <c r="H39" s="131"/>
      <c r="I39" s="131"/>
      <c r="J39" s="131"/>
      <c r="K39" s="131"/>
      <c r="L39" s="131"/>
      <c r="M39" s="131"/>
      <c r="N39" s="131"/>
      <c r="O39" s="132"/>
    </row>
    <row r="40" spans="1:15" ht="16" x14ac:dyDescent="0.2">
      <c r="A40" s="204" t="s">
        <v>140</v>
      </c>
      <c r="B40" s="205"/>
      <c r="C40" s="205">
        <v>19.899999999999999</v>
      </c>
      <c r="D40" s="205">
        <v>15.2</v>
      </c>
      <c r="E40" s="205">
        <f t="shared" si="3"/>
        <v>35.099999999999994</v>
      </c>
      <c r="F40" s="205">
        <v>15.2</v>
      </c>
      <c r="G40" s="206">
        <f t="shared" si="2"/>
        <v>0.4330484330484331</v>
      </c>
      <c r="H40" s="131"/>
      <c r="I40" s="131"/>
      <c r="J40" s="131"/>
      <c r="K40" s="131"/>
      <c r="L40" s="131"/>
      <c r="M40" s="131"/>
      <c r="N40" s="131"/>
      <c r="O40" s="132"/>
    </row>
    <row r="41" spans="1:15" ht="16" x14ac:dyDescent="0.2">
      <c r="A41" s="204" t="s">
        <v>140</v>
      </c>
      <c r="B41" s="205"/>
      <c r="C41" s="207">
        <v>49</v>
      </c>
      <c r="D41" s="207">
        <v>45.8</v>
      </c>
      <c r="E41" s="205">
        <f t="shared" si="3"/>
        <v>94.8</v>
      </c>
      <c r="F41" s="207">
        <v>45.8</v>
      </c>
      <c r="G41" s="206">
        <f t="shared" si="2"/>
        <v>0.4831223628691983</v>
      </c>
      <c r="H41" s="131"/>
      <c r="I41" s="131"/>
      <c r="J41" s="131"/>
      <c r="K41" s="131"/>
      <c r="L41" s="131"/>
      <c r="M41" s="131"/>
      <c r="N41" s="131"/>
      <c r="O41" s="132"/>
    </row>
    <row r="42" spans="1:15" ht="16" x14ac:dyDescent="0.2">
      <c r="A42" s="204" t="s">
        <v>140</v>
      </c>
      <c r="B42" s="205"/>
      <c r="C42" s="207">
        <v>7</v>
      </c>
      <c r="D42" s="207">
        <v>65.099999999999994</v>
      </c>
      <c r="E42" s="205">
        <f t="shared" si="3"/>
        <v>72.099999999999994</v>
      </c>
      <c r="F42" s="207">
        <v>65.099999999999994</v>
      </c>
      <c r="G42" s="206">
        <f t="shared" si="2"/>
        <v>0.90291262135922334</v>
      </c>
      <c r="H42" s="131"/>
      <c r="I42" s="131"/>
      <c r="J42" s="131"/>
      <c r="K42" s="131"/>
      <c r="L42" s="131"/>
      <c r="M42" s="131"/>
      <c r="N42" s="131"/>
      <c r="O42" s="132"/>
    </row>
    <row r="43" spans="1:15" ht="16" x14ac:dyDescent="0.2">
      <c r="A43" s="204" t="s">
        <v>140</v>
      </c>
      <c r="B43" s="205"/>
      <c r="C43" s="207">
        <v>4</v>
      </c>
      <c r="D43" s="207">
        <v>2.7</v>
      </c>
      <c r="E43" s="205">
        <f t="shared" si="3"/>
        <v>6.7</v>
      </c>
      <c r="F43" s="207">
        <v>2.7</v>
      </c>
      <c r="G43" s="206">
        <f t="shared" si="2"/>
        <v>0.40298507462686567</v>
      </c>
      <c r="H43" s="131"/>
      <c r="I43" s="131"/>
      <c r="J43" s="131"/>
      <c r="K43" s="131"/>
      <c r="L43" s="131"/>
      <c r="M43" s="131"/>
      <c r="N43" s="131"/>
      <c r="O43" s="132"/>
    </row>
    <row r="44" spans="1:15" ht="16" x14ac:dyDescent="0.2">
      <c r="A44" s="204" t="s">
        <v>140</v>
      </c>
      <c r="B44" s="205"/>
      <c r="C44" s="207">
        <v>3</v>
      </c>
      <c r="D44" s="207">
        <v>4.8</v>
      </c>
      <c r="E44" s="205">
        <f t="shared" si="3"/>
        <v>7.8</v>
      </c>
      <c r="F44" s="207">
        <v>4.8</v>
      </c>
      <c r="G44" s="206">
        <f t="shared" si="2"/>
        <v>0.61538461538461542</v>
      </c>
      <c r="H44" s="131"/>
      <c r="I44" s="131"/>
      <c r="J44" s="131"/>
      <c r="K44" s="131"/>
      <c r="L44" s="131"/>
      <c r="M44" s="131"/>
      <c r="N44" s="131"/>
      <c r="O44" s="132"/>
    </row>
    <row r="45" spans="1:15" ht="16" x14ac:dyDescent="0.2">
      <c r="A45" s="204" t="s">
        <v>140</v>
      </c>
      <c r="B45" s="205"/>
      <c r="C45" s="207">
        <v>14.5</v>
      </c>
      <c r="D45" s="207">
        <v>20.100000000000001</v>
      </c>
      <c r="E45" s="205">
        <f t="shared" si="3"/>
        <v>34.6</v>
      </c>
      <c r="F45" s="207">
        <v>20.100000000000001</v>
      </c>
      <c r="G45" s="206">
        <f t="shared" si="2"/>
        <v>0.58092485549132955</v>
      </c>
      <c r="H45" s="131"/>
      <c r="I45" s="131"/>
      <c r="J45" s="131"/>
      <c r="K45" s="131"/>
      <c r="L45" s="131" t="s">
        <v>142</v>
      </c>
      <c r="M45" s="131"/>
      <c r="N45" s="131"/>
      <c r="O45" s="132"/>
    </row>
    <row r="46" spans="1:15" ht="16" x14ac:dyDescent="0.2">
      <c r="A46" s="204" t="s">
        <v>140</v>
      </c>
      <c r="B46" s="205"/>
      <c r="C46" s="207">
        <v>3.1</v>
      </c>
      <c r="D46" s="207">
        <v>11.7</v>
      </c>
      <c r="E46" s="205">
        <f t="shared" si="3"/>
        <v>14.799999999999999</v>
      </c>
      <c r="F46" s="207">
        <v>11.7</v>
      </c>
      <c r="G46" s="206">
        <f t="shared" si="2"/>
        <v>0.79054054054054057</v>
      </c>
      <c r="H46" s="131"/>
      <c r="I46" s="131"/>
      <c r="J46" s="131"/>
      <c r="K46" s="131"/>
      <c r="L46" s="131"/>
      <c r="M46" s="131"/>
      <c r="N46" s="131"/>
      <c r="O46" s="132"/>
    </row>
    <row r="47" spans="1:15" ht="16" x14ac:dyDescent="0.2">
      <c r="A47" s="204" t="s">
        <v>140</v>
      </c>
      <c r="B47" s="205"/>
      <c r="C47" s="207">
        <v>0.7</v>
      </c>
      <c r="D47" s="207">
        <v>0</v>
      </c>
      <c r="E47" s="205">
        <f t="shared" si="3"/>
        <v>0.7</v>
      </c>
      <c r="F47" s="207">
        <v>0</v>
      </c>
      <c r="G47" s="206">
        <f t="shared" si="2"/>
        <v>0</v>
      </c>
      <c r="H47" s="131"/>
      <c r="I47" s="131"/>
      <c r="J47" s="131"/>
      <c r="K47" s="131"/>
      <c r="L47" s="131"/>
      <c r="M47" s="131"/>
      <c r="N47" s="131"/>
      <c r="O47" s="132"/>
    </row>
    <row r="48" spans="1:15" ht="16" x14ac:dyDescent="0.2">
      <c r="A48" s="208" t="s">
        <v>132</v>
      </c>
      <c r="B48" s="209"/>
      <c r="C48" s="209">
        <v>11.4</v>
      </c>
      <c r="D48" s="209">
        <v>36.700000000000003</v>
      </c>
      <c r="E48" s="209">
        <f t="shared" si="3"/>
        <v>48.1</v>
      </c>
      <c r="F48" s="209">
        <v>36.700000000000003</v>
      </c>
      <c r="G48" s="210">
        <f t="shared" si="2"/>
        <v>0.76299376299376298</v>
      </c>
      <c r="H48" s="131"/>
      <c r="I48" s="131"/>
      <c r="J48" s="131"/>
      <c r="K48" s="131"/>
      <c r="L48" s="131"/>
      <c r="M48" s="131"/>
      <c r="N48" s="131"/>
      <c r="O48" s="132"/>
    </row>
    <row r="49" spans="1:15" ht="16" x14ac:dyDescent="0.2">
      <c r="A49" s="208" t="s">
        <v>132</v>
      </c>
      <c r="B49" s="209"/>
      <c r="C49" s="209">
        <v>25</v>
      </c>
      <c r="D49" s="209">
        <v>38.1</v>
      </c>
      <c r="E49" s="209">
        <f t="shared" si="3"/>
        <v>63.1</v>
      </c>
      <c r="F49" s="209">
        <v>38.1</v>
      </c>
      <c r="G49" s="210">
        <f t="shared" si="2"/>
        <v>0.60380348652931859</v>
      </c>
      <c r="H49" s="131"/>
      <c r="I49" s="131"/>
      <c r="J49" s="131"/>
      <c r="K49" s="131"/>
      <c r="L49" s="131"/>
      <c r="M49" s="131"/>
      <c r="N49" s="131"/>
      <c r="O49" s="132"/>
    </row>
    <row r="50" spans="1:15" ht="16" x14ac:dyDescent="0.2">
      <c r="A50" s="208" t="s">
        <v>132</v>
      </c>
      <c r="B50" s="209"/>
      <c r="C50" s="209">
        <v>30.6</v>
      </c>
      <c r="D50" s="209">
        <v>42.8</v>
      </c>
      <c r="E50" s="209">
        <f t="shared" si="3"/>
        <v>73.400000000000006</v>
      </c>
      <c r="F50" s="209">
        <v>42.8</v>
      </c>
      <c r="G50" s="210">
        <f t="shared" si="2"/>
        <v>0.5831062670299727</v>
      </c>
      <c r="H50" s="131"/>
      <c r="I50" s="131"/>
      <c r="J50" s="131"/>
      <c r="K50" s="131"/>
      <c r="L50" s="131"/>
      <c r="M50" s="131"/>
      <c r="N50" s="131"/>
      <c r="O50" s="132"/>
    </row>
    <row r="51" spans="1:15" ht="16" x14ac:dyDescent="0.2">
      <c r="A51" s="208" t="s">
        <v>132</v>
      </c>
      <c r="B51" s="209"/>
      <c r="C51" s="209">
        <v>45.6</v>
      </c>
      <c r="D51" s="209">
        <v>20.7</v>
      </c>
      <c r="E51" s="209">
        <f t="shared" si="3"/>
        <v>66.3</v>
      </c>
      <c r="F51" s="209">
        <v>20.7</v>
      </c>
      <c r="G51" s="210">
        <f t="shared" si="2"/>
        <v>0.31221719457013575</v>
      </c>
      <c r="H51" s="131"/>
      <c r="I51" s="131"/>
      <c r="J51" s="131"/>
      <c r="K51" s="131"/>
      <c r="L51" s="131"/>
      <c r="M51" s="131"/>
      <c r="N51" s="131"/>
      <c r="O51" s="132"/>
    </row>
    <row r="52" spans="1:15" ht="16" x14ac:dyDescent="0.2">
      <c r="A52" s="208" t="s">
        <v>132</v>
      </c>
      <c r="B52" s="209"/>
      <c r="C52" s="209">
        <v>8</v>
      </c>
      <c r="D52" s="209">
        <v>16.7</v>
      </c>
      <c r="E52" s="209">
        <f t="shared" si="3"/>
        <v>24.7</v>
      </c>
      <c r="F52" s="209">
        <v>16.7</v>
      </c>
      <c r="G52" s="210">
        <f t="shared" si="2"/>
        <v>0.67611336032388658</v>
      </c>
      <c r="H52" s="131"/>
      <c r="I52" s="131"/>
      <c r="J52" s="131"/>
      <c r="K52" s="131"/>
      <c r="L52" s="131"/>
      <c r="M52" s="131"/>
      <c r="N52" s="131"/>
      <c r="O52" s="132"/>
    </row>
    <row r="53" spans="1:15" ht="16" x14ac:dyDescent="0.2">
      <c r="A53" s="208" t="s">
        <v>132</v>
      </c>
      <c r="B53" s="209"/>
      <c r="C53" s="209">
        <v>22.8</v>
      </c>
      <c r="D53" s="209">
        <v>14.6</v>
      </c>
      <c r="E53" s="209">
        <f t="shared" si="3"/>
        <v>37.4</v>
      </c>
      <c r="F53" s="209">
        <v>14.6</v>
      </c>
      <c r="G53" s="210">
        <f t="shared" si="2"/>
        <v>0.39037433155080214</v>
      </c>
      <c r="H53" s="131"/>
      <c r="I53" s="131"/>
      <c r="J53" s="131"/>
      <c r="K53" s="131"/>
      <c r="L53" s="131"/>
      <c r="M53" s="131"/>
      <c r="N53" s="131"/>
      <c r="O53" s="132"/>
    </row>
    <row r="54" spans="1:15" ht="16" x14ac:dyDescent="0.2">
      <c r="A54" s="208" t="s">
        <v>132</v>
      </c>
      <c r="B54" s="209"/>
      <c r="C54" s="209">
        <v>22.8</v>
      </c>
      <c r="D54" s="209">
        <v>31</v>
      </c>
      <c r="E54" s="209">
        <f t="shared" si="3"/>
        <v>53.8</v>
      </c>
      <c r="F54" s="209">
        <v>31</v>
      </c>
      <c r="G54" s="210">
        <f t="shared" si="2"/>
        <v>0.57620817843866179</v>
      </c>
      <c r="H54" s="131"/>
      <c r="I54" s="131"/>
      <c r="J54" s="131"/>
      <c r="K54" s="131"/>
      <c r="L54" s="131"/>
      <c r="M54" s="131"/>
      <c r="N54" s="131"/>
      <c r="O54" s="132"/>
    </row>
    <row r="55" spans="1:15" ht="16" x14ac:dyDescent="0.2">
      <c r="A55" s="208" t="s">
        <v>132</v>
      </c>
      <c r="B55" s="209"/>
      <c r="C55" s="211">
        <v>2.8</v>
      </c>
      <c r="D55" s="211">
        <v>12</v>
      </c>
      <c r="E55" s="209">
        <f t="shared" si="3"/>
        <v>14.8</v>
      </c>
      <c r="F55" s="211">
        <v>12</v>
      </c>
      <c r="G55" s="210">
        <f t="shared" si="2"/>
        <v>0.81081081081081074</v>
      </c>
      <c r="H55" s="131"/>
      <c r="I55" s="131"/>
      <c r="J55" s="131"/>
      <c r="K55" s="131"/>
      <c r="L55" s="131"/>
      <c r="M55" s="131"/>
      <c r="N55" s="131"/>
      <c r="O55" s="132"/>
    </row>
    <row r="56" spans="1:15" ht="16" x14ac:dyDescent="0.2">
      <c r="A56" s="208" t="s">
        <v>132</v>
      </c>
      <c r="B56" s="209"/>
      <c r="C56" s="211">
        <v>7.4</v>
      </c>
      <c r="D56" s="211">
        <v>4.5999999999999996</v>
      </c>
      <c r="E56" s="209">
        <f>SUM(C56:D56)</f>
        <v>12</v>
      </c>
      <c r="F56" s="211">
        <v>4.5999999999999996</v>
      </c>
      <c r="G56" s="210">
        <f t="shared" si="2"/>
        <v>0.3833333333333333</v>
      </c>
      <c r="H56" s="131"/>
      <c r="I56" s="131"/>
      <c r="J56" s="131"/>
      <c r="K56" s="131"/>
      <c r="L56" s="131"/>
      <c r="M56" s="131"/>
      <c r="N56" s="131"/>
      <c r="O56" s="132"/>
    </row>
    <row r="57" spans="1:15" ht="16" x14ac:dyDescent="0.2">
      <c r="A57" s="208" t="s">
        <v>132</v>
      </c>
      <c r="B57" s="209"/>
      <c r="C57" s="211">
        <v>12.1</v>
      </c>
      <c r="D57" s="211">
        <v>19.100000000000001</v>
      </c>
      <c r="E57" s="209">
        <f t="shared" si="3"/>
        <v>31.200000000000003</v>
      </c>
      <c r="F57" s="211">
        <v>19.100000000000001</v>
      </c>
      <c r="G57" s="210">
        <f t="shared" si="2"/>
        <v>0.61217948717948711</v>
      </c>
      <c r="H57" s="131"/>
      <c r="I57" s="131"/>
      <c r="J57" s="131"/>
      <c r="K57" s="131"/>
      <c r="L57" s="131"/>
      <c r="M57" s="131"/>
      <c r="N57" s="131"/>
      <c r="O57" s="132"/>
    </row>
    <row r="58" spans="1:15" ht="16" x14ac:dyDescent="0.2">
      <c r="A58" s="208" t="s">
        <v>132</v>
      </c>
      <c r="B58" s="209"/>
      <c r="C58" s="211">
        <v>2.8</v>
      </c>
      <c r="D58" s="211">
        <v>4.5999999999999996</v>
      </c>
      <c r="E58" s="209">
        <f t="shared" si="3"/>
        <v>7.3999999999999995</v>
      </c>
      <c r="F58" s="211">
        <v>4.5999999999999996</v>
      </c>
      <c r="G58" s="210">
        <f t="shared" si="2"/>
        <v>0.6216216216216216</v>
      </c>
      <c r="H58" s="131"/>
      <c r="I58" s="131"/>
      <c r="J58" s="131"/>
      <c r="K58" s="131"/>
      <c r="L58" s="131"/>
      <c r="M58" s="131"/>
      <c r="N58" s="131"/>
      <c r="O58" s="132"/>
    </row>
    <row r="59" spans="1:15" ht="17" thickBot="1" x14ac:dyDescent="0.25">
      <c r="A59" s="212" t="s">
        <v>132</v>
      </c>
      <c r="B59" s="213"/>
      <c r="C59" s="214">
        <v>12.1</v>
      </c>
      <c r="D59" s="214">
        <v>26.8</v>
      </c>
      <c r="E59" s="213">
        <f t="shared" si="3"/>
        <v>38.9</v>
      </c>
      <c r="F59" s="214">
        <v>26.8</v>
      </c>
      <c r="G59" s="215">
        <f t="shared" si="2"/>
        <v>0.68894601542416456</v>
      </c>
      <c r="H59" s="131"/>
      <c r="I59" s="131"/>
      <c r="J59" s="131"/>
      <c r="K59" s="131"/>
      <c r="L59" s="131"/>
      <c r="M59" s="131"/>
      <c r="N59" s="131"/>
      <c r="O59" s="132"/>
    </row>
    <row r="60" spans="1:15" ht="16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16" x14ac:dyDescent="0.2">
      <c r="A61" s="131" t="s">
        <v>143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2"/>
    </row>
    <row r="62" spans="1:15" ht="16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2"/>
    </row>
    <row r="63" spans="1:15" ht="16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2"/>
    </row>
    <row r="64" spans="1:15" ht="16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2"/>
    </row>
    <row r="65" spans="1:14" ht="16" x14ac:dyDescent="0.2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</row>
    <row r="66" spans="1:14" ht="16" x14ac:dyDescent="0.2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</row>
    <row r="67" spans="1:14" ht="16" x14ac:dyDescent="0.2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</row>
    <row r="68" spans="1:14" ht="16" x14ac:dyDescent="0.2">
      <c r="A68" s="216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</row>
    <row r="69" spans="1:14" ht="16" x14ac:dyDescent="0.2">
      <c r="A69" s="216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</row>
    <row r="70" spans="1:14" ht="16" x14ac:dyDescent="0.2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</row>
    <row r="71" spans="1:14" ht="16" x14ac:dyDescent="0.2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</row>
    <row r="72" spans="1:14" ht="16" x14ac:dyDescent="0.2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</row>
    <row r="73" spans="1:14" ht="16" x14ac:dyDescent="0.2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</row>
  </sheetData>
  <mergeCells count="1">
    <mergeCell ref="C5:D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opLeftCell="A31" workbookViewId="0">
      <selection activeCell="F17" sqref="F17"/>
    </sheetView>
  </sheetViews>
  <sheetFormatPr baseColWidth="10" defaultRowHeight="15" x14ac:dyDescent="0.2"/>
  <sheetData>
    <row r="2" spans="1:14" ht="20" x14ac:dyDescent="0.2">
      <c r="A2" s="217" t="s">
        <v>144</v>
      </c>
      <c r="B2" s="217"/>
      <c r="C2" s="217"/>
      <c r="D2" s="217"/>
      <c r="E2" s="217"/>
      <c r="F2" s="217"/>
    </row>
    <row r="3" spans="1:14" ht="16" x14ac:dyDescent="0.2">
      <c r="A3" s="131" t="s">
        <v>152</v>
      </c>
      <c r="H3" s="218"/>
    </row>
    <row r="4" spans="1:14" ht="16" thickBot="1" x14ac:dyDescent="0.25">
      <c r="H4" s="218"/>
    </row>
    <row r="5" spans="1:14" ht="16" thickBot="1" x14ac:dyDescent="0.25">
      <c r="A5" s="100"/>
      <c r="B5" s="219"/>
      <c r="C5" s="511" t="s">
        <v>145</v>
      </c>
      <c r="D5" s="512"/>
      <c r="E5" s="512"/>
      <c r="F5" s="513"/>
      <c r="H5" s="218"/>
      <c r="I5" s="70"/>
      <c r="J5" s="70"/>
      <c r="K5" s="220"/>
      <c r="L5" s="70"/>
      <c r="M5" s="70"/>
      <c r="N5" s="70"/>
    </row>
    <row r="6" spans="1:14" ht="19" thickBot="1" x14ac:dyDescent="0.25">
      <c r="A6" s="221" t="s">
        <v>146</v>
      </c>
      <c r="B6" s="100" t="s">
        <v>84</v>
      </c>
      <c r="C6" s="222">
        <v>1</v>
      </c>
      <c r="D6" s="223">
        <v>2</v>
      </c>
      <c r="E6" s="222">
        <v>3</v>
      </c>
      <c r="F6" s="224">
        <v>4</v>
      </c>
      <c r="I6" s="70"/>
      <c r="J6" s="225"/>
      <c r="K6" s="225"/>
      <c r="L6" s="225"/>
      <c r="M6" s="225"/>
      <c r="N6" s="70"/>
    </row>
    <row r="7" spans="1:14" x14ac:dyDescent="0.2">
      <c r="A7" s="226" t="s">
        <v>147</v>
      </c>
      <c r="B7" s="227">
        <v>1</v>
      </c>
      <c r="C7" s="228">
        <v>3</v>
      </c>
      <c r="D7" s="229">
        <v>4</v>
      </c>
      <c r="E7" s="228">
        <v>6</v>
      </c>
      <c r="F7" s="230">
        <v>5</v>
      </c>
      <c r="H7" s="218"/>
      <c r="I7" s="231"/>
      <c r="J7" s="232"/>
      <c r="K7" s="232"/>
      <c r="L7" s="232"/>
      <c r="M7" s="232"/>
      <c r="N7" s="70"/>
    </row>
    <row r="8" spans="1:14" x14ac:dyDescent="0.2">
      <c r="A8" s="233"/>
      <c r="B8" s="234">
        <v>2</v>
      </c>
      <c r="C8" s="235">
        <v>9</v>
      </c>
      <c r="D8" s="236">
        <v>12</v>
      </c>
      <c r="E8" s="235">
        <v>10</v>
      </c>
      <c r="F8" s="237">
        <v>5</v>
      </c>
      <c r="H8" s="218"/>
      <c r="I8" s="231"/>
      <c r="J8" s="232"/>
      <c r="K8" s="232"/>
      <c r="L8" s="232"/>
      <c r="M8" s="232"/>
      <c r="N8" s="70"/>
    </row>
    <row r="9" spans="1:14" x14ac:dyDescent="0.2">
      <c r="A9" s="233"/>
      <c r="B9" s="234">
        <v>3</v>
      </c>
      <c r="C9" s="235">
        <v>7</v>
      </c>
      <c r="D9" s="236">
        <v>5</v>
      </c>
      <c r="E9" s="235">
        <v>3</v>
      </c>
      <c r="F9" s="237">
        <v>5</v>
      </c>
      <c r="H9" s="218"/>
      <c r="I9" s="231"/>
      <c r="J9" s="232"/>
      <c r="K9" s="232"/>
      <c r="L9" s="232"/>
      <c r="M9" s="232"/>
      <c r="N9" s="70"/>
    </row>
    <row r="10" spans="1:14" x14ac:dyDescent="0.2">
      <c r="A10" s="233"/>
      <c r="B10" s="234">
        <v>4</v>
      </c>
      <c r="C10" s="235">
        <v>5</v>
      </c>
      <c r="D10" s="236">
        <v>5</v>
      </c>
      <c r="E10" s="235">
        <v>5</v>
      </c>
      <c r="F10" s="237">
        <v>4</v>
      </c>
      <c r="H10" s="218"/>
      <c r="I10" s="70"/>
      <c r="J10" s="70"/>
      <c r="K10" s="70"/>
      <c r="L10" s="70"/>
      <c r="M10" s="70"/>
      <c r="N10" s="70"/>
    </row>
    <row r="11" spans="1:14" x14ac:dyDescent="0.2">
      <c r="A11" s="233"/>
      <c r="B11" s="234">
        <v>5</v>
      </c>
      <c r="C11" s="235">
        <v>5</v>
      </c>
      <c r="D11" s="236">
        <v>5</v>
      </c>
      <c r="E11" s="235">
        <v>5</v>
      </c>
      <c r="F11" s="237">
        <v>7</v>
      </c>
      <c r="H11" s="218"/>
      <c r="I11" s="70"/>
      <c r="J11" s="70"/>
      <c r="K11" s="70"/>
      <c r="L11" s="70"/>
      <c r="M11" s="70"/>
      <c r="N11" s="70"/>
    </row>
    <row r="12" spans="1:14" x14ac:dyDescent="0.2">
      <c r="A12" s="233"/>
      <c r="B12" s="234">
        <v>6</v>
      </c>
      <c r="C12" s="235">
        <v>3</v>
      </c>
      <c r="D12" s="236">
        <v>3</v>
      </c>
      <c r="E12" s="235">
        <v>7</v>
      </c>
      <c r="F12" s="237">
        <v>4</v>
      </c>
      <c r="H12" s="70"/>
      <c r="I12" s="70"/>
      <c r="J12" s="70"/>
      <c r="K12" s="70"/>
      <c r="L12" s="70"/>
      <c r="M12" s="70"/>
      <c r="N12" s="70"/>
    </row>
    <row r="13" spans="1:14" x14ac:dyDescent="0.2">
      <c r="A13" s="238"/>
      <c r="B13" s="234">
        <v>7</v>
      </c>
      <c r="C13" s="239">
        <v>5</v>
      </c>
      <c r="D13" s="240">
        <v>3</v>
      </c>
      <c r="E13" s="239">
        <v>5</v>
      </c>
      <c r="F13" s="241">
        <v>3</v>
      </c>
      <c r="H13" s="232"/>
      <c r="I13" s="231"/>
      <c r="J13" s="232"/>
      <c r="K13" s="232"/>
      <c r="L13" s="232"/>
      <c r="M13" s="232"/>
      <c r="N13" s="70"/>
    </row>
    <row r="14" spans="1:14" x14ac:dyDescent="0.2">
      <c r="A14" s="238"/>
      <c r="B14" s="234">
        <v>8</v>
      </c>
      <c r="C14" s="239">
        <v>6</v>
      </c>
      <c r="D14" s="240">
        <v>3</v>
      </c>
      <c r="E14" s="239">
        <v>3</v>
      </c>
      <c r="F14" s="241">
        <v>6</v>
      </c>
      <c r="H14" s="242"/>
      <c r="I14" s="243"/>
      <c r="J14" s="244"/>
      <c r="K14" s="244"/>
      <c r="L14" s="244"/>
      <c r="M14" s="244"/>
      <c r="N14" s="70"/>
    </row>
    <row r="15" spans="1:14" x14ac:dyDescent="0.2">
      <c r="A15" s="238"/>
      <c r="B15" s="234">
        <v>9</v>
      </c>
      <c r="C15" s="239">
        <v>5</v>
      </c>
      <c r="D15" s="240">
        <v>5</v>
      </c>
      <c r="E15" s="239">
        <v>4</v>
      </c>
      <c r="F15" s="241">
        <v>4</v>
      </c>
      <c r="H15" s="70"/>
      <c r="I15" s="70"/>
      <c r="J15" s="70"/>
      <c r="K15" s="70"/>
      <c r="L15" s="70"/>
      <c r="M15" s="70"/>
      <c r="N15" s="70"/>
    </row>
    <row r="16" spans="1:14" ht="16" thickBot="1" x14ac:dyDescent="0.25">
      <c r="A16" s="245"/>
      <c r="B16" s="246">
        <v>10</v>
      </c>
      <c r="C16" s="247">
        <v>7</v>
      </c>
      <c r="D16" s="248">
        <v>4</v>
      </c>
      <c r="E16" s="247">
        <v>3</v>
      </c>
      <c r="F16" s="249">
        <v>5</v>
      </c>
      <c r="H16" s="70"/>
      <c r="I16" s="70"/>
      <c r="J16" s="70"/>
      <c r="K16" s="70"/>
      <c r="L16" s="70"/>
      <c r="M16" s="70"/>
      <c r="N16" s="70"/>
    </row>
    <row r="17" spans="1:15" ht="16" thickBot="1" x14ac:dyDescent="0.25">
      <c r="A17" s="250" t="s">
        <v>96</v>
      </c>
      <c r="B17" s="251"/>
      <c r="C17" s="252">
        <f>AVERAGE(C7:C16)</f>
        <v>5.5</v>
      </c>
      <c r="D17" s="253">
        <f>AVERAGE(D7:D16)</f>
        <v>4.9000000000000004</v>
      </c>
      <c r="E17" s="252">
        <f>AVERAGE(E7:E16)</f>
        <v>5.0999999999999996</v>
      </c>
      <c r="F17" s="254">
        <f>AVERAGE(F7:F16)</f>
        <v>4.8</v>
      </c>
      <c r="H17" s="70"/>
      <c r="I17" s="70"/>
      <c r="J17" s="70"/>
      <c r="K17" s="70"/>
      <c r="L17" s="70"/>
      <c r="M17" s="70"/>
      <c r="N17" s="70"/>
    </row>
    <row r="18" spans="1:15" ht="16" thickBot="1" x14ac:dyDescent="0.25">
      <c r="A18" s="255" t="s">
        <v>110</v>
      </c>
      <c r="B18" s="256"/>
      <c r="C18" s="257">
        <f>STDEV(C7:C16)</f>
        <v>1.8408935028645435</v>
      </c>
      <c r="D18" s="258">
        <f>STDEV(D7:D16)</f>
        <v>2.6436506745197805</v>
      </c>
      <c r="E18" s="257">
        <f>STDEV(E7:E16)</f>
        <v>2.1832697191750414</v>
      </c>
      <c r="F18" s="259">
        <f>STDEV(F7:F16)</f>
        <v>1.1352924243950933</v>
      </c>
      <c r="H18" s="70"/>
      <c r="I18" s="70"/>
      <c r="J18" s="70"/>
      <c r="K18" s="70"/>
      <c r="L18" s="70"/>
      <c r="M18" s="70"/>
      <c r="N18" s="70"/>
    </row>
    <row r="19" spans="1:15" ht="16" thickBot="1" x14ac:dyDescent="0.25">
      <c r="A19" s="260" t="s">
        <v>149</v>
      </c>
      <c r="B19" s="261"/>
      <c r="C19" s="262">
        <v>0.58209999999999995</v>
      </c>
      <c r="D19" s="263">
        <v>0.83599999999999997</v>
      </c>
      <c r="E19" s="262">
        <v>0.69040000000000001</v>
      </c>
      <c r="F19" s="264">
        <v>0.35899999999999999</v>
      </c>
      <c r="H19" s="70"/>
      <c r="I19" s="70"/>
      <c r="J19" s="70"/>
      <c r="K19" s="70"/>
      <c r="L19" s="70"/>
      <c r="M19" s="70"/>
      <c r="N19" s="70"/>
    </row>
    <row r="20" spans="1:15" ht="16" thickBot="1" x14ac:dyDescent="0.25">
      <c r="H20" s="70"/>
      <c r="I20" s="70"/>
      <c r="J20" s="70"/>
      <c r="K20" s="70"/>
      <c r="L20" s="70"/>
      <c r="M20" s="70"/>
      <c r="N20" s="70"/>
    </row>
    <row r="21" spans="1:15" ht="16" thickBot="1" x14ac:dyDescent="0.25">
      <c r="C21" s="511" t="s">
        <v>145</v>
      </c>
      <c r="D21" s="512"/>
      <c r="E21" s="512"/>
      <c r="F21" s="513"/>
      <c r="H21" s="70"/>
      <c r="I21" s="70"/>
      <c r="J21" s="70"/>
      <c r="K21" s="70"/>
      <c r="L21" s="70"/>
      <c r="M21" s="70"/>
      <c r="N21" s="70"/>
    </row>
    <row r="22" spans="1:15" ht="19" thickBot="1" x14ac:dyDescent="0.25">
      <c r="C22" s="265">
        <v>1</v>
      </c>
      <c r="D22" s="266">
        <v>2</v>
      </c>
      <c r="E22" s="265">
        <v>3</v>
      </c>
      <c r="F22" s="267">
        <v>4</v>
      </c>
      <c r="H22" s="70"/>
      <c r="I22" s="70"/>
      <c r="J22" s="268"/>
      <c r="K22" s="85"/>
      <c r="L22" s="30"/>
      <c r="M22" s="30"/>
      <c r="N22" s="30"/>
      <c r="O22" s="30"/>
    </row>
    <row r="23" spans="1:15" ht="16" x14ac:dyDescent="0.2">
      <c r="A23" s="269" t="s">
        <v>150</v>
      </c>
      <c r="B23" s="227">
        <v>1</v>
      </c>
      <c r="C23" s="270">
        <v>11</v>
      </c>
      <c r="D23" s="271">
        <v>12</v>
      </c>
      <c r="E23" s="270">
        <v>15</v>
      </c>
      <c r="F23" s="272">
        <v>9</v>
      </c>
      <c r="H23" s="70"/>
      <c r="I23" s="70"/>
      <c r="J23" s="30"/>
      <c r="K23" s="268"/>
      <c r="L23" s="514"/>
      <c r="M23" s="514"/>
      <c r="N23" s="514"/>
      <c r="O23" s="514"/>
    </row>
    <row r="24" spans="1:15" x14ac:dyDescent="0.2">
      <c r="A24" s="273"/>
      <c r="B24" s="234">
        <v>2</v>
      </c>
      <c r="C24" s="274">
        <v>5</v>
      </c>
      <c r="D24" s="275">
        <v>6</v>
      </c>
      <c r="E24" s="274">
        <v>15</v>
      </c>
      <c r="F24" s="276">
        <v>4</v>
      </c>
      <c r="H24" s="70"/>
      <c r="I24" s="70"/>
      <c r="J24" s="30"/>
      <c r="K24" s="85"/>
      <c r="L24" s="85"/>
      <c r="M24" s="85"/>
      <c r="N24" s="85"/>
      <c r="O24" s="85"/>
    </row>
    <row r="25" spans="1:15" ht="16" thickBot="1" x14ac:dyDescent="0.25">
      <c r="A25" s="273"/>
      <c r="B25" s="234">
        <v>3</v>
      </c>
      <c r="C25" s="274">
        <v>10</v>
      </c>
      <c r="D25" s="275">
        <v>10</v>
      </c>
      <c r="E25" s="274">
        <v>6</v>
      </c>
      <c r="F25" s="276">
        <v>15</v>
      </c>
      <c r="H25" s="70"/>
      <c r="I25" s="70"/>
      <c r="J25" s="30"/>
      <c r="K25" s="277"/>
      <c r="L25" s="277"/>
      <c r="M25" s="277"/>
      <c r="N25" s="30"/>
      <c r="O25" s="30"/>
    </row>
    <row r="26" spans="1:15" x14ac:dyDescent="0.2">
      <c r="A26" s="238"/>
      <c r="B26" s="234">
        <v>4</v>
      </c>
      <c r="C26" s="278">
        <v>5</v>
      </c>
      <c r="D26" s="279">
        <v>13</v>
      </c>
      <c r="E26" s="280">
        <v>6</v>
      </c>
      <c r="F26" s="281">
        <v>3</v>
      </c>
      <c r="H26" s="70"/>
      <c r="I26" s="70"/>
      <c r="J26" s="30"/>
      <c r="K26" s="277"/>
      <c r="L26" s="277"/>
      <c r="M26" s="277"/>
      <c r="N26" s="30"/>
      <c r="O26" s="30"/>
    </row>
    <row r="27" spans="1:15" ht="16" x14ac:dyDescent="0.2">
      <c r="A27" s="238"/>
      <c r="B27" s="234">
        <v>5</v>
      </c>
      <c r="C27" s="239">
        <v>10</v>
      </c>
      <c r="D27" s="282">
        <v>14</v>
      </c>
      <c r="E27" s="283">
        <v>6</v>
      </c>
      <c r="F27" s="284">
        <v>15</v>
      </c>
      <c r="H27" s="70"/>
      <c r="I27" s="70"/>
      <c r="J27" s="285"/>
      <c r="K27" s="277"/>
      <c r="L27" s="277"/>
      <c r="M27" s="277"/>
      <c r="N27" s="30"/>
      <c r="O27" s="30"/>
    </row>
    <row r="28" spans="1:15" x14ac:dyDescent="0.2">
      <c r="A28" s="238"/>
      <c r="B28" s="234">
        <v>6</v>
      </c>
      <c r="C28" s="239">
        <v>15</v>
      </c>
      <c r="D28" s="282">
        <v>13</v>
      </c>
      <c r="E28" s="283">
        <v>13</v>
      </c>
      <c r="F28" s="284">
        <v>14</v>
      </c>
      <c r="H28" s="70"/>
      <c r="I28" s="70"/>
      <c r="J28" s="30"/>
      <c r="K28" s="277"/>
      <c r="L28" s="277"/>
      <c r="M28" s="277"/>
      <c r="N28" s="30"/>
      <c r="O28" s="30"/>
    </row>
    <row r="29" spans="1:15" x14ac:dyDescent="0.2">
      <c r="A29" s="238"/>
      <c r="B29" s="234">
        <v>7</v>
      </c>
      <c r="C29" s="239">
        <v>15</v>
      </c>
      <c r="D29" s="282">
        <v>3</v>
      </c>
      <c r="E29" s="283">
        <v>14</v>
      </c>
      <c r="F29" s="284">
        <v>13</v>
      </c>
      <c r="H29" s="220" t="s">
        <v>151</v>
      </c>
      <c r="I29" s="70"/>
      <c r="J29" s="30"/>
      <c r="K29" s="277"/>
      <c r="L29" s="277"/>
      <c r="M29" s="30"/>
      <c r="N29" s="30"/>
      <c r="O29" s="30"/>
    </row>
    <row r="30" spans="1:15" x14ac:dyDescent="0.2">
      <c r="A30" s="238"/>
      <c r="B30" s="234">
        <v>8</v>
      </c>
      <c r="C30" s="239">
        <v>12</v>
      </c>
      <c r="D30" s="282">
        <v>6</v>
      </c>
      <c r="E30" s="283">
        <v>14</v>
      </c>
      <c r="F30" s="284">
        <v>15</v>
      </c>
      <c r="H30" s="70"/>
      <c r="I30" s="70"/>
      <c r="J30" s="30"/>
      <c r="K30" s="277"/>
      <c r="L30" s="277"/>
      <c r="M30" s="30"/>
      <c r="N30" s="30"/>
      <c r="O30" s="30"/>
    </row>
    <row r="31" spans="1:15" x14ac:dyDescent="0.2">
      <c r="A31" s="238"/>
      <c r="B31" s="234">
        <v>9</v>
      </c>
      <c r="C31" s="239">
        <v>13</v>
      </c>
      <c r="D31" s="282">
        <v>15</v>
      </c>
      <c r="E31" s="283">
        <v>15</v>
      </c>
      <c r="F31" s="284">
        <v>15</v>
      </c>
      <c r="G31" s="286" t="s">
        <v>118</v>
      </c>
      <c r="H31" s="70"/>
      <c r="I31" s="70"/>
      <c r="J31" s="30"/>
      <c r="K31" s="277"/>
      <c r="L31" s="277"/>
      <c r="M31" s="30"/>
      <c r="N31" s="30"/>
      <c r="O31" s="30"/>
    </row>
    <row r="32" spans="1:15" x14ac:dyDescent="0.2">
      <c r="A32" s="238"/>
      <c r="B32" s="234">
        <v>10</v>
      </c>
      <c r="C32" s="239">
        <v>9</v>
      </c>
      <c r="D32" s="282">
        <v>6</v>
      </c>
      <c r="E32" s="283">
        <v>6</v>
      </c>
      <c r="F32" s="284">
        <v>11</v>
      </c>
      <c r="H32" s="70"/>
      <c r="I32" s="70"/>
      <c r="J32" s="30"/>
      <c r="K32" s="277"/>
      <c r="L32" s="277"/>
      <c r="M32" s="30"/>
      <c r="N32" s="30"/>
      <c r="O32" s="30"/>
    </row>
    <row r="33" spans="1:15" x14ac:dyDescent="0.2">
      <c r="A33" s="238"/>
      <c r="B33" s="234">
        <v>11</v>
      </c>
      <c r="C33" s="239">
        <v>15</v>
      </c>
      <c r="D33" s="282">
        <v>15</v>
      </c>
      <c r="E33" s="283">
        <v>15</v>
      </c>
      <c r="F33" s="284">
        <v>15</v>
      </c>
      <c r="H33" s="70"/>
      <c r="I33" s="70"/>
      <c r="J33" s="30"/>
      <c r="K33" s="277"/>
      <c r="L33" s="277"/>
      <c r="M33" s="30"/>
      <c r="N33" s="30"/>
      <c r="O33" s="30"/>
    </row>
    <row r="34" spans="1:15" ht="16" thickBot="1" x14ac:dyDescent="0.25">
      <c r="A34" s="245"/>
      <c r="B34" s="246">
        <v>12</v>
      </c>
      <c r="C34" s="287">
        <v>9</v>
      </c>
      <c r="D34" s="288">
        <v>6</v>
      </c>
      <c r="E34" s="289">
        <v>7</v>
      </c>
      <c r="F34" s="290">
        <v>15</v>
      </c>
      <c r="H34" s="70"/>
      <c r="I34" s="70"/>
      <c r="J34" s="30"/>
      <c r="K34" s="277"/>
      <c r="L34" s="291"/>
      <c r="M34" s="291"/>
      <c r="N34" s="291"/>
      <c r="O34" s="291"/>
    </row>
    <row r="35" spans="1:15" ht="16" thickBot="1" x14ac:dyDescent="0.25">
      <c r="A35" s="292" t="s">
        <v>96</v>
      </c>
      <c r="B35" s="293"/>
      <c r="C35" s="252">
        <f>AVERAGE(C23:C34)</f>
        <v>10.75</v>
      </c>
      <c r="D35" s="253">
        <f>AVERAGE(D23:D34)</f>
        <v>9.9166666666666661</v>
      </c>
      <c r="E35" s="252">
        <f>AVERAGE(E23:E34)</f>
        <v>11</v>
      </c>
      <c r="F35" s="254">
        <f>AVERAGE(F23:F34)</f>
        <v>12</v>
      </c>
      <c r="H35" s="70"/>
      <c r="I35" s="70"/>
      <c r="J35" s="30"/>
      <c r="K35" s="277"/>
      <c r="L35" s="96"/>
      <c r="M35" s="96"/>
      <c r="N35" s="96"/>
      <c r="O35" s="96"/>
    </row>
    <row r="36" spans="1:15" ht="16" thickBot="1" x14ac:dyDescent="0.25">
      <c r="A36" s="294" t="s">
        <v>110</v>
      </c>
      <c r="B36" s="295"/>
      <c r="C36" s="296">
        <f>STDEV(C23:C34)</f>
        <v>3.4935004586439451</v>
      </c>
      <c r="D36" s="297">
        <f>STDEV(D23:D34)</f>
        <v>4.2737748554587576</v>
      </c>
      <c r="E36" s="296">
        <f>STDEV(E23:E34)</f>
        <v>4.2852813634155185</v>
      </c>
      <c r="F36" s="298">
        <f>STDEV(F23:F34)</f>
        <v>4.4107307166211651</v>
      </c>
      <c r="H36" s="70"/>
      <c r="I36" s="70"/>
      <c r="J36" s="30"/>
      <c r="K36" s="277"/>
      <c r="L36" s="30"/>
      <c r="M36" s="30"/>
      <c r="N36" s="30"/>
      <c r="O36" s="30"/>
    </row>
    <row r="37" spans="1:15" ht="16" thickBot="1" x14ac:dyDescent="0.25">
      <c r="A37" s="260" t="s">
        <v>149</v>
      </c>
      <c r="B37" s="261"/>
      <c r="C37" s="262">
        <v>1.008</v>
      </c>
      <c r="D37" s="263">
        <v>1.234</v>
      </c>
      <c r="E37" s="262">
        <v>1.2370000000000001</v>
      </c>
      <c r="F37" s="264">
        <v>1.2729999999999999</v>
      </c>
      <c r="H37" s="70"/>
      <c r="I37" s="70"/>
      <c r="J37" s="30"/>
      <c r="K37" s="299"/>
      <c r="L37" s="85"/>
      <c r="M37" s="85"/>
      <c r="N37" s="85"/>
      <c r="O37" s="85"/>
    </row>
    <row r="38" spans="1:15" ht="16" thickBot="1" x14ac:dyDescent="0.25">
      <c r="H38" s="70"/>
      <c r="I38" s="70"/>
      <c r="J38" s="30"/>
      <c r="K38" s="277"/>
      <c r="L38" s="277"/>
      <c r="M38" s="277"/>
      <c r="N38" s="30"/>
      <c r="O38" s="30"/>
    </row>
    <row r="39" spans="1:15" ht="16" thickBot="1" x14ac:dyDescent="0.25">
      <c r="C39" s="511" t="s">
        <v>145</v>
      </c>
      <c r="D39" s="512"/>
      <c r="E39" s="512"/>
      <c r="F39" s="513"/>
      <c r="H39" s="70"/>
      <c r="I39" s="70"/>
      <c r="J39" s="30"/>
      <c r="K39" s="277"/>
      <c r="L39" s="277"/>
      <c r="M39" s="277"/>
      <c r="N39" s="30"/>
      <c r="O39" s="30"/>
    </row>
    <row r="40" spans="1:15" ht="19" thickBot="1" x14ac:dyDescent="0.25">
      <c r="C40" s="265">
        <v>1</v>
      </c>
      <c r="D40" s="266">
        <v>2</v>
      </c>
      <c r="E40" s="265">
        <v>3</v>
      </c>
      <c r="F40" s="267">
        <v>4</v>
      </c>
      <c r="H40" s="70"/>
      <c r="I40" s="70"/>
      <c r="J40" s="285"/>
      <c r="K40" s="277"/>
      <c r="L40" s="277"/>
      <c r="M40" s="277"/>
      <c r="N40" s="30"/>
      <c r="O40" s="30"/>
    </row>
    <row r="41" spans="1:15" x14ac:dyDescent="0.2">
      <c r="A41" s="269" t="s">
        <v>108</v>
      </c>
      <c r="B41" s="300">
        <v>1</v>
      </c>
      <c r="C41" s="228">
        <v>11</v>
      </c>
      <c r="D41" s="229">
        <v>8</v>
      </c>
      <c r="E41" s="228">
        <v>12</v>
      </c>
      <c r="F41" s="230">
        <v>8</v>
      </c>
      <c r="H41" s="70"/>
      <c r="I41" s="70"/>
      <c r="J41" s="30"/>
      <c r="K41" s="277"/>
      <c r="L41" s="277"/>
      <c r="M41" s="30"/>
      <c r="N41" s="30"/>
      <c r="O41" s="30"/>
    </row>
    <row r="42" spans="1:15" x14ac:dyDescent="0.2">
      <c r="A42" s="273"/>
      <c r="B42" s="301">
        <v>2</v>
      </c>
      <c r="C42" s="235">
        <v>6</v>
      </c>
      <c r="D42" s="236">
        <v>4</v>
      </c>
      <c r="E42" s="235">
        <v>10</v>
      </c>
      <c r="F42" s="237">
        <v>5</v>
      </c>
      <c r="H42" s="70"/>
      <c r="I42" s="70"/>
      <c r="J42" s="30"/>
      <c r="K42" s="277"/>
      <c r="L42" s="277"/>
      <c r="M42" s="30"/>
      <c r="N42" s="30"/>
      <c r="O42" s="30"/>
    </row>
    <row r="43" spans="1:15" x14ac:dyDescent="0.2">
      <c r="A43" s="273"/>
      <c r="B43" s="301">
        <v>3</v>
      </c>
      <c r="C43" s="235">
        <v>9</v>
      </c>
      <c r="D43" s="236">
        <v>9</v>
      </c>
      <c r="E43" s="235">
        <v>8</v>
      </c>
      <c r="F43" s="237">
        <v>3</v>
      </c>
      <c r="H43" s="70"/>
      <c r="I43" s="70"/>
      <c r="J43" s="30"/>
      <c r="K43" s="277"/>
      <c r="L43" s="277"/>
      <c r="M43" s="85"/>
      <c r="N43" s="302"/>
      <c r="O43" s="85"/>
    </row>
    <row r="44" spans="1:15" ht="16" thickBot="1" x14ac:dyDescent="0.25">
      <c r="A44" s="303"/>
      <c r="B44" s="304">
        <v>4</v>
      </c>
      <c r="C44" s="305">
        <v>7</v>
      </c>
      <c r="D44" s="306">
        <v>15</v>
      </c>
      <c r="E44" s="305">
        <v>5</v>
      </c>
      <c r="F44" s="307">
        <v>3</v>
      </c>
      <c r="H44" s="70"/>
      <c r="I44" s="70"/>
      <c r="J44" s="30"/>
      <c r="K44" s="277"/>
      <c r="L44" s="277"/>
      <c r="M44" s="30"/>
      <c r="N44" s="30"/>
      <c r="O44" s="30"/>
    </row>
    <row r="45" spans="1:15" x14ac:dyDescent="0.2">
      <c r="A45" s="238"/>
      <c r="B45" s="301">
        <v>5</v>
      </c>
      <c r="C45" s="228">
        <v>15</v>
      </c>
      <c r="D45" s="308">
        <v>15</v>
      </c>
      <c r="E45" s="309">
        <v>9</v>
      </c>
      <c r="F45" s="310">
        <v>9</v>
      </c>
      <c r="H45" s="70"/>
      <c r="I45" s="70"/>
      <c r="J45" s="30"/>
      <c r="K45" s="277"/>
      <c r="L45" s="277"/>
      <c r="M45" s="30"/>
      <c r="N45" s="30"/>
      <c r="O45" s="30"/>
    </row>
    <row r="46" spans="1:15" x14ac:dyDescent="0.2">
      <c r="A46" s="238"/>
      <c r="B46" s="301">
        <v>6</v>
      </c>
      <c r="C46" s="235">
        <v>5</v>
      </c>
      <c r="D46" s="311">
        <v>12</v>
      </c>
      <c r="E46" s="312">
        <v>14</v>
      </c>
      <c r="F46" s="313">
        <v>3</v>
      </c>
      <c r="J46" s="30"/>
      <c r="K46" s="277"/>
      <c r="L46" s="291"/>
      <c r="M46" s="291"/>
      <c r="N46" s="291"/>
      <c r="O46" s="291"/>
    </row>
    <row r="47" spans="1:15" x14ac:dyDescent="0.2">
      <c r="A47" s="238"/>
      <c r="B47" s="301">
        <v>7</v>
      </c>
      <c r="C47" s="235">
        <v>7</v>
      </c>
      <c r="D47" s="311">
        <v>6</v>
      </c>
      <c r="E47" s="312">
        <v>15</v>
      </c>
      <c r="F47" s="314">
        <v>6</v>
      </c>
      <c r="J47" s="30"/>
      <c r="K47" s="277"/>
      <c r="L47" s="96"/>
      <c r="M47" s="96"/>
      <c r="N47" s="96"/>
      <c r="O47" s="96"/>
    </row>
    <row r="48" spans="1:15" x14ac:dyDescent="0.2">
      <c r="A48" s="238"/>
      <c r="B48" s="301">
        <v>8</v>
      </c>
      <c r="C48" s="235">
        <v>15</v>
      </c>
      <c r="D48" s="311">
        <v>15</v>
      </c>
      <c r="E48" s="315">
        <v>4</v>
      </c>
      <c r="F48" s="316">
        <v>10</v>
      </c>
      <c r="J48" s="30"/>
      <c r="K48" s="277"/>
      <c r="L48" s="30"/>
      <c r="M48" s="30"/>
      <c r="N48" s="30"/>
      <c r="O48" s="30"/>
    </row>
    <row r="49" spans="1:15" x14ac:dyDescent="0.2">
      <c r="A49" s="238"/>
      <c r="B49" s="301">
        <v>9</v>
      </c>
      <c r="C49" s="235">
        <v>8</v>
      </c>
      <c r="D49" s="311">
        <v>11</v>
      </c>
      <c r="E49" s="312">
        <v>3</v>
      </c>
      <c r="F49" s="317">
        <v>3</v>
      </c>
      <c r="J49" s="30"/>
      <c r="K49" s="299"/>
      <c r="L49" s="85"/>
      <c r="M49" s="85"/>
      <c r="N49" s="85"/>
      <c r="O49" s="85"/>
    </row>
    <row r="50" spans="1:15" ht="16" thickBot="1" x14ac:dyDescent="0.25">
      <c r="A50" s="245"/>
      <c r="B50" s="304">
        <v>10</v>
      </c>
      <c r="C50" s="318">
        <v>3</v>
      </c>
      <c r="D50" s="319">
        <v>3</v>
      </c>
      <c r="E50" s="312">
        <v>5</v>
      </c>
      <c r="F50" s="320">
        <v>6</v>
      </c>
      <c r="J50" s="30"/>
      <c r="K50" s="277"/>
      <c r="L50" s="277"/>
      <c r="M50" s="277"/>
      <c r="N50" s="30"/>
      <c r="O50" s="30"/>
    </row>
    <row r="51" spans="1:15" ht="17" thickBot="1" x14ac:dyDescent="0.25">
      <c r="A51" s="250" t="s">
        <v>96</v>
      </c>
      <c r="B51" s="293"/>
      <c r="C51" s="252">
        <f>AVERAGE(C41:C50)</f>
        <v>8.6</v>
      </c>
      <c r="D51" s="253">
        <f>AVERAGE(D41:D50)</f>
        <v>9.8000000000000007</v>
      </c>
      <c r="E51" s="252">
        <f>AVERAGE(E41:E50)</f>
        <v>8.5</v>
      </c>
      <c r="F51" s="254">
        <f>AVERAGE(F41:F50)</f>
        <v>5.6</v>
      </c>
      <c r="J51" s="285"/>
      <c r="K51" s="277"/>
      <c r="L51" s="277"/>
      <c r="M51" s="277"/>
      <c r="N51" s="30"/>
      <c r="O51" s="30"/>
    </row>
    <row r="52" spans="1:15" ht="16" thickBot="1" x14ac:dyDescent="0.25">
      <c r="A52" s="294" t="s">
        <v>110</v>
      </c>
      <c r="B52" s="295"/>
      <c r="C52" s="296">
        <f>STDEV(C41:C50)</f>
        <v>4.0055517028799468</v>
      </c>
      <c r="D52" s="297">
        <f>STDEV(D41:D50)</f>
        <v>4.5411696975803739</v>
      </c>
      <c r="E52" s="296">
        <f>STDEV(E41:E50)</f>
        <v>4.2491829279939877</v>
      </c>
      <c r="F52" s="298">
        <f>STDEV(F41:F50)</f>
        <v>2.6749870196985168</v>
      </c>
      <c r="J52" s="30"/>
      <c r="K52" s="277"/>
      <c r="L52" s="277"/>
      <c r="M52" s="277"/>
      <c r="N52" s="30"/>
      <c r="O52" s="30"/>
    </row>
    <row r="53" spans="1:15" ht="16" thickBot="1" x14ac:dyDescent="0.25">
      <c r="A53" s="260" t="s">
        <v>149</v>
      </c>
      <c r="B53" s="261"/>
      <c r="C53" s="262">
        <v>1.2669999999999999</v>
      </c>
      <c r="D53" s="263">
        <v>1.4359999999999999</v>
      </c>
      <c r="E53" s="262">
        <v>1.3440000000000001</v>
      </c>
      <c r="F53" s="264">
        <v>0.84589999999999999</v>
      </c>
      <c r="J53" s="30"/>
      <c r="K53" s="277"/>
      <c r="L53" s="277"/>
      <c r="M53" s="277"/>
      <c r="N53" s="30"/>
      <c r="O53" s="30"/>
    </row>
    <row r="54" spans="1:15" ht="16" thickBot="1" x14ac:dyDescent="0.25">
      <c r="J54" s="30"/>
      <c r="K54" s="277"/>
      <c r="L54" s="277"/>
      <c r="M54" s="30"/>
      <c r="N54" s="30"/>
      <c r="O54" s="30"/>
    </row>
    <row r="55" spans="1:15" ht="16" thickBot="1" x14ac:dyDescent="0.25">
      <c r="C55" s="511" t="s">
        <v>145</v>
      </c>
      <c r="D55" s="512"/>
      <c r="E55" s="512"/>
      <c r="F55" s="513"/>
      <c r="J55" s="30"/>
      <c r="K55" s="277"/>
      <c r="L55" s="277"/>
      <c r="M55" s="30"/>
      <c r="N55" s="30"/>
      <c r="O55" s="30"/>
    </row>
    <row r="56" spans="1:15" ht="19" thickBot="1" x14ac:dyDescent="0.25">
      <c r="C56" s="265">
        <v>1</v>
      </c>
      <c r="D56" s="266">
        <v>2</v>
      </c>
      <c r="E56" s="265">
        <v>3</v>
      </c>
      <c r="F56" s="267">
        <v>4</v>
      </c>
      <c r="J56" s="30"/>
      <c r="K56" s="277"/>
      <c r="L56" s="277"/>
      <c r="M56" s="30"/>
      <c r="N56" s="30"/>
      <c r="O56" s="30"/>
    </row>
    <row r="57" spans="1:15" x14ac:dyDescent="0.2">
      <c r="A57" s="321" t="s">
        <v>109</v>
      </c>
      <c r="B57" s="227">
        <v>1</v>
      </c>
      <c r="C57" s="322">
        <v>4</v>
      </c>
      <c r="D57" s="323">
        <v>3</v>
      </c>
      <c r="E57" s="322">
        <v>7</v>
      </c>
      <c r="F57" s="324">
        <v>3</v>
      </c>
      <c r="J57" s="30"/>
      <c r="K57" s="277"/>
      <c r="L57" s="277"/>
      <c r="M57" s="30"/>
      <c r="N57" s="30"/>
      <c r="O57" s="30"/>
    </row>
    <row r="58" spans="1:15" x14ac:dyDescent="0.2">
      <c r="A58" s="325"/>
      <c r="B58" s="234">
        <v>2</v>
      </c>
      <c r="C58" s="318">
        <v>4</v>
      </c>
      <c r="D58" s="326">
        <v>6</v>
      </c>
      <c r="E58" s="318">
        <v>5</v>
      </c>
      <c r="F58" s="327">
        <v>3</v>
      </c>
      <c r="J58" s="30"/>
      <c r="K58" s="277"/>
      <c r="L58" s="277"/>
      <c r="M58" s="30"/>
      <c r="N58" s="30"/>
      <c r="O58" s="30"/>
    </row>
    <row r="59" spans="1:15" x14ac:dyDescent="0.2">
      <c r="A59" s="325"/>
      <c r="B59" s="234">
        <v>3</v>
      </c>
      <c r="C59" s="318">
        <v>6</v>
      </c>
      <c r="D59" s="326">
        <v>3</v>
      </c>
      <c r="E59" s="318">
        <v>4</v>
      </c>
      <c r="F59" s="327">
        <v>5</v>
      </c>
      <c r="J59" s="30"/>
      <c r="K59" s="277"/>
      <c r="L59" s="302"/>
      <c r="M59" s="291"/>
      <c r="N59" s="302"/>
      <c r="O59" s="291"/>
    </row>
    <row r="60" spans="1:15" ht="16" thickBot="1" x14ac:dyDescent="0.25">
      <c r="A60" s="325"/>
      <c r="B60" s="234">
        <v>4</v>
      </c>
      <c r="C60" s="318">
        <v>7</v>
      </c>
      <c r="D60" s="326">
        <v>5</v>
      </c>
      <c r="E60" s="318">
        <v>7</v>
      </c>
      <c r="F60" s="327">
        <v>4</v>
      </c>
      <c r="J60" s="30"/>
      <c r="K60" s="277"/>
      <c r="L60" s="96"/>
      <c r="M60" s="96"/>
      <c r="N60" s="96"/>
      <c r="O60" s="96"/>
    </row>
    <row r="61" spans="1:15" x14ac:dyDescent="0.2">
      <c r="A61" s="238"/>
      <c r="B61" s="234">
        <v>5</v>
      </c>
      <c r="C61" s="328">
        <v>6</v>
      </c>
      <c r="D61" s="308">
        <v>12</v>
      </c>
      <c r="E61" s="309">
        <v>7</v>
      </c>
      <c r="F61" s="310">
        <v>7</v>
      </c>
      <c r="J61" s="30"/>
      <c r="K61" s="277"/>
      <c r="L61" s="30"/>
      <c r="M61" s="30"/>
      <c r="N61" s="30"/>
      <c r="O61" s="30"/>
    </row>
    <row r="62" spans="1:15" x14ac:dyDescent="0.2">
      <c r="A62" s="89"/>
      <c r="B62" s="329">
        <v>6</v>
      </c>
      <c r="C62" s="315">
        <v>5</v>
      </c>
      <c r="D62" s="311">
        <v>6</v>
      </c>
      <c r="E62" s="312">
        <v>4</v>
      </c>
      <c r="F62" s="313">
        <v>3</v>
      </c>
      <c r="J62" s="30"/>
      <c r="K62" s="299"/>
      <c r="L62" s="85"/>
      <c r="M62" s="85"/>
      <c r="N62" s="85"/>
      <c r="O62" s="85"/>
    </row>
    <row r="63" spans="1:15" x14ac:dyDescent="0.2">
      <c r="A63" s="89"/>
      <c r="B63" s="329">
        <v>7</v>
      </c>
      <c r="C63" s="312">
        <v>4</v>
      </c>
      <c r="D63" s="319">
        <v>9</v>
      </c>
      <c r="E63" s="312">
        <v>7</v>
      </c>
      <c r="F63" s="316">
        <v>3</v>
      </c>
      <c r="J63" s="30"/>
      <c r="K63" s="277"/>
      <c r="L63" s="277"/>
      <c r="M63" s="277"/>
      <c r="N63" s="30"/>
      <c r="O63" s="30"/>
    </row>
    <row r="64" spans="1:15" x14ac:dyDescent="0.2">
      <c r="A64" s="89"/>
      <c r="B64" s="329">
        <v>8</v>
      </c>
      <c r="C64" s="312">
        <v>7</v>
      </c>
      <c r="D64" s="319">
        <v>8</v>
      </c>
      <c r="E64" s="312">
        <v>4</v>
      </c>
      <c r="F64" s="313">
        <v>6</v>
      </c>
      <c r="J64" s="30"/>
      <c r="K64" s="277"/>
      <c r="L64" s="277"/>
      <c r="M64" s="277"/>
      <c r="N64" s="30"/>
      <c r="O64" s="30"/>
    </row>
    <row r="65" spans="1:15" ht="16" x14ac:dyDescent="0.2">
      <c r="A65" s="89"/>
      <c r="B65" s="329">
        <v>9</v>
      </c>
      <c r="C65" s="312">
        <v>3</v>
      </c>
      <c r="D65" s="319">
        <v>3</v>
      </c>
      <c r="E65" s="312">
        <v>11</v>
      </c>
      <c r="F65" s="313">
        <v>3</v>
      </c>
      <c r="J65" s="285"/>
      <c r="K65" s="277"/>
      <c r="L65" s="277"/>
      <c r="M65" s="277"/>
      <c r="N65" s="30"/>
      <c r="O65" s="30"/>
    </row>
    <row r="66" spans="1:15" x14ac:dyDescent="0.2">
      <c r="A66" s="89"/>
      <c r="B66" s="329">
        <v>10</v>
      </c>
      <c r="C66" s="312">
        <v>9</v>
      </c>
      <c r="D66" s="319">
        <v>4</v>
      </c>
      <c r="E66" s="312">
        <v>4</v>
      </c>
      <c r="F66" s="314">
        <v>6</v>
      </c>
      <c r="J66" s="30"/>
      <c r="K66" s="277"/>
      <c r="L66" s="277"/>
      <c r="M66" s="277"/>
      <c r="N66" s="30"/>
      <c r="O66" s="30"/>
    </row>
    <row r="67" spans="1:15" ht="16" thickBot="1" x14ac:dyDescent="0.25">
      <c r="A67" s="89"/>
      <c r="B67" s="329">
        <v>11</v>
      </c>
      <c r="C67" s="330">
        <v>4</v>
      </c>
      <c r="D67" s="331">
        <v>6</v>
      </c>
      <c r="E67" s="330">
        <v>9</v>
      </c>
      <c r="F67" s="316">
        <v>4</v>
      </c>
      <c r="J67" s="30"/>
      <c r="K67" s="277"/>
      <c r="L67" s="277"/>
      <c r="M67" s="30"/>
      <c r="N67" s="30"/>
      <c r="O67" s="30"/>
    </row>
    <row r="68" spans="1:15" ht="16" thickBot="1" x14ac:dyDescent="0.25">
      <c r="A68" s="292" t="s">
        <v>96</v>
      </c>
      <c r="B68" s="251"/>
      <c r="C68" s="252">
        <f>AVERAGE(C57:C67)</f>
        <v>5.3636363636363633</v>
      </c>
      <c r="D68" s="253">
        <f>AVERAGE(D57:D67:L33)</f>
        <v>6.4475450886820962</v>
      </c>
      <c r="E68" s="252">
        <f>AVERAGE(E57:E67)</f>
        <v>6.2727272727272725</v>
      </c>
      <c r="F68" s="254">
        <f>AVERAGE(F57:F67)</f>
        <v>4.2727272727272725</v>
      </c>
      <c r="J68" s="30"/>
      <c r="K68" s="277"/>
      <c r="L68" s="277"/>
      <c r="M68" s="30"/>
      <c r="N68" s="30"/>
      <c r="O68" s="30"/>
    </row>
    <row r="69" spans="1:15" ht="16" thickBot="1" x14ac:dyDescent="0.25">
      <c r="A69" s="255" t="s">
        <v>110</v>
      </c>
      <c r="B69" s="256"/>
      <c r="C69" s="257">
        <f>STDEV(C57:C66)</f>
        <v>1.8408935028645435</v>
      </c>
      <c r="D69" s="258">
        <f>STDEV(D57:D66)</f>
        <v>2.9981475762358474</v>
      </c>
      <c r="E69" s="257">
        <f>STDEV(E57:E66)</f>
        <v>2.2607766610417559</v>
      </c>
      <c r="F69" s="259">
        <f>STDEV(F57:F66)</f>
        <v>1.567021236472421</v>
      </c>
      <c r="J69" s="30"/>
      <c r="K69" s="277"/>
      <c r="L69" s="277"/>
      <c r="M69" s="30"/>
      <c r="N69" s="30"/>
      <c r="O69" s="30"/>
    </row>
    <row r="70" spans="1:15" ht="16" thickBot="1" x14ac:dyDescent="0.25">
      <c r="A70" s="260" t="s">
        <v>149</v>
      </c>
      <c r="B70" s="261"/>
      <c r="C70" s="262">
        <v>0.54390000000000005</v>
      </c>
      <c r="D70" s="263">
        <v>0.85760000000000003</v>
      </c>
      <c r="E70" s="262">
        <v>0.70179999999999998</v>
      </c>
      <c r="F70" s="264">
        <v>0.4491</v>
      </c>
      <c r="J70" s="30"/>
      <c r="K70" s="277"/>
      <c r="L70" s="277"/>
      <c r="M70" s="30"/>
      <c r="N70" s="30"/>
      <c r="O70" s="30"/>
    </row>
  </sheetData>
  <mergeCells count="5">
    <mergeCell ref="C5:F5"/>
    <mergeCell ref="C21:F21"/>
    <mergeCell ref="L23:O23"/>
    <mergeCell ref="C39:F39"/>
    <mergeCell ref="C55:F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5"/>
  <sheetViews>
    <sheetView workbookViewId="0">
      <selection activeCell="Q51" sqref="Q51"/>
    </sheetView>
  </sheetViews>
  <sheetFormatPr baseColWidth="10" defaultRowHeight="15" x14ac:dyDescent="0.2"/>
  <sheetData>
    <row r="1" spans="1:34" ht="20" x14ac:dyDescent="0.2">
      <c r="A1" s="217" t="s">
        <v>157</v>
      </c>
    </row>
    <row r="2" spans="1:34" ht="16" x14ac:dyDescent="0.2">
      <c r="A2" s="131" t="s">
        <v>152</v>
      </c>
    </row>
    <row r="3" spans="1:34" ht="20" x14ac:dyDescent="0.2">
      <c r="A3" s="217"/>
    </row>
    <row r="4" spans="1:34" ht="16" thickBot="1" x14ac:dyDescent="0.25"/>
    <row r="5" spans="1:34" ht="17" thickBot="1" x14ac:dyDescent="0.25">
      <c r="A5" s="332"/>
      <c r="B5" s="515" t="s">
        <v>158</v>
      </c>
      <c r="C5" s="516"/>
      <c r="D5" s="516"/>
      <c r="E5" s="517"/>
      <c r="F5" s="333"/>
      <c r="G5" s="334" t="s">
        <v>142</v>
      </c>
      <c r="H5" s="334"/>
      <c r="I5" s="515" t="s">
        <v>158</v>
      </c>
      <c r="J5" s="516"/>
      <c r="K5" s="516"/>
      <c r="L5" s="517"/>
      <c r="M5" s="333"/>
      <c r="N5" s="332"/>
      <c r="O5" s="332"/>
      <c r="P5" s="515" t="s">
        <v>158</v>
      </c>
      <c r="Q5" s="516"/>
      <c r="R5" s="516"/>
      <c r="S5" s="517"/>
      <c r="T5" s="333"/>
      <c r="U5" s="132"/>
      <c r="V5" s="132"/>
      <c r="W5" s="515" t="s">
        <v>158</v>
      </c>
      <c r="X5" s="516"/>
      <c r="Y5" s="516"/>
      <c r="Z5" s="517"/>
      <c r="AA5" s="416"/>
      <c r="AB5" s="132"/>
      <c r="AC5" s="132"/>
      <c r="AD5" s="132"/>
      <c r="AE5" s="132"/>
      <c r="AF5" s="132"/>
      <c r="AG5" s="132"/>
      <c r="AH5" s="132"/>
    </row>
    <row r="6" spans="1:34" ht="19" thickBot="1" x14ac:dyDescent="0.25">
      <c r="A6" s="132"/>
      <c r="B6" s="518" t="s">
        <v>92</v>
      </c>
      <c r="C6" s="519"/>
      <c r="D6" s="519"/>
      <c r="E6" s="519"/>
      <c r="F6" s="413"/>
      <c r="G6" s="132"/>
      <c r="H6" s="132"/>
      <c r="I6" s="520" t="s">
        <v>93</v>
      </c>
      <c r="J6" s="521"/>
      <c r="K6" s="521"/>
      <c r="L6" s="522"/>
      <c r="M6" s="335"/>
      <c r="N6" s="132"/>
      <c r="O6" s="132"/>
      <c r="P6" s="520" t="s">
        <v>94</v>
      </c>
      <c r="Q6" s="521"/>
      <c r="R6" s="521"/>
      <c r="S6" s="522"/>
      <c r="T6" s="335"/>
      <c r="U6" s="132"/>
      <c r="V6" s="132"/>
      <c r="W6" s="520" t="s">
        <v>95</v>
      </c>
      <c r="X6" s="521"/>
      <c r="Y6" s="521"/>
      <c r="Z6" s="521"/>
      <c r="AA6" s="416"/>
      <c r="AB6" s="132"/>
      <c r="AC6" s="132"/>
      <c r="AD6" s="132"/>
      <c r="AE6" s="132"/>
      <c r="AF6" s="132"/>
      <c r="AG6" s="132"/>
      <c r="AH6" s="132"/>
    </row>
    <row r="7" spans="1:34" ht="16" thickBot="1" x14ac:dyDescent="0.25">
      <c r="A7" s="336" t="s">
        <v>84</v>
      </c>
      <c r="B7" s="337" t="s">
        <v>109</v>
      </c>
      <c r="C7" s="338" t="s">
        <v>108</v>
      </c>
      <c r="D7" s="339" t="s">
        <v>9</v>
      </c>
      <c r="E7" s="423" t="s">
        <v>153</v>
      </c>
      <c r="F7" s="418"/>
      <c r="G7" s="132"/>
      <c r="H7" s="336" t="s">
        <v>84</v>
      </c>
      <c r="I7" s="337" t="s">
        <v>109</v>
      </c>
      <c r="J7" s="338" t="s">
        <v>108</v>
      </c>
      <c r="K7" s="339" t="s">
        <v>9</v>
      </c>
      <c r="L7" s="423" t="s">
        <v>153</v>
      </c>
      <c r="M7" s="435"/>
      <c r="N7" s="132"/>
      <c r="O7" s="336" t="s">
        <v>84</v>
      </c>
      <c r="P7" s="337" t="s">
        <v>109</v>
      </c>
      <c r="Q7" s="338" t="s">
        <v>108</v>
      </c>
      <c r="R7" s="339" t="s">
        <v>9</v>
      </c>
      <c r="S7" s="423" t="s">
        <v>153</v>
      </c>
      <c r="T7" s="435"/>
      <c r="U7" s="419"/>
      <c r="V7" s="336" t="s">
        <v>84</v>
      </c>
      <c r="W7" s="337" t="s">
        <v>109</v>
      </c>
      <c r="X7" s="338" t="s">
        <v>108</v>
      </c>
      <c r="Y7" s="339" t="s">
        <v>9</v>
      </c>
      <c r="Z7" s="337" t="s">
        <v>153</v>
      </c>
      <c r="AA7" s="435"/>
      <c r="AB7" s="132"/>
      <c r="AC7" s="132"/>
      <c r="AD7" s="132"/>
      <c r="AE7" s="132"/>
      <c r="AF7" s="132"/>
      <c r="AG7" s="132"/>
      <c r="AH7" s="132"/>
    </row>
    <row r="8" spans="1:34" x14ac:dyDescent="0.2">
      <c r="A8" s="340">
        <v>1</v>
      </c>
      <c r="B8" s="341">
        <v>39.1</v>
      </c>
      <c r="C8" s="342">
        <v>17.7</v>
      </c>
      <c r="D8" s="343">
        <v>25.03</v>
      </c>
      <c r="E8" s="424">
        <v>32.729999999999997</v>
      </c>
      <c r="F8" s="30"/>
      <c r="G8" s="132"/>
      <c r="H8" s="344">
        <v>1</v>
      </c>
      <c r="I8" s="342">
        <v>16.170000000000002</v>
      </c>
      <c r="J8" s="342">
        <v>27.5</v>
      </c>
      <c r="K8" s="343">
        <v>7.53</v>
      </c>
      <c r="L8" s="345">
        <v>25.9</v>
      </c>
      <c r="M8" s="416"/>
      <c r="N8" s="132"/>
      <c r="O8" s="346">
        <v>1</v>
      </c>
      <c r="P8" s="347">
        <v>10.67</v>
      </c>
      <c r="Q8" s="347">
        <v>23</v>
      </c>
      <c r="R8" s="347">
        <v>9.33</v>
      </c>
      <c r="S8" s="341">
        <v>26.17</v>
      </c>
      <c r="T8" s="416"/>
      <c r="U8" s="419"/>
      <c r="V8" s="438">
        <v>1</v>
      </c>
      <c r="W8" s="347">
        <v>20.3</v>
      </c>
      <c r="X8" s="347">
        <v>18.03</v>
      </c>
      <c r="Y8" s="347">
        <v>12.07</v>
      </c>
      <c r="Z8" s="341">
        <v>34.729999999999997</v>
      </c>
      <c r="AA8" s="442"/>
      <c r="AB8" s="132"/>
      <c r="AC8" s="132"/>
      <c r="AD8" s="132"/>
      <c r="AE8" s="132"/>
      <c r="AF8" s="132"/>
      <c r="AG8" s="132"/>
      <c r="AH8" s="132"/>
    </row>
    <row r="9" spans="1:34" x14ac:dyDescent="0.2">
      <c r="A9" s="348">
        <v>2</v>
      </c>
      <c r="B9" s="349">
        <v>24.6</v>
      </c>
      <c r="C9" s="350">
        <v>16</v>
      </c>
      <c r="D9" s="351">
        <v>19.100000000000001</v>
      </c>
      <c r="E9" s="356">
        <v>15.43</v>
      </c>
      <c r="F9" s="30"/>
      <c r="G9" s="132"/>
      <c r="H9" s="352">
        <v>2</v>
      </c>
      <c r="I9" s="350">
        <v>10</v>
      </c>
      <c r="J9" s="350">
        <v>19.149999999999999</v>
      </c>
      <c r="K9" s="351">
        <v>8.73</v>
      </c>
      <c r="L9" s="353">
        <v>24.7</v>
      </c>
      <c r="M9" s="416"/>
      <c r="N9" s="132"/>
      <c r="O9" s="354">
        <v>2</v>
      </c>
      <c r="P9" s="355">
        <v>14.17</v>
      </c>
      <c r="Q9" s="355">
        <v>15.2</v>
      </c>
      <c r="R9" s="355">
        <v>17.53</v>
      </c>
      <c r="S9" s="349">
        <v>34.67</v>
      </c>
      <c r="T9" s="416"/>
      <c r="U9" s="419"/>
      <c r="V9" s="439">
        <v>2</v>
      </c>
      <c r="W9" s="355">
        <v>13.23</v>
      </c>
      <c r="X9" s="355">
        <v>10.67</v>
      </c>
      <c r="Y9" s="355">
        <v>13</v>
      </c>
      <c r="Z9" s="349">
        <v>54.1</v>
      </c>
      <c r="AA9" s="442"/>
      <c r="AB9" s="132"/>
      <c r="AC9" s="132"/>
      <c r="AD9" s="132"/>
      <c r="AE9" s="132"/>
      <c r="AF9" s="132"/>
      <c r="AG9" s="132"/>
      <c r="AH9" s="132"/>
    </row>
    <row r="10" spans="1:34" x14ac:dyDescent="0.2">
      <c r="A10" s="348">
        <v>3</v>
      </c>
      <c r="B10" s="349">
        <v>9.8000000000000007</v>
      </c>
      <c r="C10" s="350">
        <v>31.5</v>
      </c>
      <c r="D10" s="319">
        <v>9.07</v>
      </c>
      <c r="E10" s="356">
        <v>28.7</v>
      </c>
      <c r="F10" s="419"/>
      <c r="G10" s="132"/>
      <c r="H10" s="352">
        <v>3</v>
      </c>
      <c r="I10" s="350">
        <v>8.43</v>
      </c>
      <c r="J10" s="350">
        <v>51.9</v>
      </c>
      <c r="K10" s="319">
        <v>15.83</v>
      </c>
      <c r="L10" s="353">
        <v>35.17</v>
      </c>
      <c r="M10" s="416"/>
      <c r="N10" s="132"/>
      <c r="O10" s="354">
        <v>3</v>
      </c>
      <c r="P10" s="355">
        <v>7.7</v>
      </c>
      <c r="Q10" s="355">
        <v>31</v>
      </c>
      <c r="R10" s="59">
        <v>12.3</v>
      </c>
      <c r="S10" s="349">
        <v>15.63</v>
      </c>
      <c r="T10" s="416"/>
      <c r="U10" s="419"/>
      <c r="V10" s="439">
        <v>3</v>
      </c>
      <c r="W10" s="355">
        <v>5.93</v>
      </c>
      <c r="X10" s="355">
        <v>44.05</v>
      </c>
      <c r="Y10" s="59">
        <v>11.1</v>
      </c>
      <c r="Z10" s="349">
        <v>31.97</v>
      </c>
      <c r="AA10" s="442"/>
      <c r="AB10" s="132"/>
      <c r="AC10" s="132"/>
      <c r="AD10" s="132"/>
      <c r="AE10" s="132"/>
      <c r="AF10" s="132"/>
      <c r="AG10" s="132"/>
      <c r="AH10" s="132"/>
    </row>
    <row r="11" spans="1:34" x14ac:dyDescent="0.2">
      <c r="A11" s="348">
        <v>4</v>
      </c>
      <c r="B11" s="349">
        <v>37.200000000000003</v>
      </c>
      <c r="C11" s="350">
        <v>21.3</v>
      </c>
      <c r="D11" s="319">
        <v>22.43</v>
      </c>
      <c r="E11" s="356">
        <v>18.23</v>
      </c>
      <c r="F11" s="419"/>
      <c r="G11" s="132"/>
      <c r="H11" s="352">
        <v>4</v>
      </c>
      <c r="I11" s="350">
        <v>14.3</v>
      </c>
      <c r="J11" s="350">
        <v>23.2</v>
      </c>
      <c r="K11" s="319">
        <v>9.6999999999999993</v>
      </c>
      <c r="L11" s="353">
        <v>17</v>
      </c>
      <c r="M11" s="416"/>
      <c r="N11" s="132"/>
      <c r="O11" s="354">
        <v>4</v>
      </c>
      <c r="P11" s="355">
        <v>11.77</v>
      </c>
      <c r="Q11" s="355">
        <v>24.45</v>
      </c>
      <c r="R11" s="59">
        <v>27.73</v>
      </c>
      <c r="S11" s="349">
        <v>26.8</v>
      </c>
      <c r="T11" s="416"/>
      <c r="U11" s="419"/>
      <c r="V11" s="439">
        <v>4</v>
      </c>
      <c r="W11" s="355">
        <v>14.83</v>
      </c>
      <c r="X11" s="355">
        <v>18.5</v>
      </c>
      <c r="Y11" s="59">
        <v>21.73</v>
      </c>
      <c r="Z11" s="349">
        <v>47.43</v>
      </c>
      <c r="AA11" s="442"/>
      <c r="AB11" s="132"/>
      <c r="AC11" s="132"/>
      <c r="AD11" s="132"/>
      <c r="AE11" s="132"/>
      <c r="AF11" s="132"/>
      <c r="AG11" s="132"/>
      <c r="AH11" s="132"/>
    </row>
    <row r="12" spans="1:34" x14ac:dyDescent="0.2">
      <c r="A12" s="348">
        <v>5</v>
      </c>
      <c r="B12" s="349">
        <v>30.43</v>
      </c>
      <c r="C12" s="350">
        <v>47</v>
      </c>
      <c r="D12" s="319">
        <v>31.9</v>
      </c>
      <c r="E12" s="356">
        <v>23.03</v>
      </c>
      <c r="F12" s="419"/>
      <c r="G12" s="132"/>
      <c r="H12" s="352">
        <v>5</v>
      </c>
      <c r="I12" s="350">
        <v>31.55</v>
      </c>
      <c r="J12" s="350">
        <v>49.5</v>
      </c>
      <c r="K12" s="319">
        <v>17.37</v>
      </c>
      <c r="L12" s="353">
        <v>20.83</v>
      </c>
      <c r="M12" s="416"/>
      <c r="N12" s="132"/>
      <c r="O12" s="354">
        <v>5</v>
      </c>
      <c r="P12" s="355">
        <v>15.37</v>
      </c>
      <c r="Q12" s="355">
        <v>15</v>
      </c>
      <c r="R12" s="59">
        <v>9.43</v>
      </c>
      <c r="S12" s="349">
        <v>25.67</v>
      </c>
      <c r="T12" s="416"/>
      <c r="U12" s="419"/>
      <c r="V12" s="439">
        <v>5</v>
      </c>
      <c r="W12" s="355">
        <v>8.83</v>
      </c>
      <c r="X12" s="355">
        <v>24.37</v>
      </c>
      <c r="Y12" s="59">
        <v>6.4</v>
      </c>
      <c r="Z12" s="349">
        <v>19.2</v>
      </c>
      <c r="AA12" s="416"/>
      <c r="AB12" s="132"/>
      <c r="AC12" s="132"/>
      <c r="AD12" s="132"/>
      <c r="AE12" s="132"/>
      <c r="AF12" s="132"/>
      <c r="AG12" s="132"/>
      <c r="AH12" s="132"/>
    </row>
    <row r="13" spans="1:34" x14ac:dyDescent="0.2">
      <c r="A13" s="348">
        <v>6</v>
      </c>
      <c r="B13" s="349">
        <v>13.83</v>
      </c>
      <c r="C13" s="350">
        <v>59.5</v>
      </c>
      <c r="D13" s="351">
        <v>11.25</v>
      </c>
      <c r="E13" s="356">
        <v>44.6</v>
      </c>
      <c r="F13" s="419"/>
      <c r="G13" s="132"/>
      <c r="H13" s="352">
        <v>6</v>
      </c>
      <c r="I13" s="350">
        <v>16.329999999999998</v>
      </c>
      <c r="J13" s="350">
        <v>24.7</v>
      </c>
      <c r="K13" s="351">
        <v>24.6</v>
      </c>
      <c r="L13" s="353">
        <v>30.73</v>
      </c>
      <c r="M13" s="416"/>
      <c r="N13" s="132"/>
      <c r="O13" s="354">
        <v>6</v>
      </c>
      <c r="P13" s="355">
        <v>10.57</v>
      </c>
      <c r="Q13" s="355">
        <v>12.65</v>
      </c>
      <c r="R13" s="355">
        <v>20.170000000000002</v>
      </c>
      <c r="S13" s="349">
        <v>30.8</v>
      </c>
      <c r="T13" s="416"/>
      <c r="U13" s="419"/>
      <c r="V13" s="439">
        <v>6</v>
      </c>
      <c r="W13" s="355">
        <v>6.6</v>
      </c>
      <c r="X13" s="355">
        <v>19.2</v>
      </c>
      <c r="Y13" s="355">
        <v>26.5</v>
      </c>
      <c r="Z13" s="349">
        <v>45.93</v>
      </c>
      <c r="AA13" s="416"/>
      <c r="AB13" s="132"/>
      <c r="AC13" s="132"/>
      <c r="AD13" s="132"/>
      <c r="AE13" s="132"/>
      <c r="AF13" s="132"/>
      <c r="AG13" s="132"/>
      <c r="AH13" s="132"/>
    </row>
    <row r="14" spans="1:34" x14ac:dyDescent="0.2">
      <c r="A14" s="348">
        <v>7</v>
      </c>
      <c r="B14" s="349">
        <v>22.33</v>
      </c>
      <c r="C14" s="312">
        <v>24.05</v>
      </c>
      <c r="D14" s="351">
        <v>22.65</v>
      </c>
      <c r="E14" s="356">
        <v>15.15</v>
      </c>
      <c r="F14" s="419"/>
      <c r="G14" s="132"/>
      <c r="H14" s="352">
        <v>7</v>
      </c>
      <c r="I14" s="350">
        <v>18.27</v>
      </c>
      <c r="J14" s="312">
        <v>14.75</v>
      </c>
      <c r="K14" s="351">
        <v>24.27</v>
      </c>
      <c r="L14" s="353">
        <v>60</v>
      </c>
      <c r="M14" s="416"/>
      <c r="N14" s="132"/>
      <c r="O14" s="354">
        <v>7</v>
      </c>
      <c r="P14" s="355">
        <v>21.53</v>
      </c>
      <c r="Q14" s="59">
        <v>19.73</v>
      </c>
      <c r="R14" s="355">
        <v>15.85</v>
      </c>
      <c r="S14" s="349">
        <v>40.6</v>
      </c>
      <c r="T14" s="416"/>
      <c r="U14" s="419"/>
      <c r="V14" s="439">
        <v>7</v>
      </c>
      <c r="W14" s="355">
        <v>21.8</v>
      </c>
      <c r="X14" s="59">
        <v>22.4</v>
      </c>
      <c r="Y14" s="355">
        <v>16.5</v>
      </c>
      <c r="Z14" s="349">
        <v>47.25</v>
      </c>
      <c r="AA14" s="416"/>
      <c r="AB14" s="132"/>
      <c r="AC14" s="132"/>
      <c r="AD14" s="132"/>
      <c r="AE14" s="132"/>
      <c r="AF14" s="132"/>
      <c r="AG14" s="132"/>
      <c r="AH14" s="132"/>
    </row>
    <row r="15" spans="1:34" x14ac:dyDescent="0.2">
      <c r="A15" s="348">
        <v>8</v>
      </c>
      <c r="B15" s="349">
        <v>41.1</v>
      </c>
      <c r="C15" s="312">
        <v>13.8</v>
      </c>
      <c r="D15" s="351">
        <v>28.9</v>
      </c>
      <c r="E15" s="356">
        <v>34.4</v>
      </c>
      <c r="F15" s="419"/>
      <c r="G15" s="132"/>
      <c r="H15" s="352">
        <v>8</v>
      </c>
      <c r="I15" s="350">
        <v>13.15</v>
      </c>
      <c r="J15" s="312">
        <v>9.67</v>
      </c>
      <c r="K15" s="351">
        <v>24.5</v>
      </c>
      <c r="L15" s="353">
        <v>55.8</v>
      </c>
      <c r="M15" s="416"/>
      <c r="N15" s="132"/>
      <c r="O15" s="356"/>
      <c r="P15" s="355">
        <v>23.33</v>
      </c>
      <c r="Q15" s="59">
        <v>10</v>
      </c>
      <c r="R15" s="355">
        <v>16.350000000000001</v>
      </c>
      <c r="S15" s="349">
        <v>14.4</v>
      </c>
      <c r="T15" s="416"/>
      <c r="U15" s="419"/>
      <c r="V15" s="430"/>
      <c r="W15" s="355">
        <v>24.7</v>
      </c>
      <c r="X15" s="59">
        <v>20</v>
      </c>
      <c r="Y15" s="355">
        <v>25.95</v>
      </c>
      <c r="Z15" s="349">
        <v>31</v>
      </c>
      <c r="AA15" s="416"/>
      <c r="AB15" s="132"/>
      <c r="AC15" s="132"/>
      <c r="AD15" s="132"/>
      <c r="AE15" s="132"/>
      <c r="AF15" s="132"/>
      <c r="AG15" s="132"/>
      <c r="AH15" s="132"/>
    </row>
    <row r="16" spans="1:34" x14ac:dyDescent="0.2">
      <c r="A16" s="348">
        <v>9</v>
      </c>
      <c r="B16" s="349">
        <v>38.299999999999997</v>
      </c>
      <c r="C16" s="312">
        <v>25.8</v>
      </c>
      <c r="D16" s="351"/>
      <c r="E16" s="356">
        <v>23</v>
      </c>
      <c r="F16" s="420"/>
      <c r="G16" s="132"/>
      <c r="H16" s="352">
        <v>9</v>
      </c>
      <c r="I16" s="350">
        <v>20.399999999999999</v>
      </c>
      <c r="J16" s="312">
        <v>20.3</v>
      </c>
      <c r="K16" s="351"/>
      <c r="L16" s="357">
        <v>8.1300000000000008</v>
      </c>
      <c r="M16" s="436"/>
      <c r="N16" s="132"/>
      <c r="O16" s="356"/>
      <c r="P16" s="355">
        <v>10.8</v>
      </c>
      <c r="Q16" s="59">
        <v>23.9</v>
      </c>
      <c r="R16" s="355"/>
      <c r="S16" s="358">
        <v>9.1999999999999993</v>
      </c>
      <c r="T16" s="441"/>
      <c r="U16" s="419"/>
      <c r="V16" s="430"/>
      <c r="W16" s="355">
        <v>5.73</v>
      </c>
      <c r="X16" s="59">
        <v>10.73</v>
      </c>
      <c r="Y16" s="355"/>
      <c r="Z16" s="358">
        <v>9.1300000000000008</v>
      </c>
      <c r="AA16" s="416"/>
      <c r="AB16" s="132"/>
      <c r="AC16" s="132"/>
      <c r="AD16" s="132"/>
      <c r="AE16" s="132"/>
      <c r="AF16" s="132"/>
      <c r="AG16" s="132"/>
      <c r="AH16" s="132"/>
    </row>
    <row r="17" spans="1:34" x14ac:dyDescent="0.2">
      <c r="A17" s="348">
        <v>10</v>
      </c>
      <c r="B17" s="349">
        <v>46.7</v>
      </c>
      <c r="C17" s="312">
        <v>36.4</v>
      </c>
      <c r="D17" s="351"/>
      <c r="E17" s="356"/>
      <c r="F17" s="421"/>
      <c r="G17" s="132"/>
      <c r="H17" s="352">
        <v>10</v>
      </c>
      <c r="I17" s="350">
        <v>8.6999999999999993</v>
      </c>
      <c r="J17" s="312">
        <v>38.200000000000003</v>
      </c>
      <c r="K17" s="351"/>
      <c r="L17" s="353"/>
      <c r="M17" s="436"/>
      <c r="N17" s="132"/>
      <c r="O17" s="356"/>
      <c r="P17" s="355">
        <v>7.97</v>
      </c>
      <c r="Q17" s="355"/>
      <c r="R17" s="355"/>
      <c r="S17" s="349"/>
      <c r="T17" s="436"/>
      <c r="U17" s="419"/>
      <c r="V17" s="430"/>
      <c r="W17" s="355">
        <v>9.43</v>
      </c>
      <c r="X17" s="355"/>
      <c r="Y17" s="355"/>
      <c r="Z17" s="349"/>
      <c r="AA17" s="416"/>
      <c r="AB17" s="132"/>
      <c r="AC17" s="132"/>
      <c r="AD17" s="132"/>
      <c r="AE17" s="132"/>
      <c r="AF17" s="132"/>
      <c r="AG17" s="132"/>
      <c r="AH17" s="132"/>
    </row>
    <row r="18" spans="1:34" ht="16" thickBot="1" x14ac:dyDescent="0.25">
      <c r="A18" s="359">
        <v>11</v>
      </c>
      <c r="B18" s="132">
        <v>7.8</v>
      </c>
      <c r="C18" s="360"/>
      <c r="D18" s="132"/>
      <c r="E18" s="425"/>
      <c r="F18" s="419"/>
      <c r="G18" s="132"/>
      <c r="H18" s="361">
        <v>11</v>
      </c>
      <c r="I18" s="360">
        <v>10.5</v>
      </c>
      <c r="J18" s="360"/>
      <c r="K18" s="362"/>
      <c r="L18" s="363"/>
      <c r="M18" s="416"/>
      <c r="N18" s="132"/>
      <c r="O18" s="363"/>
      <c r="P18" s="362">
        <v>17.97</v>
      </c>
      <c r="Q18" s="362"/>
      <c r="R18" s="362"/>
      <c r="S18" s="362"/>
      <c r="T18" s="416"/>
      <c r="U18" s="419"/>
      <c r="V18" s="362"/>
      <c r="W18" s="362">
        <v>17.399999999999999</v>
      </c>
      <c r="X18" s="362"/>
      <c r="Y18" s="362"/>
      <c r="Z18" s="362"/>
      <c r="AA18" s="416"/>
      <c r="AB18" s="132"/>
      <c r="AC18" s="132"/>
      <c r="AD18" s="132"/>
      <c r="AE18" s="132"/>
      <c r="AF18" s="132"/>
      <c r="AG18" s="132"/>
      <c r="AH18" s="132"/>
    </row>
    <row r="19" spans="1:34" ht="16" thickBot="1" x14ac:dyDescent="0.25">
      <c r="A19" s="364" t="s">
        <v>154</v>
      </c>
      <c r="B19" s="365">
        <f>AVERAGE(B8:B18)</f>
        <v>28.29</v>
      </c>
      <c r="C19" s="366">
        <f>AVERAGE(C8:C18)</f>
        <v>29.305</v>
      </c>
      <c r="D19" s="367">
        <f>AVERAGE(D8:D15)</f>
        <v>21.291250000000002</v>
      </c>
      <c r="E19" s="426">
        <f>AVERAGE(E8:E16)</f>
        <v>26.141111111111112</v>
      </c>
      <c r="F19" s="420"/>
      <c r="G19" s="132"/>
      <c r="H19" s="368" t="s">
        <v>154</v>
      </c>
      <c r="I19" s="366">
        <f>AVERAGE(I8:I14)</f>
        <v>16.435714285714287</v>
      </c>
      <c r="J19" s="366">
        <f>AVERAGE(J8:J18)</f>
        <v>27.887</v>
      </c>
      <c r="K19" s="369">
        <f>AVERAGE(K8:K15)</f>
        <v>16.566250000000004</v>
      </c>
      <c r="L19" s="380">
        <f>AVERAGE(L8:L15)</f>
        <v>33.766249999999999</v>
      </c>
      <c r="M19" s="436"/>
      <c r="N19" s="132"/>
      <c r="O19" s="368" t="s">
        <v>154</v>
      </c>
      <c r="P19" s="366">
        <f>AVERAGE(P8:P18)</f>
        <v>13.804545454545455</v>
      </c>
      <c r="Q19" s="366">
        <f>AVERAGE(Q8:Q17)</f>
        <v>19.436666666666667</v>
      </c>
      <c r="R19" s="366">
        <f>AVERAGE(R8:R15)</f>
        <v>16.08625</v>
      </c>
      <c r="S19" s="380">
        <f>AVERAGE(S8:S15)</f>
        <v>26.842500000000001</v>
      </c>
      <c r="T19" s="436"/>
      <c r="U19" s="419"/>
      <c r="V19" s="440" t="s">
        <v>154</v>
      </c>
      <c r="W19" s="366">
        <f>AVERAGE(W8:W18)</f>
        <v>13.525454545454545</v>
      </c>
      <c r="X19" s="366">
        <f>AVERAGE(X8:X16)</f>
        <v>20.883333333333333</v>
      </c>
      <c r="Y19" s="366">
        <f>AVERAGE(Y8:Y15)</f>
        <v>16.65625</v>
      </c>
      <c r="Z19" s="380">
        <f>AVERAGE(Z8:Z15)</f>
        <v>38.951250000000002</v>
      </c>
      <c r="AA19" s="436"/>
      <c r="AB19" s="132"/>
      <c r="AC19" s="132"/>
      <c r="AD19" s="132"/>
      <c r="AE19" s="132"/>
      <c r="AF19" s="132"/>
      <c r="AG19" s="132"/>
      <c r="AH19" s="132"/>
    </row>
    <row r="20" spans="1:34" ht="16" thickBot="1" x14ac:dyDescent="0.25">
      <c r="A20" s="364" t="s">
        <v>110</v>
      </c>
      <c r="B20" s="371">
        <f>STDEV(B8:B14)</f>
        <v>11.101678122827064</v>
      </c>
      <c r="C20" s="370">
        <f>STDEV(C8:C18)</f>
        <v>14.667016094322351</v>
      </c>
      <c r="D20" s="372">
        <f>STDEV(D8:D14)</f>
        <v>7.9202648464615857</v>
      </c>
      <c r="E20" s="427">
        <f>STDEV(E8:E12)</f>
        <v>7.1637057449339627</v>
      </c>
      <c r="F20" s="421"/>
      <c r="G20" s="132"/>
      <c r="H20" s="368" t="s">
        <v>110</v>
      </c>
      <c r="I20" s="370">
        <f>STDEV(I8:I14)</f>
        <v>7.5493837654536611</v>
      </c>
      <c r="J20" s="370">
        <f>STDEV(J8:J17)</f>
        <v>14.223283766806839</v>
      </c>
      <c r="K20" s="372">
        <f>STDEV(K8:K14)</f>
        <v>7.1448226343409234</v>
      </c>
      <c r="L20" s="371">
        <f>STDEV(L8:L15)</f>
        <v>15.934749034287115</v>
      </c>
      <c r="M20" s="436"/>
      <c r="N20" s="132"/>
      <c r="O20" s="364" t="s">
        <v>110</v>
      </c>
      <c r="P20" s="370">
        <f>STDEV(P8:P14)</f>
        <v>4.4832370320689376</v>
      </c>
      <c r="Q20" s="370">
        <f>STDEV(Q8:Q16)</f>
        <v>6.7480719468600761</v>
      </c>
      <c r="R20" s="370">
        <f>STDEV(R8:R14)</f>
        <v>6.5659790551281088</v>
      </c>
      <c r="S20" s="371">
        <f>STDEV(S8:S15)</f>
        <v>8.852482702609473</v>
      </c>
      <c r="T20" s="436"/>
      <c r="U20" s="419"/>
      <c r="V20" s="440" t="s">
        <v>110</v>
      </c>
      <c r="W20" s="370">
        <f>STDEV(W8:W14)</f>
        <v>6.3564530390851823</v>
      </c>
      <c r="X20" s="370">
        <f>STDEV(X8:X16)</f>
        <v>9.8487918040742439</v>
      </c>
      <c r="Y20" s="370">
        <f>STDEV(Y8:Y14)</f>
        <v>6.8409561431411685</v>
      </c>
      <c r="Z20" s="371">
        <f>STDEV(Z8:Z15)</f>
        <v>11.581000989921876</v>
      </c>
      <c r="AA20" s="436"/>
      <c r="AB20" s="132"/>
      <c r="AC20" s="132"/>
      <c r="AD20" s="132"/>
      <c r="AE20" s="132"/>
      <c r="AF20" s="132"/>
      <c r="AG20" s="132"/>
      <c r="AH20" s="132"/>
    </row>
    <row r="21" spans="1:34" ht="16" thickBot="1" x14ac:dyDescent="0.25">
      <c r="A21" s="368" t="s">
        <v>155</v>
      </c>
      <c r="B21" s="373">
        <v>4.0720000000000001</v>
      </c>
      <c r="C21" s="374">
        <v>4.6379999999999999</v>
      </c>
      <c r="D21" s="374">
        <v>2.8109999999999999</v>
      </c>
      <c r="E21" s="428">
        <v>3.2839999999999998</v>
      </c>
      <c r="F21" s="422"/>
      <c r="G21" s="132"/>
      <c r="H21" s="368" t="s">
        <v>155</v>
      </c>
      <c r="I21" s="373">
        <v>2.0190000000000001</v>
      </c>
      <c r="J21" s="374">
        <v>4.4980000000000002</v>
      </c>
      <c r="K21" s="374">
        <v>2.5990000000000002</v>
      </c>
      <c r="L21" s="374">
        <v>5.6340000000000003</v>
      </c>
      <c r="M21" s="437"/>
      <c r="N21" s="132"/>
      <c r="O21" s="368" t="s">
        <v>155</v>
      </c>
      <c r="P21" s="373">
        <v>1.581</v>
      </c>
      <c r="Q21" s="374">
        <v>2.2490000000000001</v>
      </c>
      <c r="R21" s="374">
        <v>2.15</v>
      </c>
      <c r="S21" s="374">
        <v>3.13</v>
      </c>
      <c r="T21" s="437"/>
      <c r="U21" s="419"/>
      <c r="V21" s="440" t="s">
        <v>155</v>
      </c>
      <c r="W21" s="373">
        <v>2.048</v>
      </c>
      <c r="X21" s="374">
        <v>3.2829999999999999</v>
      </c>
      <c r="Y21" s="374">
        <v>2.6030000000000002</v>
      </c>
      <c r="Z21" s="374">
        <v>4.0949999999999998</v>
      </c>
      <c r="AA21" s="437"/>
      <c r="AB21" s="132"/>
      <c r="AC21" s="132"/>
      <c r="AD21" s="132"/>
      <c r="AE21" s="132"/>
      <c r="AF21" s="132"/>
      <c r="AG21" s="132"/>
      <c r="AH21" s="132"/>
    </row>
    <row r="22" spans="1:34" ht="16" thickBot="1" x14ac:dyDescent="0.25">
      <c r="A22" s="132"/>
      <c r="B22" s="132"/>
      <c r="C22" s="132"/>
      <c r="D22" s="132"/>
      <c r="E22" s="132"/>
      <c r="F22" s="419"/>
      <c r="G22" s="132"/>
      <c r="H22" s="132"/>
      <c r="I22" s="132"/>
      <c r="J22" s="132"/>
      <c r="K22" s="132"/>
      <c r="L22" s="132"/>
      <c r="M22" s="416"/>
      <c r="N22" s="132"/>
      <c r="O22" s="132"/>
      <c r="P22" s="132"/>
      <c r="Q22" s="132"/>
      <c r="R22" s="132"/>
      <c r="S22" s="132"/>
      <c r="T22" s="416"/>
      <c r="U22" s="419"/>
      <c r="V22" s="132"/>
      <c r="W22" s="132"/>
      <c r="X22" s="132"/>
      <c r="Y22" s="132"/>
      <c r="Z22" s="132"/>
      <c r="AA22" s="416"/>
      <c r="AB22" s="132"/>
      <c r="AC22" s="132"/>
      <c r="AD22" s="132"/>
      <c r="AE22" s="132"/>
      <c r="AF22" s="132"/>
      <c r="AG22" s="132"/>
      <c r="AH22" s="132"/>
    </row>
    <row r="23" spans="1:34" ht="17" thickBot="1" x14ac:dyDescent="0.25">
      <c r="A23" s="132"/>
      <c r="B23" s="515" t="s">
        <v>158</v>
      </c>
      <c r="C23" s="516"/>
      <c r="D23" s="516"/>
      <c r="E23" s="517"/>
      <c r="F23" s="414"/>
      <c r="G23" s="132"/>
      <c r="H23" s="132"/>
      <c r="I23" s="515" t="s">
        <v>158</v>
      </c>
      <c r="J23" s="516"/>
      <c r="K23" s="516"/>
      <c r="L23" s="517"/>
      <c r="M23" s="417"/>
      <c r="N23" s="132"/>
      <c r="O23" s="132"/>
      <c r="P23" s="515" t="s">
        <v>158</v>
      </c>
      <c r="Q23" s="516"/>
      <c r="R23" s="516"/>
      <c r="S23" s="517"/>
      <c r="T23" s="417"/>
      <c r="U23" s="419"/>
      <c r="V23" s="132"/>
      <c r="W23" s="515" t="s">
        <v>158</v>
      </c>
      <c r="X23" s="516"/>
      <c r="Y23" s="516"/>
      <c r="Z23" s="517"/>
      <c r="AA23" s="416"/>
      <c r="AB23" s="132"/>
      <c r="AC23" s="132"/>
      <c r="AD23" s="132"/>
      <c r="AE23" s="132"/>
      <c r="AF23" s="132"/>
      <c r="AG23" s="132"/>
      <c r="AH23" s="132"/>
    </row>
    <row r="24" spans="1:34" ht="19" thickBot="1" x14ac:dyDescent="0.25">
      <c r="A24" s="132"/>
      <c r="B24" s="520" t="s">
        <v>160</v>
      </c>
      <c r="C24" s="521"/>
      <c r="D24" s="521"/>
      <c r="E24" s="523"/>
      <c r="F24" s="413"/>
      <c r="G24" s="132"/>
      <c r="H24" s="132"/>
      <c r="I24" s="520" t="s">
        <v>161</v>
      </c>
      <c r="J24" s="521"/>
      <c r="K24" s="521"/>
      <c r="L24" s="521"/>
      <c r="M24" s="415"/>
      <c r="N24" s="132"/>
      <c r="O24" s="132"/>
      <c r="P24" s="518" t="s">
        <v>162</v>
      </c>
      <c r="Q24" s="519"/>
      <c r="R24" s="519"/>
      <c r="S24" s="519"/>
      <c r="T24" s="415"/>
      <c r="U24" s="419"/>
      <c r="V24" s="132"/>
      <c r="W24" s="518" t="s">
        <v>163</v>
      </c>
      <c r="X24" s="519"/>
      <c r="Y24" s="519"/>
      <c r="Z24" s="519"/>
      <c r="AA24" s="416"/>
      <c r="AB24" s="132"/>
      <c r="AC24" s="132"/>
      <c r="AD24" s="132"/>
      <c r="AE24" s="132"/>
      <c r="AF24" s="132"/>
      <c r="AG24" s="132"/>
      <c r="AH24" s="132"/>
    </row>
    <row r="25" spans="1:34" ht="16" thickBot="1" x14ac:dyDescent="0.25">
      <c r="A25" s="336" t="s">
        <v>84</v>
      </c>
      <c r="B25" s="337" t="s">
        <v>109</v>
      </c>
      <c r="C25" s="338" t="s">
        <v>108</v>
      </c>
      <c r="D25" s="339" t="s">
        <v>9</v>
      </c>
      <c r="E25" s="423" t="s">
        <v>153</v>
      </c>
      <c r="F25" s="418"/>
      <c r="G25" s="132"/>
      <c r="H25" s="336" t="s">
        <v>84</v>
      </c>
      <c r="I25" s="337" t="s">
        <v>109</v>
      </c>
      <c r="J25" s="338" t="s">
        <v>108</v>
      </c>
      <c r="K25" s="339" t="s">
        <v>9</v>
      </c>
      <c r="L25" s="423" t="s">
        <v>153</v>
      </c>
      <c r="M25" s="435"/>
      <c r="N25" s="132"/>
      <c r="O25" s="336" t="s">
        <v>84</v>
      </c>
      <c r="P25" s="337" t="s">
        <v>109</v>
      </c>
      <c r="Q25" s="338" t="s">
        <v>108</v>
      </c>
      <c r="R25" s="339" t="s">
        <v>9</v>
      </c>
      <c r="S25" s="423" t="s">
        <v>153</v>
      </c>
      <c r="T25" s="435"/>
      <c r="U25" s="419"/>
      <c r="V25" s="336" t="s">
        <v>84</v>
      </c>
      <c r="W25" s="337" t="s">
        <v>109</v>
      </c>
      <c r="X25" s="338" t="s">
        <v>108</v>
      </c>
      <c r="Y25" s="339" t="s">
        <v>9</v>
      </c>
      <c r="Z25" s="337" t="s">
        <v>153</v>
      </c>
      <c r="AA25" s="443"/>
      <c r="AB25" s="132"/>
      <c r="AC25" s="132"/>
      <c r="AD25" s="132"/>
      <c r="AE25" s="132"/>
      <c r="AF25" s="132"/>
      <c r="AG25" s="132"/>
      <c r="AH25" s="132"/>
    </row>
    <row r="26" spans="1:34" x14ac:dyDescent="0.2">
      <c r="A26" s="375">
        <v>1</v>
      </c>
      <c r="B26" s="342">
        <v>21.75</v>
      </c>
      <c r="C26" s="343">
        <v>30.03</v>
      </c>
      <c r="D26" s="342">
        <v>14.6</v>
      </c>
      <c r="E26" s="429">
        <v>29.5</v>
      </c>
      <c r="F26" s="419"/>
      <c r="G26" s="132"/>
      <c r="H26" s="354">
        <v>1</v>
      </c>
      <c r="I26" s="355">
        <v>12.53</v>
      </c>
      <c r="J26" s="355">
        <v>11.8</v>
      </c>
      <c r="K26" s="355">
        <v>8.3699999999999992</v>
      </c>
      <c r="L26" s="349">
        <v>29.53</v>
      </c>
      <c r="M26" s="416"/>
      <c r="N26" s="132"/>
      <c r="O26" s="354">
        <v>1</v>
      </c>
      <c r="P26" s="355">
        <v>18.07</v>
      </c>
      <c r="Q26" s="355">
        <v>20.37</v>
      </c>
      <c r="R26" s="355">
        <v>7.23</v>
      </c>
      <c r="S26" s="349">
        <v>16.47</v>
      </c>
      <c r="T26" s="416"/>
      <c r="U26" s="419"/>
      <c r="V26" s="439">
        <v>1</v>
      </c>
      <c r="W26" s="355">
        <v>15.23</v>
      </c>
      <c r="X26" s="355">
        <v>20.13</v>
      </c>
      <c r="Y26" s="355">
        <v>7.03</v>
      </c>
      <c r="Z26" s="349">
        <v>10.029999999999999</v>
      </c>
      <c r="AA26" s="416"/>
      <c r="AB26" s="132"/>
      <c r="AC26" s="132"/>
      <c r="AD26" s="132"/>
      <c r="AE26" s="132"/>
      <c r="AF26" s="132"/>
      <c r="AG26" s="132"/>
      <c r="AH26" s="132"/>
    </row>
    <row r="27" spans="1:34" x14ac:dyDescent="0.2">
      <c r="A27" s="376">
        <v>2</v>
      </c>
      <c r="B27" s="350">
        <v>12.7</v>
      </c>
      <c r="C27" s="351">
        <v>5.45</v>
      </c>
      <c r="D27" s="350">
        <v>11</v>
      </c>
      <c r="E27" s="430">
        <v>24.17</v>
      </c>
      <c r="F27" s="419"/>
      <c r="G27" s="132"/>
      <c r="H27" s="354">
        <v>2</v>
      </c>
      <c r="I27" s="355">
        <v>7.4</v>
      </c>
      <c r="J27" s="355">
        <v>19.8</v>
      </c>
      <c r="K27" s="355">
        <v>10.8</v>
      </c>
      <c r="L27" s="349">
        <v>17.170000000000002</v>
      </c>
      <c r="M27" s="416"/>
      <c r="N27" s="132"/>
      <c r="O27" s="354">
        <v>2</v>
      </c>
      <c r="P27" s="355">
        <v>5.9</v>
      </c>
      <c r="Q27" s="355">
        <v>30.9</v>
      </c>
      <c r="R27" s="355">
        <v>5.33</v>
      </c>
      <c r="S27" s="349">
        <v>43.97</v>
      </c>
      <c r="T27" s="416"/>
      <c r="U27" s="419"/>
      <c r="V27" s="439">
        <v>2</v>
      </c>
      <c r="W27" s="355">
        <v>11</v>
      </c>
      <c r="X27" s="355">
        <v>24.1</v>
      </c>
      <c r="Y27" s="355">
        <v>14.17</v>
      </c>
      <c r="Z27" s="349">
        <v>17.5</v>
      </c>
      <c r="AA27" s="416"/>
      <c r="AB27" s="132"/>
      <c r="AC27" s="132"/>
      <c r="AD27" s="132"/>
      <c r="AE27" s="132"/>
      <c r="AF27" s="132"/>
      <c r="AG27" s="132"/>
      <c r="AH27" s="132"/>
    </row>
    <row r="28" spans="1:34" x14ac:dyDescent="0.2">
      <c r="A28" s="376">
        <v>3</v>
      </c>
      <c r="B28" s="350">
        <v>6.73</v>
      </c>
      <c r="C28" s="351">
        <v>27.5</v>
      </c>
      <c r="D28" s="312">
        <v>6.4</v>
      </c>
      <c r="E28" s="430">
        <v>25.17</v>
      </c>
      <c r="F28" s="419"/>
      <c r="G28" s="132"/>
      <c r="H28" s="354">
        <v>3</v>
      </c>
      <c r="I28" s="355">
        <v>11.5</v>
      </c>
      <c r="J28" s="355">
        <v>20.85</v>
      </c>
      <c r="K28" s="59">
        <v>13.03</v>
      </c>
      <c r="L28" s="349">
        <v>46.13</v>
      </c>
      <c r="M28" s="416"/>
      <c r="N28" s="132"/>
      <c r="O28" s="354">
        <v>3</v>
      </c>
      <c r="P28" s="355">
        <v>24.03</v>
      </c>
      <c r="Q28" s="355">
        <v>33.729999999999997</v>
      </c>
      <c r="R28" s="59">
        <v>4.63</v>
      </c>
      <c r="S28" s="349">
        <v>17.53</v>
      </c>
      <c r="T28" s="416"/>
      <c r="U28" s="419"/>
      <c r="V28" s="439">
        <v>3</v>
      </c>
      <c r="W28" s="355">
        <v>14.5</v>
      </c>
      <c r="X28" s="355">
        <v>11.2</v>
      </c>
      <c r="Y28" s="59">
        <v>0.59299999999999997</v>
      </c>
      <c r="Z28" s="349">
        <v>54.93</v>
      </c>
      <c r="AA28" s="416"/>
      <c r="AB28" s="132"/>
      <c r="AC28" s="132"/>
      <c r="AD28" s="132"/>
      <c r="AE28" s="132"/>
      <c r="AF28" s="132"/>
      <c r="AG28" s="132"/>
      <c r="AH28" s="132"/>
    </row>
    <row r="29" spans="1:34" x14ac:dyDescent="0.2">
      <c r="A29" s="376">
        <v>4</v>
      </c>
      <c r="B29" s="350">
        <v>20.05</v>
      </c>
      <c r="C29" s="351">
        <v>32.9</v>
      </c>
      <c r="D29" s="312">
        <v>15.6</v>
      </c>
      <c r="E29" s="430">
        <v>25.73</v>
      </c>
      <c r="F29" s="419"/>
      <c r="G29" s="132"/>
      <c r="H29" s="354">
        <v>4</v>
      </c>
      <c r="I29" s="355">
        <v>14.37</v>
      </c>
      <c r="J29" s="355">
        <v>21.17</v>
      </c>
      <c r="K29" s="59">
        <v>12.4</v>
      </c>
      <c r="L29" s="349">
        <v>43.6</v>
      </c>
      <c r="M29" s="416"/>
      <c r="N29" s="132"/>
      <c r="O29" s="354">
        <v>4</v>
      </c>
      <c r="P29" s="355">
        <v>5.2</v>
      </c>
      <c r="Q29" s="355">
        <v>8.9</v>
      </c>
      <c r="R29" s="59">
        <v>10.93</v>
      </c>
      <c r="S29" s="349">
        <v>17</v>
      </c>
      <c r="T29" s="416"/>
      <c r="U29" s="419"/>
      <c r="V29" s="439">
        <v>4</v>
      </c>
      <c r="W29" s="355">
        <v>8.77</v>
      </c>
      <c r="X29" s="355">
        <v>9.43</v>
      </c>
      <c r="Y29" s="55">
        <v>18.670000000000002</v>
      </c>
      <c r="Z29" s="349">
        <v>25.9</v>
      </c>
      <c r="AA29" s="416"/>
      <c r="AB29" s="132"/>
      <c r="AC29" s="132"/>
      <c r="AD29" s="132"/>
      <c r="AE29" s="132"/>
      <c r="AF29" s="132"/>
      <c r="AG29" s="132"/>
      <c r="AH29" s="132"/>
    </row>
    <row r="30" spans="1:34" x14ac:dyDescent="0.2">
      <c r="A30" s="376">
        <v>5</v>
      </c>
      <c r="B30" s="350">
        <v>9.27</v>
      </c>
      <c r="C30" s="351">
        <v>6.57</v>
      </c>
      <c r="D30" s="312">
        <v>4.07</v>
      </c>
      <c r="E30" s="430">
        <v>20.73</v>
      </c>
      <c r="F30" s="419"/>
      <c r="G30" s="132"/>
      <c r="H30" s="354">
        <v>5</v>
      </c>
      <c r="I30" s="355">
        <v>15.3</v>
      </c>
      <c r="J30" s="355">
        <v>25.53</v>
      </c>
      <c r="K30" s="59">
        <v>4.8</v>
      </c>
      <c r="L30" s="349">
        <v>16.100000000000001</v>
      </c>
      <c r="M30" s="416"/>
      <c r="N30" s="132"/>
      <c r="O30" s="354">
        <v>5</v>
      </c>
      <c r="P30" s="355">
        <v>10.130000000000001</v>
      </c>
      <c r="Q30" s="355">
        <v>11.1</v>
      </c>
      <c r="R30" s="355">
        <v>14.7</v>
      </c>
      <c r="S30" s="349">
        <v>37.97</v>
      </c>
      <c r="T30" s="416"/>
      <c r="U30" s="419"/>
      <c r="V30" s="439">
        <v>5</v>
      </c>
      <c r="W30" s="355">
        <v>7.27</v>
      </c>
      <c r="X30" s="355">
        <v>9.4</v>
      </c>
      <c r="Y30" s="59">
        <v>0.65900000000000003</v>
      </c>
      <c r="Z30" s="349">
        <v>22.5</v>
      </c>
      <c r="AA30" s="416"/>
      <c r="AB30" s="132"/>
      <c r="AC30" s="132"/>
      <c r="AD30" s="132"/>
      <c r="AE30" s="132"/>
      <c r="AF30" s="132"/>
      <c r="AG30" s="132"/>
      <c r="AH30" s="132"/>
    </row>
    <row r="31" spans="1:34" x14ac:dyDescent="0.2">
      <c r="A31" s="376">
        <v>6</v>
      </c>
      <c r="B31" s="350">
        <v>9.3699999999999992</v>
      </c>
      <c r="C31" s="351">
        <v>4.4000000000000004</v>
      </c>
      <c r="D31" s="350">
        <v>12.47</v>
      </c>
      <c r="E31" s="430">
        <v>46.57</v>
      </c>
      <c r="F31" s="419"/>
      <c r="G31" s="132"/>
      <c r="H31" s="354">
        <v>6</v>
      </c>
      <c r="I31" s="355">
        <v>13.33</v>
      </c>
      <c r="J31" s="355">
        <v>11.7</v>
      </c>
      <c r="K31" s="355">
        <v>17.57</v>
      </c>
      <c r="L31" s="349">
        <v>39.47</v>
      </c>
      <c r="M31" s="416"/>
      <c r="N31" s="132"/>
      <c r="O31" s="354">
        <v>6</v>
      </c>
      <c r="P31" s="355">
        <v>6.9</v>
      </c>
      <c r="Q31" s="355">
        <v>19.27</v>
      </c>
      <c r="R31" s="355">
        <v>9</v>
      </c>
      <c r="S31" s="349">
        <v>18.8</v>
      </c>
      <c r="T31" s="416"/>
      <c r="U31" s="419"/>
      <c r="V31" s="439">
        <v>6</v>
      </c>
      <c r="W31" s="355">
        <v>10.43</v>
      </c>
      <c r="X31" s="55">
        <v>15.696999999999999</v>
      </c>
      <c r="Y31" s="377">
        <v>11.43</v>
      </c>
      <c r="Z31" s="349">
        <v>56.53</v>
      </c>
      <c r="AA31" s="416"/>
      <c r="AB31" s="132"/>
      <c r="AC31" s="132"/>
      <c r="AD31" s="132"/>
      <c r="AE31" s="132"/>
      <c r="AF31" s="132"/>
      <c r="AG31" s="132"/>
      <c r="AH31" s="132"/>
    </row>
    <row r="32" spans="1:34" x14ac:dyDescent="0.2">
      <c r="A32" s="376">
        <v>7</v>
      </c>
      <c r="B32" s="350">
        <v>7.9</v>
      </c>
      <c r="C32" s="319">
        <v>10.45</v>
      </c>
      <c r="D32" s="350">
        <v>11.2</v>
      </c>
      <c r="E32" s="430">
        <v>60</v>
      </c>
      <c r="F32" s="419"/>
      <c r="G32" s="132"/>
      <c r="H32" s="354">
        <v>7</v>
      </c>
      <c r="I32" s="355">
        <v>17.170000000000002</v>
      </c>
      <c r="J32" s="59">
        <v>12.87</v>
      </c>
      <c r="K32" s="355">
        <v>13.87</v>
      </c>
      <c r="L32" s="349">
        <v>25.05</v>
      </c>
      <c r="M32" s="416"/>
      <c r="N32" s="132"/>
      <c r="O32" s="354">
        <v>7</v>
      </c>
      <c r="P32" s="377">
        <v>17.53</v>
      </c>
      <c r="Q32" s="59">
        <v>23.55</v>
      </c>
      <c r="R32" s="355">
        <v>28.9</v>
      </c>
      <c r="S32" s="349">
        <v>29.97</v>
      </c>
      <c r="T32" s="416"/>
      <c r="U32" s="419"/>
      <c r="V32" s="439">
        <v>7</v>
      </c>
      <c r="W32" s="355">
        <v>8.6999999999999993</v>
      </c>
      <c r="X32" s="55">
        <v>14.927</v>
      </c>
      <c r="Y32" s="355">
        <v>4.7</v>
      </c>
      <c r="Z32" s="349">
        <v>31.47</v>
      </c>
      <c r="AA32" s="416"/>
      <c r="AB32" s="132"/>
      <c r="AC32" s="132"/>
      <c r="AD32" s="132"/>
      <c r="AE32" s="132"/>
      <c r="AF32" s="132"/>
      <c r="AG32" s="132"/>
      <c r="AH32" s="132"/>
    </row>
    <row r="33" spans="1:34" x14ac:dyDescent="0.2">
      <c r="A33" s="349"/>
      <c r="B33" s="350">
        <v>17.27</v>
      </c>
      <c r="C33" s="319">
        <v>8.5299999999999994</v>
      </c>
      <c r="D33" s="350">
        <v>22.4</v>
      </c>
      <c r="E33" s="430">
        <v>46.3</v>
      </c>
      <c r="F33" s="419"/>
      <c r="G33" s="132"/>
      <c r="H33" s="356"/>
      <c r="I33" s="355">
        <v>7.43</v>
      </c>
      <c r="J33" s="59">
        <v>10.7</v>
      </c>
      <c r="K33" s="378">
        <v>58</v>
      </c>
      <c r="L33" s="349">
        <v>41.7</v>
      </c>
      <c r="M33" s="416"/>
      <c r="N33" s="132"/>
      <c r="O33" s="356"/>
      <c r="P33" s="355">
        <v>9.43</v>
      </c>
      <c r="Q33" s="59">
        <v>7.8</v>
      </c>
      <c r="S33" s="132"/>
      <c r="T33" s="416"/>
      <c r="U33" s="419"/>
      <c r="V33" s="430"/>
      <c r="W33" s="355">
        <v>5.5</v>
      </c>
      <c r="X33" s="55">
        <v>12.86</v>
      </c>
      <c r="Y33" s="378">
        <v>31.6</v>
      </c>
      <c r="Z33" s="349">
        <v>34.03</v>
      </c>
      <c r="AA33" s="416"/>
      <c r="AB33" s="132"/>
      <c r="AC33" s="132"/>
      <c r="AD33" s="132"/>
      <c r="AE33" s="132"/>
      <c r="AF33" s="132"/>
      <c r="AG33" s="132"/>
      <c r="AH33" s="132"/>
    </row>
    <row r="34" spans="1:34" x14ac:dyDescent="0.2">
      <c r="A34" s="349"/>
      <c r="B34" s="350">
        <v>6.67</v>
      </c>
      <c r="C34" s="319">
        <v>19.5</v>
      </c>
      <c r="D34" s="350"/>
      <c r="E34" s="431">
        <v>5</v>
      </c>
      <c r="F34" s="421"/>
      <c r="G34" s="132"/>
      <c r="H34" s="356"/>
      <c r="I34" s="355">
        <v>9.33</v>
      </c>
      <c r="J34" s="59">
        <v>15.03</v>
      </c>
      <c r="K34" s="355"/>
      <c r="L34" s="358">
        <v>6.17</v>
      </c>
      <c r="M34" s="436"/>
      <c r="N34" s="132"/>
      <c r="O34" s="356"/>
      <c r="P34" s="355">
        <v>15.53</v>
      </c>
      <c r="Q34" s="59">
        <v>9.07</v>
      </c>
      <c r="R34" s="355"/>
      <c r="S34" s="358">
        <v>5.07</v>
      </c>
      <c r="T34" s="436"/>
      <c r="U34" s="419"/>
      <c r="V34" s="430"/>
      <c r="W34" s="355">
        <v>19.7</v>
      </c>
      <c r="Y34" s="355"/>
      <c r="Z34" s="358">
        <v>8.3000000000000007</v>
      </c>
      <c r="AA34" s="416"/>
      <c r="AB34" s="132"/>
      <c r="AC34" s="132"/>
      <c r="AD34" s="132"/>
      <c r="AE34" s="132"/>
      <c r="AF34" s="132"/>
      <c r="AG34" s="132"/>
      <c r="AH34" s="132"/>
    </row>
    <row r="35" spans="1:34" x14ac:dyDescent="0.2">
      <c r="A35" s="349"/>
      <c r="B35" s="350">
        <v>9.3699999999999992</v>
      </c>
      <c r="C35" s="351"/>
      <c r="D35" s="350"/>
      <c r="E35" s="430"/>
      <c r="F35" s="421"/>
      <c r="G35" s="132"/>
      <c r="H35" s="356"/>
      <c r="I35" s="355">
        <v>7.77</v>
      </c>
      <c r="J35" s="355"/>
      <c r="K35" s="355"/>
      <c r="L35" s="349"/>
      <c r="M35" s="436"/>
      <c r="N35" s="132"/>
      <c r="O35" s="356"/>
      <c r="P35" s="355">
        <v>5.5</v>
      </c>
      <c r="Q35" s="355"/>
      <c r="R35" s="355"/>
      <c r="S35" s="358">
        <v>9.5299999999999994</v>
      </c>
      <c r="T35" s="436"/>
      <c r="U35" s="419"/>
      <c r="V35" s="430"/>
      <c r="W35" s="355">
        <v>12.27</v>
      </c>
      <c r="X35" s="355"/>
      <c r="Y35" s="355"/>
      <c r="Z35" s="349"/>
      <c r="AA35" s="416"/>
      <c r="AB35" s="132"/>
      <c r="AC35" s="132"/>
      <c r="AD35" s="132"/>
      <c r="AE35" s="132"/>
      <c r="AF35" s="132"/>
      <c r="AG35" s="132"/>
      <c r="AH35" s="132"/>
    </row>
    <row r="36" spans="1:34" ht="16" thickBot="1" x14ac:dyDescent="0.25">
      <c r="A36" s="132"/>
      <c r="B36" s="360">
        <v>13.1</v>
      </c>
      <c r="C36" s="362"/>
      <c r="D36" s="360"/>
      <c r="E36" s="432"/>
      <c r="F36" s="419"/>
      <c r="G36" s="132"/>
      <c r="H36" s="363"/>
      <c r="I36" s="362"/>
      <c r="J36" s="362"/>
      <c r="K36" s="362"/>
      <c r="L36" s="362"/>
      <c r="M36" s="416"/>
      <c r="N36" s="132"/>
      <c r="O36" s="363"/>
      <c r="P36" s="362"/>
      <c r="Q36" s="362"/>
      <c r="R36" s="362"/>
      <c r="S36" s="362"/>
      <c r="T36" s="416"/>
      <c r="U36" s="419"/>
      <c r="V36" s="362"/>
      <c r="W36" s="362"/>
      <c r="X36" s="362"/>
      <c r="Y36" s="362"/>
      <c r="Z36" s="362"/>
      <c r="AA36" s="416"/>
      <c r="AB36" s="132"/>
      <c r="AC36" s="132"/>
      <c r="AD36" s="132"/>
      <c r="AE36" s="132"/>
      <c r="AF36" s="132"/>
      <c r="AG36" s="132"/>
      <c r="AH36" s="132"/>
    </row>
    <row r="37" spans="1:34" ht="16" thickBot="1" x14ac:dyDescent="0.25">
      <c r="A37" s="379" t="s">
        <v>154</v>
      </c>
      <c r="B37" s="366">
        <f>AVERAGE(B26:B36)</f>
        <v>12.198181818181819</v>
      </c>
      <c r="C37" s="369">
        <f>AVERAGE(C26:C34)</f>
        <v>16.147777777777776</v>
      </c>
      <c r="D37" s="366">
        <f>AVERAGE(D26:D34)</f>
        <v>12.217500000000001</v>
      </c>
      <c r="E37" s="433">
        <f>AVERAGE(E26:E33)</f>
        <v>34.771250000000002</v>
      </c>
      <c r="F37" s="421"/>
      <c r="G37" s="132"/>
      <c r="H37" s="368" t="s">
        <v>154</v>
      </c>
      <c r="I37" s="366">
        <f>AVERAGE(I26:I35)</f>
        <v>11.613</v>
      </c>
      <c r="J37" s="366">
        <f>AVERAGE(J26:J34)</f>
        <v>16.605555555555558</v>
      </c>
      <c r="K37" s="366">
        <f>AVERAGE(K26:K32)</f>
        <v>11.54857142857143</v>
      </c>
      <c r="L37" s="380">
        <f>AVERAGE(L26:L33)</f>
        <v>32.34375</v>
      </c>
      <c r="M37" s="436"/>
      <c r="N37" s="132"/>
      <c r="O37" s="368" t="s">
        <v>154</v>
      </c>
      <c r="P37" s="366">
        <f>AVERAGE(P26:P35)</f>
        <v>11.821999999999999</v>
      </c>
      <c r="Q37" s="366">
        <f>AVERAGE(Q26:Q34)</f>
        <v>18.298888888888889</v>
      </c>
      <c r="R37" s="366">
        <f>AVERAGE(R26:R32)</f>
        <v>11.531428571428572</v>
      </c>
      <c r="S37" s="380">
        <f>AVERAGE(S26:S32)</f>
        <v>25.958571428571428</v>
      </c>
      <c r="T37" s="436"/>
      <c r="U37" s="419"/>
      <c r="V37" s="440" t="s">
        <v>154</v>
      </c>
      <c r="W37" s="366">
        <f>AVERAGE(W26:W31)</f>
        <v>11.199999999999998</v>
      </c>
      <c r="X37" s="366">
        <f>AVERAGE(X26:X33)</f>
        <v>14.718000000000002</v>
      </c>
      <c r="Y37" s="366">
        <f>AVERAGE(Y26:Y32)</f>
        <v>8.1788571428571437</v>
      </c>
      <c r="Z37" s="380">
        <f>AVERAGE(Z26:Z33)</f>
        <v>31.611250000000002</v>
      </c>
      <c r="AA37" s="436"/>
      <c r="AB37" s="132"/>
      <c r="AC37" s="132"/>
      <c r="AD37" s="132"/>
      <c r="AE37" s="132"/>
      <c r="AF37" s="132"/>
      <c r="AG37" s="132"/>
      <c r="AH37" s="132"/>
    </row>
    <row r="38" spans="1:34" ht="16" thickBot="1" x14ac:dyDescent="0.25">
      <c r="A38" s="379" t="s">
        <v>110</v>
      </c>
      <c r="B38" s="370">
        <f>STDEV(B26:B32)</f>
        <v>6.0177139307531817</v>
      </c>
      <c r="C38" s="372">
        <f>STDEV(C26:C34)</f>
        <v>11.446315758550632</v>
      </c>
      <c r="D38" s="370">
        <f>STDEV(D26:D32)</f>
        <v>4.1855334756982243</v>
      </c>
      <c r="E38" s="434">
        <f>STDEV(E26:E31)</f>
        <v>9.2226064645522019</v>
      </c>
      <c r="F38" s="421"/>
      <c r="G38" s="132"/>
      <c r="H38" s="368" t="s">
        <v>110</v>
      </c>
      <c r="I38" s="370">
        <f>STDEV(I26:I35)</f>
        <v>3.5135390515357448</v>
      </c>
      <c r="J38" s="370">
        <f>STDEV(J26:J34)</f>
        <v>5.3288111035931562</v>
      </c>
      <c r="K38" s="370">
        <f>STDEV(K26:K32)</f>
        <v>4.0982330687400221</v>
      </c>
      <c r="L38" s="371">
        <f>STDEV(L26:L33)</f>
        <v>12.013711140074204</v>
      </c>
      <c r="M38" s="436"/>
      <c r="N38" s="132"/>
      <c r="O38" s="368" t="s">
        <v>110</v>
      </c>
      <c r="P38" s="370">
        <f>STDEV(P26:P35)</f>
        <v>6.5498308714381661</v>
      </c>
      <c r="Q38" s="370">
        <f>STDEV(Q26:Q34)</f>
        <v>9.780568036219119</v>
      </c>
      <c r="R38" s="370">
        <f>STDEV(R26:R32)</f>
        <v>8.3970896318733121</v>
      </c>
      <c r="S38" s="371">
        <f>STDEV(S26:S32)</f>
        <v>11.382387606255881</v>
      </c>
      <c r="T38" s="436"/>
      <c r="U38" s="419"/>
      <c r="V38" s="440" t="s">
        <v>110</v>
      </c>
      <c r="W38" s="370">
        <f>STDEV(W26:W31)</f>
        <v>3.1341218865896154</v>
      </c>
      <c r="X38" s="370">
        <f>STDEV(X26:X33)</f>
        <v>5.2151749183101614</v>
      </c>
      <c r="Y38" s="370">
        <f>STDEV(Y26:Y32)</f>
        <v>6.8804505770230744</v>
      </c>
      <c r="Z38" s="371">
        <f>STDEV(Z26:Z33)</f>
        <v>16.695121132919549</v>
      </c>
      <c r="AA38" s="436"/>
      <c r="AB38" s="132"/>
      <c r="AC38" s="132"/>
      <c r="AD38" s="132"/>
      <c r="AE38" s="132"/>
      <c r="AF38" s="132"/>
      <c r="AG38" s="132"/>
      <c r="AH38" s="132"/>
    </row>
    <row r="39" spans="1:34" ht="16" thickBot="1" x14ac:dyDescent="0.25">
      <c r="A39" s="379" t="s">
        <v>155</v>
      </c>
      <c r="B39" s="381">
        <v>1.6040000000000001</v>
      </c>
      <c r="C39" s="374">
        <v>3.8149999999999999</v>
      </c>
      <c r="D39" s="381">
        <v>1.998</v>
      </c>
      <c r="E39" s="428">
        <v>5.0350000000000001</v>
      </c>
      <c r="F39" s="422"/>
      <c r="G39" s="132"/>
      <c r="H39" s="368" t="s">
        <v>155</v>
      </c>
      <c r="I39" s="373">
        <v>1.111</v>
      </c>
      <c r="J39" s="374">
        <v>1.776</v>
      </c>
      <c r="K39" s="374">
        <v>1.5489999999999999</v>
      </c>
      <c r="L39" s="374">
        <v>4.2469999999999999</v>
      </c>
      <c r="M39" s="437"/>
      <c r="N39" s="132"/>
      <c r="O39" s="368" t="s">
        <v>155</v>
      </c>
      <c r="P39" s="373">
        <v>2.0710000000000002</v>
      </c>
      <c r="Q39" s="374">
        <v>3.26</v>
      </c>
      <c r="R39" s="374">
        <v>3.1739999999999999</v>
      </c>
      <c r="S39" s="374">
        <v>4.3019999999999996</v>
      </c>
      <c r="T39" s="437"/>
      <c r="U39" s="419"/>
      <c r="V39" s="440" t="s">
        <v>155</v>
      </c>
      <c r="W39" s="373">
        <v>1.3380000000000001</v>
      </c>
      <c r="X39" s="374">
        <v>1.845</v>
      </c>
      <c r="Y39" s="374">
        <v>2.6320000000000001</v>
      </c>
      <c r="Z39" s="374">
        <v>5.9029999999999996</v>
      </c>
      <c r="AA39" s="437"/>
      <c r="AB39" s="132"/>
      <c r="AC39" s="132"/>
      <c r="AD39" s="132"/>
      <c r="AE39" s="132"/>
      <c r="AF39" s="132"/>
      <c r="AG39" s="132"/>
      <c r="AH39" s="132"/>
    </row>
    <row r="40" spans="1:34" x14ac:dyDescent="0.2">
      <c r="A40" s="362"/>
      <c r="B40" s="362"/>
      <c r="C40" s="362"/>
      <c r="D40" s="362"/>
      <c r="E40" s="362"/>
      <c r="F40" s="416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</row>
    <row r="41" spans="1:34" x14ac:dyDescent="0.2">
      <c r="A41" s="132"/>
      <c r="B41" s="132"/>
      <c r="C41" s="132"/>
      <c r="D41" s="132"/>
      <c r="E41" s="132"/>
      <c r="F41" s="382"/>
      <c r="G41" s="382"/>
      <c r="H41" s="382"/>
      <c r="I41" s="382"/>
      <c r="J41" s="38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</row>
    <row r="42" spans="1:34" ht="20" x14ac:dyDescent="0.2">
      <c r="A42" s="132"/>
      <c r="B42" s="383" t="s">
        <v>165</v>
      </c>
      <c r="C42" s="132"/>
      <c r="D42" s="132"/>
      <c r="E42" s="132"/>
      <c r="F42" s="382"/>
      <c r="G42" s="382"/>
      <c r="H42" s="382"/>
      <c r="I42" s="382"/>
      <c r="J42" s="406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</row>
    <row r="43" spans="1:34" ht="16" thickBot="1" x14ac:dyDescent="0.25">
      <c r="A43" s="132"/>
      <c r="B43" s="132"/>
      <c r="C43" s="132"/>
      <c r="D43" s="132"/>
      <c r="E43" s="132"/>
      <c r="F43" s="132"/>
      <c r="G43" s="132"/>
      <c r="H43" s="132"/>
      <c r="I43" s="132"/>
      <c r="J43" s="36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</row>
    <row r="44" spans="1:34" ht="15" customHeight="1" x14ac:dyDescent="0.2">
      <c r="A44" s="132"/>
      <c r="B44" s="524" t="s">
        <v>164</v>
      </c>
      <c r="C44" s="525"/>
      <c r="D44" s="525"/>
      <c r="E44" s="525"/>
      <c r="F44" s="525"/>
      <c r="G44" s="525"/>
      <c r="H44" s="525"/>
      <c r="I44" s="526"/>
      <c r="J44" s="447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</row>
    <row r="45" spans="1:34" ht="16" customHeight="1" thickBot="1" x14ac:dyDescent="0.25">
      <c r="A45" s="132"/>
      <c r="B45" s="527"/>
      <c r="C45" s="528"/>
      <c r="D45" s="528"/>
      <c r="E45" s="528"/>
      <c r="F45" s="528"/>
      <c r="G45" s="528"/>
      <c r="H45" s="528"/>
      <c r="I45" s="529"/>
      <c r="J45" s="447"/>
      <c r="K45" s="384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</row>
    <row r="46" spans="1:34" ht="16" thickBot="1" x14ac:dyDescent="0.25">
      <c r="A46" s="132"/>
      <c r="B46" s="385" t="s">
        <v>156</v>
      </c>
      <c r="C46" s="386" t="s">
        <v>110</v>
      </c>
      <c r="D46" s="387" t="s">
        <v>148</v>
      </c>
      <c r="E46" s="388" t="s">
        <v>110</v>
      </c>
      <c r="F46" s="389" t="s">
        <v>107</v>
      </c>
      <c r="G46" s="386" t="s">
        <v>110</v>
      </c>
      <c r="H46" s="387" t="s">
        <v>106</v>
      </c>
      <c r="I46" s="448" t="s">
        <v>110</v>
      </c>
      <c r="J46" s="444"/>
      <c r="K46" s="445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</row>
    <row r="47" spans="1:34" x14ac:dyDescent="0.2">
      <c r="A47" s="390" t="s">
        <v>92</v>
      </c>
      <c r="B47" s="391">
        <v>28.29</v>
      </c>
      <c r="C47" s="392">
        <v>11.101678122827064</v>
      </c>
      <c r="D47" s="391">
        <v>29.305</v>
      </c>
      <c r="E47" s="392">
        <v>14.667016094322351</v>
      </c>
      <c r="F47" s="393">
        <v>21.291250000000002</v>
      </c>
      <c r="G47" s="392">
        <v>7.9202648464615857</v>
      </c>
      <c r="H47" s="391">
        <v>26.141111111111112</v>
      </c>
      <c r="I47" s="449">
        <v>7.1637057449339627</v>
      </c>
      <c r="J47" s="446"/>
      <c r="K47" s="421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</row>
    <row r="48" spans="1:34" x14ac:dyDescent="0.2">
      <c r="A48" s="353" t="s">
        <v>93</v>
      </c>
      <c r="B48" s="393">
        <v>16.435714285714287</v>
      </c>
      <c r="C48" s="394">
        <v>7.5493837654536611</v>
      </c>
      <c r="D48" s="393">
        <v>27.887</v>
      </c>
      <c r="E48" s="394">
        <v>14.223283766806839</v>
      </c>
      <c r="F48" s="393">
        <v>16.566250000000004</v>
      </c>
      <c r="G48" s="394">
        <v>7.1448226343409234</v>
      </c>
      <c r="H48" s="393">
        <v>33.766249999999999</v>
      </c>
      <c r="I48" s="450">
        <v>15.934749034287115</v>
      </c>
      <c r="J48" s="446"/>
      <c r="K48" s="421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</row>
    <row r="49" spans="1:34" x14ac:dyDescent="0.2">
      <c r="A49" s="353" t="s">
        <v>94</v>
      </c>
      <c r="B49" s="393">
        <v>13.804545454545455</v>
      </c>
      <c r="C49" s="394">
        <v>4.4832370320689376</v>
      </c>
      <c r="D49" s="393">
        <v>19.436666666666667</v>
      </c>
      <c r="E49" s="394">
        <v>6.7480719468600761</v>
      </c>
      <c r="F49" s="393">
        <v>16.08625</v>
      </c>
      <c r="G49" s="394">
        <v>6.5659790551281088</v>
      </c>
      <c r="H49" s="393">
        <v>26.842500000000001</v>
      </c>
      <c r="I49" s="450">
        <v>8.852482702609473</v>
      </c>
      <c r="J49" s="446"/>
      <c r="K49" s="421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</row>
    <row r="50" spans="1:34" x14ac:dyDescent="0.2">
      <c r="A50" s="353" t="s">
        <v>95</v>
      </c>
      <c r="B50" s="393">
        <v>13.525454545454545</v>
      </c>
      <c r="C50" s="394">
        <v>6.3564530390851823</v>
      </c>
      <c r="D50" s="393">
        <v>20.883333333333333</v>
      </c>
      <c r="E50" s="394">
        <v>9.8487918040742439</v>
      </c>
      <c r="F50" s="393">
        <v>16.65625</v>
      </c>
      <c r="G50" s="394">
        <v>6.8409561431411685</v>
      </c>
      <c r="H50" s="393">
        <v>38.951250000000002</v>
      </c>
      <c r="I50" s="450">
        <v>11.581000989921876</v>
      </c>
      <c r="J50" s="446"/>
      <c r="K50" s="421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</row>
    <row r="51" spans="1:34" x14ac:dyDescent="0.2">
      <c r="A51" s="353" t="s">
        <v>160</v>
      </c>
      <c r="B51" s="393">
        <v>12.198181818181819</v>
      </c>
      <c r="C51" s="394">
        <v>6.0177139307531817</v>
      </c>
      <c r="D51" s="393">
        <v>16.147777777777776</v>
      </c>
      <c r="E51" s="394">
        <v>11.446315758550632</v>
      </c>
      <c r="F51" s="393">
        <v>12.217500000000001</v>
      </c>
      <c r="G51" s="394">
        <v>4.1855334756982243</v>
      </c>
      <c r="H51" s="393">
        <v>34.771250000000002</v>
      </c>
      <c r="I51" s="450">
        <v>9.2226064645522019</v>
      </c>
      <c r="J51" s="446"/>
      <c r="K51" s="421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</row>
    <row r="52" spans="1:34" x14ac:dyDescent="0.2">
      <c r="A52" s="353" t="s">
        <v>160</v>
      </c>
      <c r="B52" s="393">
        <v>11.613</v>
      </c>
      <c r="C52" s="394">
        <v>3.5135390515357448</v>
      </c>
      <c r="D52" s="393">
        <v>16.605555555555558</v>
      </c>
      <c r="E52" s="394">
        <v>5.3288111035931562</v>
      </c>
      <c r="F52" s="393">
        <v>11.54857142857143</v>
      </c>
      <c r="G52" s="394">
        <v>4.0982330687400221</v>
      </c>
      <c r="H52" s="393">
        <v>32.34375</v>
      </c>
      <c r="I52" s="450">
        <v>12.013711140074204</v>
      </c>
      <c r="J52" s="446"/>
      <c r="K52" s="421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</row>
    <row r="53" spans="1:34" x14ac:dyDescent="0.2">
      <c r="A53" s="353" t="s">
        <v>162</v>
      </c>
      <c r="B53" s="393">
        <v>11.821999999999999</v>
      </c>
      <c r="C53" s="394">
        <v>6.5498308714381661</v>
      </c>
      <c r="D53" s="393">
        <v>18.298888888888889</v>
      </c>
      <c r="E53" s="394">
        <v>9.780568036219119</v>
      </c>
      <c r="F53" s="393">
        <v>11.531428571428572</v>
      </c>
      <c r="G53" s="394">
        <v>8.3970896318733121</v>
      </c>
      <c r="H53" s="393">
        <v>25.958571428571428</v>
      </c>
      <c r="I53" s="450">
        <v>11.382387606255881</v>
      </c>
      <c r="J53" s="446"/>
      <c r="K53" s="421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</row>
    <row r="54" spans="1:34" ht="16" thickBot="1" x14ac:dyDescent="0.25">
      <c r="A54" s="395" t="s">
        <v>163</v>
      </c>
      <c r="B54" s="396">
        <v>11.199999999999998</v>
      </c>
      <c r="C54" s="397">
        <v>3.1341218865896154</v>
      </c>
      <c r="D54" s="396">
        <v>14.718000000000002</v>
      </c>
      <c r="E54" s="397">
        <v>5.2151749183101614</v>
      </c>
      <c r="F54" s="396">
        <v>8.1788571428571437</v>
      </c>
      <c r="G54" s="397">
        <v>6.8804505770230744</v>
      </c>
      <c r="H54" s="396">
        <v>31.611250000000002</v>
      </c>
      <c r="I54" s="451">
        <v>16.695121132919549</v>
      </c>
      <c r="J54" s="446"/>
      <c r="K54" s="421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</row>
    <row r="55" spans="1:34" x14ac:dyDescent="0.2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</row>
    <row r="56" spans="1:34" x14ac:dyDescent="0.2">
      <c r="A56" s="132"/>
      <c r="B56" s="384"/>
      <c r="C56" s="382"/>
      <c r="D56" s="382"/>
      <c r="E56" s="382"/>
      <c r="F56" s="382"/>
      <c r="G56" s="382"/>
      <c r="H56" s="382"/>
      <c r="I56" s="382"/>
      <c r="J56" s="36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</row>
    <row r="57" spans="1:34" ht="16" thickBot="1" x14ac:dyDescent="0.25">
      <c r="A57" s="132"/>
      <c r="B57" s="132"/>
      <c r="C57" s="382"/>
      <c r="D57" s="382"/>
      <c r="E57" s="382"/>
      <c r="F57" s="382"/>
      <c r="G57" s="382"/>
      <c r="H57" s="382"/>
      <c r="I57" s="382"/>
      <c r="J57" s="36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</row>
    <row r="58" spans="1:34" ht="15" customHeight="1" x14ac:dyDescent="0.2">
      <c r="A58" s="132"/>
      <c r="B58" s="524" t="s">
        <v>164</v>
      </c>
      <c r="C58" s="525"/>
      <c r="D58" s="525"/>
      <c r="E58" s="525"/>
      <c r="F58" s="525"/>
      <c r="G58" s="525"/>
      <c r="H58" s="525"/>
      <c r="I58" s="526"/>
      <c r="J58" s="447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</row>
    <row r="59" spans="1:34" ht="16" customHeight="1" thickBot="1" x14ac:dyDescent="0.25">
      <c r="A59" s="132"/>
      <c r="B59" s="527"/>
      <c r="C59" s="528"/>
      <c r="D59" s="528"/>
      <c r="E59" s="528"/>
      <c r="F59" s="528"/>
      <c r="G59" s="528"/>
      <c r="H59" s="528"/>
      <c r="I59" s="529"/>
      <c r="J59" s="447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</row>
    <row r="60" spans="1:34" ht="16" thickBot="1" x14ac:dyDescent="0.25">
      <c r="A60" s="132"/>
      <c r="B60" s="389" t="s">
        <v>109</v>
      </c>
      <c r="C60" s="398" t="s">
        <v>155</v>
      </c>
      <c r="D60" s="389" t="s">
        <v>108</v>
      </c>
      <c r="E60" s="399" t="s">
        <v>155</v>
      </c>
      <c r="F60" s="389" t="s">
        <v>9</v>
      </c>
      <c r="G60" s="398" t="s">
        <v>155</v>
      </c>
      <c r="H60" s="389" t="s">
        <v>153</v>
      </c>
      <c r="I60" s="388" t="s">
        <v>155</v>
      </c>
      <c r="J60" s="452"/>
      <c r="K60" s="36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</row>
    <row r="61" spans="1:34" x14ac:dyDescent="0.2">
      <c r="A61" s="390" t="s">
        <v>92</v>
      </c>
      <c r="B61" s="400">
        <v>28.29</v>
      </c>
      <c r="C61" s="401">
        <v>4.0720000000000001</v>
      </c>
      <c r="D61" s="400">
        <v>29.305</v>
      </c>
      <c r="E61" s="402">
        <v>4.6379999999999999</v>
      </c>
      <c r="F61" s="391">
        <v>21.291250000000002</v>
      </c>
      <c r="G61" s="402">
        <v>2.8109999999999999</v>
      </c>
      <c r="H61" s="403">
        <v>26.141111111111112</v>
      </c>
      <c r="I61" s="402">
        <v>3.2839999999999998</v>
      </c>
      <c r="J61" s="453"/>
      <c r="K61" s="406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</row>
    <row r="62" spans="1:34" x14ac:dyDescent="0.2">
      <c r="A62" s="353" t="s">
        <v>93</v>
      </c>
      <c r="B62" s="404">
        <v>16.435714285714287</v>
      </c>
      <c r="C62" s="405">
        <v>2.0190000000000001</v>
      </c>
      <c r="D62" s="404">
        <v>27.887</v>
      </c>
      <c r="E62" s="406">
        <v>4.4980000000000002</v>
      </c>
      <c r="F62" s="393">
        <v>16.566250000000004</v>
      </c>
      <c r="G62" s="406">
        <v>2.5990000000000002</v>
      </c>
      <c r="H62" s="407">
        <v>33.766249999999999</v>
      </c>
      <c r="I62" s="406">
        <v>5.6340000000000003</v>
      </c>
      <c r="J62" s="453"/>
      <c r="K62" s="406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</row>
    <row r="63" spans="1:34" x14ac:dyDescent="0.2">
      <c r="A63" s="353" t="s">
        <v>94</v>
      </c>
      <c r="B63" s="404">
        <v>13.804545454545455</v>
      </c>
      <c r="C63" s="405">
        <v>1.581</v>
      </c>
      <c r="D63" s="404">
        <v>19.436666666666667</v>
      </c>
      <c r="E63" s="406">
        <v>2.2490000000000001</v>
      </c>
      <c r="F63" s="393">
        <v>16.08625</v>
      </c>
      <c r="G63" s="406">
        <v>2.15</v>
      </c>
      <c r="H63" s="407">
        <v>26.842500000000001</v>
      </c>
      <c r="I63" s="454">
        <v>3.13</v>
      </c>
      <c r="J63" s="453"/>
      <c r="K63" s="406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</row>
    <row r="64" spans="1:34" x14ac:dyDescent="0.2">
      <c r="A64" s="353" t="s">
        <v>95</v>
      </c>
      <c r="B64" s="404">
        <v>13.525454545454545</v>
      </c>
      <c r="C64" s="405">
        <v>2.048</v>
      </c>
      <c r="D64" s="404">
        <v>20.883333333333333</v>
      </c>
      <c r="E64" s="406">
        <v>3.2829999999999999</v>
      </c>
      <c r="F64" s="393">
        <v>16.65625</v>
      </c>
      <c r="G64" s="406">
        <v>2.6030000000000002</v>
      </c>
      <c r="H64" s="407">
        <v>38.951250000000002</v>
      </c>
      <c r="I64" s="454">
        <v>4.0949999999999998</v>
      </c>
      <c r="J64" s="453"/>
      <c r="K64" s="406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</row>
    <row r="65" spans="1:34" x14ac:dyDescent="0.2">
      <c r="A65" s="353" t="s">
        <v>160</v>
      </c>
      <c r="B65" s="404">
        <v>12.198181818181819</v>
      </c>
      <c r="C65" s="405">
        <v>1.6040000000000001</v>
      </c>
      <c r="D65" s="404">
        <v>16.147777777777776</v>
      </c>
      <c r="E65" s="406">
        <v>3.8149999999999999</v>
      </c>
      <c r="F65" s="393">
        <v>12.217500000000001</v>
      </c>
      <c r="G65" s="406">
        <v>1.998</v>
      </c>
      <c r="H65" s="407">
        <v>34.771250000000002</v>
      </c>
      <c r="I65" s="454">
        <v>5.0350000000000001</v>
      </c>
      <c r="J65" s="453"/>
      <c r="K65" s="406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</row>
    <row r="66" spans="1:34" x14ac:dyDescent="0.2">
      <c r="A66" s="353" t="s">
        <v>160</v>
      </c>
      <c r="B66" s="404">
        <v>11.613</v>
      </c>
      <c r="C66" s="405">
        <v>1.111</v>
      </c>
      <c r="D66" s="404">
        <v>16.605555555555558</v>
      </c>
      <c r="E66" s="406">
        <v>1.776</v>
      </c>
      <c r="F66" s="393">
        <v>11.54857142857143</v>
      </c>
      <c r="G66" s="406">
        <v>1.5489999999999999</v>
      </c>
      <c r="H66" s="407">
        <v>32.34375</v>
      </c>
      <c r="I66" s="454">
        <v>4.2469999999999999</v>
      </c>
      <c r="J66" s="453"/>
      <c r="K66" s="406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</row>
    <row r="67" spans="1:34" x14ac:dyDescent="0.2">
      <c r="A67" s="353" t="s">
        <v>162</v>
      </c>
      <c r="B67" s="404">
        <v>11.821999999999999</v>
      </c>
      <c r="C67" s="405">
        <v>2.0710000000000002</v>
      </c>
      <c r="D67" s="404">
        <v>18.298888888888889</v>
      </c>
      <c r="E67" s="406">
        <v>3.26</v>
      </c>
      <c r="F67" s="393">
        <v>11.531428571428572</v>
      </c>
      <c r="G67" s="406">
        <v>3.1739999999999999</v>
      </c>
      <c r="H67" s="408">
        <v>25.958571428571428</v>
      </c>
      <c r="I67" s="454">
        <v>4.3019999999999996</v>
      </c>
      <c r="J67" s="453"/>
      <c r="K67" s="406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</row>
    <row r="68" spans="1:34" ht="16" thickBot="1" x14ac:dyDescent="0.25">
      <c r="A68" s="395" t="s">
        <v>163</v>
      </c>
      <c r="B68" s="409">
        <v>11.199999999999998</v>
      </c>
      <c r="C68" s="410">
        <v>1.3380000000000001</v>
      </c>
      <c r="D68" s="409">
        <v>14.718000000000002</v>
      </c>
      <c r="E68" s="411">
        <v>1.845</v>
      </c>
      <c r="F68" s="396">
        <v>8.1788571428571437</v>
      </c>
      <c r="G68" s="411">
        <v>2.6320000000000001</v>
      </c>
      <c r="H68" s="412">
        <v>31.611250000000002</v>
      </c>
      <c r="I68" s="455">
        <v>5.9029999999999996</v>
      </c>
      <c r="J68" s="453"/>
      <c r="K68" s="406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</row>
    <row r="69" spans="1:34" x14ac:dyDescent="0.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</row>
    <row r="70" spans="1:34" x14ac:dyDescent="0.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</row>
    <row r="71" spans="1:34" x14ac:dyDescent="0.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</row>
    <row r="72" spans="1:34" x14ac:dyDescent="0.2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</row>
    <row r="73" spans="1:34" x14ac:dyDescent="0.2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</row>
    <row r="74" spans="1:34" x14ac:dyDescent="0.2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</row>
    <row r="75" spans="1:34" x14ac:dyDescent="0.2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</row>
    <row r="76" spans="1:34" x14ac:dyDescent="0.2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</row>
    <row r="77" spans="1:34" x14ac:dyDescent="0.2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</row>
    <row r="78" spans="1:34" x14ac:dyDescent="0.2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</row>
    <row r="79" spans="1:34" x14ac:dyDescent="0.2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</row>
    <row r="80" spans="1:34" x14ac:dyDescent="0.2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</row>
    <row r="81" spans="1:34" x14ac:dyDescent="0.2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</row>
    <row r="82" spans="1:34" x14ac:dyDescent="0.2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</row>
    <row r="83" spans="1:34" x14ac:dyDescent="0.2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</row>
    <row r="84" spans="1:34" x14ac:dyDescent="0.2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</row>
    <row r="85" spans="1:34" x14ac:dyDescent="0.2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</row>
    <row r="86" spans="1:34" x14ac:dyDescent="0.2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</row>
    <row r="87" spans="1:34" x14ac:dyDescent="0.2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</row>
    <row r="88" spans="1:34" x14ac:dyDescent="0.2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</row>
    <row r="89" spans="1:34" x14ac:dyDescent="0.2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 t="s">
        <v>118</v>
      </c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</row>
    <row r="90" spans="1:34" x14ac:dyDescent="0.2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</row>
    <row r="91" spans="1:34" x14ac:dyDescent="0.2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</row>
    <row r="92" spans="1:34" x14ac:dyDescent="0.2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</row>
    <row r="93" spans="1:34" x14ac:dyDescent="0.2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</row>
    <row r="94" spans="1:34" x14ac:dyDescent="0.2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</row>
    <row r="95" spans="1:34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</row>
    <row r="96" spans="1:34" x14ac:dyDescent="0.2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</row>
    <row r="97" spans="1:34" x14ac:dyDescent="0.2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</row>
    <row r="98" spans="1:34" x14ac:dyDescent="0.2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</row>
    <row r="99" spans="1:34" x14ac:dyDescent="0.2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</row>
    <row r="100" spans="1:34" x14ac:dyDescent="0.2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</row>
    <row r="101" spans="1:34" x14ac:dyDescent="0.2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</row>
    <row r="102" spans="1:34" x14ac:dyDescent="0.2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</row>
    <row r="103" spans="1:34" x14ac:dyDescent="0.2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</row>
    <row r="104" spans="1:34" x14ac:dyDescent="0.2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</row>
    <row r="105" spans="1:34" x14ac:dyDescent="0.2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</row>
    <row r="106" spans="1:34" x14ac:dyDescent="0.2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</row>
    <row r="107" spans="1:34" x14ac:dyDescent="0.2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</row>
    <row r="108" spans="1:34" x14ac:dyDescent="0.2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</row>
    <row r="109" spans="1:34" x14ac:dyDescent="0.2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</row>
    <row r="110" spans="1:34" x14ac:dyDescent="0.2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</row>
    <row r="111" spans="1:34" x14ac:dyDescent="0.2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</row>
    <row r="112" spans="1:34" x14ac:dyDescent="0.2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</row>
    <row r="113" spans="1:34" x14ac:dyDescent="0.2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</row>
    <row r="114" spans="1:34" x14ac:dyDescent="0.2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</row>
    <row r="115" spans="1:34" x14ac:dyDescent="0.2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</row>
    <row r="116" spans="1:34" x14ac:dyDescent="0.2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</row>
    <row r="117" spans="1:34" x14ac:dyDescent="0.2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</row>
    <row r="118" spans="1:34" x14ac:dyDescent="0.2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</row>
    <row r="119" spans="1:34" x14ac:dyDescent="0.2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</row>
    <row r="120" spans="1:34" x14ac:dyDescent="0.2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</row>
    <row r="121" spans="1:34" x14ac:dyDescent="0.2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</row>
    <row r="122" spans="1:34" x14ac:dyDescent="0.2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</row>
    <row r="123" spans="1:34" x14ac:dyDescent="0.2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</row>
    <row r="124" spans="1:34" x14ac:dyDescent="0.2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</row>
    <row r="125" spans="1:34" x14ac:dyDescent="0.2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</row>
  </sheetData>
  <mergeCells count="18">
    <mergeCell ref="B44:I45"/>
    <mergeCell ref="B58:I59"/>
    <mergeCell ref="B23:E23"/>
    <mergeCell ref="I23:L23"/>
    <mergeCell ref="P23:S23"/>
    <mergeCell ref="W23:Z23"/>
    <mergeCell ref="B24:E24"/>
    <mergeCell ref="I24:L24"/>
    <mergeCell ref="P24:S24"/>
    <mergeCell ref="W24:Z24"/>
    <mergeCell ref="B5:E5"/>
    <mergeCell ref="I5:L5"/>
    <mergeCell ref="P5:S5"/>
    <mergeCell ref="W5:Z5"/>
    <mergeCell ref="B6:E6"/>
    <mergeCell ref="I6:L6"/>
    <mergeCell ref="P6:S6"/>
    <mergeCell ref="W6:Z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Open Field APPPS1 ABL</vt:lpstr>
      <vt:lpstr>Object Location APPPS1 ABL</vt:lpstr>
      <vt:lpstr>NOR APPPS1 ABL</vt:lpstr>
      <vt:lpstr>BM-lat escape APPPS1 ABL</vt:lpstr>
      <vt:lpstr>WT-4-month-old</vt:lpstr>
      <vt:lpstr>open field APPPS1 neurotinib</vt:lpstr>
      <vt:lpstr>NOR APPPS1 neurotinib</vt:lpstr>
      <vt:lpstr>MF APPPS1 neurotinib</vt:lpstr>
      <vt:lpstr>MWM APPPS1 neurotinib</vt:lpstr>
      <vt:lpstr>WO-2 GFAP</vt:lpstr>
      <vt:lpstr>NeuN neurotinib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Daniela</cp:lastModifiedBy>
  <cp:lastPrinted>2023-03-02T13:22:49Z</cp:lastPrinted>
  <dcterms:created xsi:type="dcterms:W3CDTF">2018-03-22T18:50:36Z</dcterms:created>
  <dcterms:modified xsi:type="dcterms:W3CDTF">2023-04-22T05:26:10Z</dcterms:modified>
</cp:coreProperties>
</file>