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91" windowHeight="10020" activeTab="4"/>
  </bookViews>
  <sheets>
    <sheet name="Complication rate" sheetId="1" r:id="rId1"/>
    <sheet name="30-day mortality" sheetId="2" r:id="rId2"/>
    <sheet name="Follow-up mortality(&gt;=1years)" sheetId="3" r:id="rId3"/>
    <sheet name="Detail of complications" sheetId="4" r:id="rId4"/>
    <sheet name="Reintervention" sheetId="5" r:id="rId5"/>
    <sheet name="  Patient  characteristics" sheetId="6" r:id="rId6"/>
  </sheets>
  <calcPr calcId="144525"/>
</workbook>
</file>

<file path=xl/sharedStrings.xml><?xml version="1.0" encoding="utf-8"?>
<sst xmlns="http://schemas.openxmlformats.org/spreadsheetml/2006/main" count="264" uniqueCount="54">
  <si>
    <t>study</t>
  </si>
  <si>
    <t>year</t>
  </si>
  <si>
    <t>acute-events</t>
  </si>
  <si>
    <t>acute-total</t>
  </si>
  <si>
    <t>subacute-events</t>
  </si>
  <si>
    <t>subacute-total</t>
  </si>
  <si>
    <t>Dongqiao Xiang</t>
  </si>
  <si>
    <t>Enmin Xie</t>
  </si>
  <si>
    <t>Daniel J</t>
  </si>
  <si>
    <t>Jaideep Das Gupta</t>
  </si>
  <si>
    <t>Adam W. Beck</t>
  </si>
  <si>
    <t>Helen A. Potter</t>
  </si>
  <si>
    <t>total</t>
  </si>
  <si>
    <t xml:space="preserve">study </t>
  </si>
  <si>
    <t>acute</t>
  </si>
  <si>
    <t>subacute</t>
  </si>
  <si>
    <t>events</t>
  </si>
  <si>
    <t>time</t>
  </si>
  <si>
    <r>
      <t>Dongqiao Xiang(3 years</t>
    </r>
    <r>
      <rPr>
        <sz val="10"/>
        <color rgb="FF000000"/>
        <rFont val="宋体"/>
        <charset val="134"/>
      </rPr>
      <t>）</t>
    </r>
  </si>
  <si>
    <t>Enmin Xie(5 years)</t>
  </si>
  <si>
    <r>
      <t>Daniel J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UnicodeMS"/>
        <charset val="134"/>
      </rPr>
      <t>1 year</t>
    </r>
    <r>
      <rPr>
        <sz val="10"/>
        <color rgb="FF000000"/>
        <rFont val="宋体"/>
        <charset val="134"/>
      </rPr>
      <t>）</t>
    </r>
  </si>
  <si>
    <r>
      <t>Jaideep Das Gupta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UnicodeMS"/>
        <charset val="134"/>
      </rPr>
      <t>1 year</t>
    </r>
    <r>
      <rPr>
        <sz val="10"/>
        <color rgb="FF000000"/>
        <rFont val="宋体"/>
        <charset val="134"/>
      </rPr>
      <t>）</t>
    </r>
  </si>
  <si>
    <r>
      <t>Adam W. Beck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UnicodeMS"/>
        <charset val="134"/>
      </rPr>
      <t>1year</t>
    </r>
    <r>
      <rPr>
        <sz val="10"/>
        <color rgb="FF000000"/>
        <rFont val="宋体"/>
        <charset val="134"/>
      </rPr>
      <t>）</t>
    </r>
  </si>
  <si>
    <r>
      <t>Helen A. Potter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UnicodeMS"/>
        <charset val="134"/>
      </rPr>
      <t>1year</t>
    </r>
    <r>
      <rPr>
        <sz val="10"/>
        <color rgb="FF000000"/>
        <rFont val="宋体"/>
        <charset val="134"/>
      </rPr>
      <t>）</t>
    </r>
  </si>
  <si>
    <r>
      <t>Dongqiao Xiang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UnicodeMS"/>
        <charset val="134"/>
      </rPr>
      <t>1year</t>
    </r>
    <r>
      <rPr>
        <sz val="10"/>
        <color rgb="FF000000"/>
        <rFont val="宋体"/>
        <charset val="134"/>
      </rPr>
      <t>）</t>
    </r>
  </si>
  <si>
    <t>Acute renal failure</t>
  </si>
  <si>
    <t>/</t>
  </si>
  <si>
    <t>Type I endoleak</t>
  </si>
  <si>
    <t>Stroke</t>
  </si>
  <si>
    <t>Rupture</t>
  </si>
  <si>
    <t>Retrograde type A-AD</t>
  </si>
  <si>
    <t>Spinal cord ischaemia</t>
  </si>
  <si>
    <t>Myocardial infarction</t>
  </si>
  <si>
    <t>30-days</t>
  </si>
  <si>
    <t>&gt;30-days</t>
  </si>
  <si>
    <t xml:space="preserve">Jaideep Das Gupta </t>
  </si>
  <si>
    <t>Acute (n/n)</t>
  </si>
  <si>
    <t>Subacute (n/n)</t>
  </si>
  <si>
    <t>Male gender</t>
  </si>
  <si>
    <t>Male</t>
  </si>
  <si>
    <t>Female</t>
  </si>
  <si>
    <t xml:space="preserve">     Smoking</t>
  </si>
  <si>
    <t>smoking</t>
  </si>
  <si>
    <t>no-smoking</t>
  </si>
  <si>
    <t xml:space="preserve">      Hypertension</t>
  </si>
  <si>
    <t xml:space="preserve"> Hypertension</t>
  </si>
  <si>
    <t>no- Hypertension</t>
  </si>
  <si>
    <t xml:space="preserve">      Coronary artery disease</t>
  </si>
  <si>
    <t>Coronary artery disease</t>
  </si>
  <si>
    <t>no- Coronary artery disease</t>
  </si>
  <si>
    <t xml:space="preserve"> Cerebrovascular disease   </t>
  </si>
  <si>
    <t xml:space="preserve">Diabetes mellitus   </t>
  </si>
  <si>
    <t xml:space="preserve">COPD  </t>
  </si>
  <si>
    <t xml:space="preserve">Renal insufficiency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</si>
</sst>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0.5"/>
      <color theme="1"/>
      <name val="Times New Roman"/>
      <charset val="134"/>
    </font>
    <font>
      <b/>
      <i/>
      <sz val="10.5"/>
      <color theme="1"/>
      <name val="Times New Roman"/>
      <charset val="134"/>
    </font>
    <font>
      <sz val="10.5"/>
      <color theme="1"/>
      <name val="Times New Roman"/>
      <charset val="134"/>
    </font>
    <font>
      <sz val="11.05"/>
      <color rgb="FF000000"/>
      <name val="Times New Roman"/>
      <charset val="134"/>
    </font>
    <font>
      <sz val="12"/>
      <name val="宋体"/>
      <charset val="134"/>
    </font>
    <font>
      <sz val="10"/>
      <color rgb="FF000000"/>
      <name val="ArialUnicodeMS"/>
      <charset val="134"/>
    </font>
    <font>
      <sz val="10"/>
      <color theme="1"/>
      <name val="ArialUnicodeMS"/>
      <charset val="134"/>
    </font>
    <font>
      <sz val="10"/>
      <color rgb="FFFF0000"/>
      <name val="ArialUnicodeMS"/>
      <charset val="134"/>
    </font>
    <font>
      <sz val="11"/>
      <color rgb="FFFF0000"/>
      <name val="宋体"/>
      <charset val="134"/>
      <scheme val="minor"/>
    </font>
    <font>
      <sz val="7.95"/>
      <color rgb="FF000000"/>
      <name val="AdvTTe692faf0"/>
      <charset val="134"/>
    </font>
    <font>
      <b/>
      <sz val="11"/>
      <color theme="1"/>
      <name val="宋体"/>
      <charset val="134"/>
      <scheme val="minor"/>
    </font>
    <font>
      <sz val="12"/>
      <color rgb="FF000000"/>
      <name val="Times New Roman"/>
      <charset val="134"/>
    </font>
    <font>
      <sz val="14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1" borderId="1" applyNumberFormat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 wrapText="1" indent="1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C26" sqref="C26"/>
    </sheetView>
  </sheetViews>
  <sheetFormatPr defaultColWidth="8.88888888888889" defaultRowHeight="14.4" outlineLevelCol="6"/>
  <cols>
    <col min="1" max="1" width="25.8888888888889" customWidth="1"/>
    <col min="3" max="3" width="14.2222222222222" customWidth="1"/>
    <col min="4" max="4" width="14.5555555555556" customWidth="1"/>
    <col min="5" max="5" width="19.7777777777778" customWidth="1"/>
    <col min="6" max="6" width="20" customWidth="1"/>
  </cols>
  <sheetData>
    <row r="1" s="20" customFormat="1" ht="31.2" spans="1:6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</row>
    <row r="2" s="20" customFormat="1" ht="15.6" spans="1:6">
      <c r="A2" s="14" t="s">
        <v>6</v>
      </c>
      <c r="B2" s="16">
        <v>2021</v>
      </c>
      <c r="C2" s="16">
        <v>25</v>
      </c>
      <c r="D2" s="16">
        <v>142</v>
      </c>
      <c r="E2" s="16">
        <v>9</v>
      </c>
      <c r="F2" s="16">
        <v>96</v>
      </c>
    </row>
    <row r="3" s="30" customFormat="1" ht="15.6" spans="1:6">
      <c r="A3" s="14" t="s">
        <v>7</v>
      </c>
      <c r="B3" s="16">
        <v>2021</v>
      </c>
      <c r="C3" s="16">
        <v>19</v>
      </c>
      <c r="D3" s="16">
        <v>130</v>
      </c>
      <c r="E3" s="16">
        <v>15</v>
      </c>
      <c r="F3" s="16">
        <v>137</v>
      </c>
    </row>
    <row r="4" s="20" customFormat="1" ht="15.6" spans="1:6">
      <c r="A4" s="14" t="s">
        <v>8</v>
      </c>
      <c r="B4" s="16">
        <v>2021</v>
      </c>
      <c r="C4" s="16">
        <v>103</v>
      </c>
      <c r="D4" s="16">
        <v>446</v>
      </c>
      <c r="E4" s="16">
        <v>41</v>
      </c>
      <c r="F4" s="16">
        <v>242</v>
      </c>
    </row>
    <row r="5" s="20" customFormat="1" ht="15.6" spans="1:6">
      <c r="A5" s="14" t="s">
        <v>9</v>
      </c>
      <c r="B5" s="16">
        <v>2022</v>
      </c>
      <c r="C5" s="16">
        <v>255</v>
      </c>
      <c r="D5" s="16">
        <v>954</v>
      </c>
      <c r="E5" s="16">
        <v>60</v>
      </c>
      <c r="F5" s="16">
        <v>316</v>
      </c>
    </row>
    <row r="6" s="20" customFormat="1" ht="15.6" spans="1:7">
      <c r="A6" s="14" t="s">
        <v>10</v>
      </c>
      <c r="B6" s="16">
        <v>2022</v>
      </c>
      <c r="C6" s="16">
        <v>24</v>
      </c>
      <c r="D6" s="16">
        <v>129</v>
      </c>
      <c r="E6" s="16">
        <v>14</v>
      </c>
      <c r="F6" s="16">
        <v>77</v>
      </c>
      <c r="G6" s="30"/>
    </row>
    <row r="7" s="20" customFormat="1" ht="15.6" spans="1:6">
      <c r="A7" s="14" t="s">
        <v>11</v>
      </c>
      <c r="B7" s="16">
        <v>2022</v>
      </c>
      <c r="C7" s="16">
        <v>227</v>
      </c>
      <c r="D7" s="16">
        <v>841</v>
      </c>
      <c r="E7" s="16">
        <v>50</v>
      </c>
      <c r="F7" s="16">
        <v>259</v>
      </c>
    </row>
    <row r="8" s="20" customFormat="1" spans="1:6">
      <c r="A8" s="20" t="s">
        <v>12</v>
      </c>
      <c r="C8" s="20">
        <f>SUM(C2:C7)</f>
        <v>653</v>
      </c>
      <c r="D8" s="20">
        <f>SUM(D2:D7)</f>
        <v>2642</v>
      </c>
      <c r="E8" s="20">
        <f>SUM(E2:E7)</f>
        <v>189</v>
      </c>
      <c r="F8" s="20">
        <f>SUM(F2:F7)</f>
        <v>1127</v>
      </c>
    </row>
    <row r="9" s="20" customFormat="1"/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E22" sqref="E22"/>
    </sheetView>
  </sheetViews>
  <sheetFormatPr defaultColWidth="8.88888888888889" defaultRowHeight="14.4"/>
  <cols>
    <col min="1" max="1" width="20.7777777777778" customWidth="1"/>
    <col min="4" max="4" width="12.8888888888889"/>
  </cols>
  <sheetData>
    <row r="1" ht="15.6" spans="1:13">
      <c r="A1" s="13" t="s">
        <v>13</v>
      </c>
      <c r="B1" s="13" t="s">
        <v>1</v>
      </c>
      <c r="C1" s="13" t="s">
        <v>14</v>
      </c>
      <c r="D1" s="13"/>
      <c r="E1" s="13" t="s">
        <v>15</v>
      </c>
      <c r="F1" s="13"/>
      <c r="G1" s="41"/>
      <c r="H1" s="42"/>
      <c r="I1" s="42"/>
      <c r="J1" s="13"/>
      <c r="K1" s="13"/>
      <c r="L1" s="13"/>
      <c r="M1" s="13"/>
    </row>
    <row r="2" ht="15.6" spans="1:13">
      <c r="A2" s="13"/>
      <c r="B2" s="13"/>
      <c r="C2" s="13" t="s">
        <v>16</v>
      </c>
      <c r="D2" s="13" t="s">
        <v>12</v>
      </c>
      <c r="E2" s="13" t="s">
        <v>16</v>
      </c>
      <c r="F2" s="13" t="s">
        <v>12</v>
      </c>
      <c r="G2" s="41"/>
      <c r="H2" s="19"/>
      <c r="I2" s="13"/>
      <c r="J2" s="27"/>
      <c r="K2" s="27"/>
      <c r="L2" s="27"/>
      <c r="M2" s="27"/>
    </row>
    <row r="3" ht="15.6" spans="1:13">
      <c r="A3" s="14" t="s">
        <v>6</v>
      </c>
      <c r="B3" s="16">
        <v>2021</v>
      </c>
      <c r="C3" s="17">
        <v>2</v>
      </c>
      <c r="D3" s="17">
        <v>142</v>
      </c>
      <c r="E3" s="17">
        <v>0</v>
      </c>
      <c r="F3" s="17">
        <v>96</v>
      </c>
      <c r="G3" s="41"/>
      <c r="H3" s="19"/>
      <c r="I3" s="13"/>
      <c r="J3" s="27"/>
      <c r="K3" s="27"/>
      <c r="L3" s="27"/>
      <c r="M3" s="27"/>
    </row>
    <row r="4" s="12" customFormat="1" ht="15.6" spans="1:13">
      <c r="A4" s="14" t="s">
        <v>7</v>
      </c>
      <c r="B4" s="16">
        <v>2021</v>
      </c>
      <c r="C4" s="17">
        <v>5</v>
      </c>
      <c r="D4" s="17">
        <v>130</v>
      </c>
      <c r="E4" s="17">
        <v>1</v>
      </c>
      <c r="F4" s="17">
        <v>137</v>
      </c>
      <c r="G4" s="43"/>
      <c r="H4" s="14"/>
      <c r="I4" s="16"/>
      <c r="J4" s="17"/>
      <c r="K4" s="17"/>
      <c r="L4" s="17"/>
      <c r="M4" s="17"/>
    </row>
    <row r="5" ht="15.6" spans="1:13">
      <c r="A5" s="14" t="s">
        <v>8</v>
      </c>
      <c r="B5" s="16">
        <v>2021</v>
      </c>
      <c r="C5" s="17">
        <v>26</v>
      </c>
      <c r="D5" s="17">
        <v>446</v>
      </c>
      <c r="E5" s="17">
        <v>5</v>
      </c>
      <c r="F5" s="17">
        <v>242</v>
      </c>
      <c r="G5" s="41"/>
      <c r="H5" s="19"/>
      <c r="I5" s="13"/>
      <c r="J5" s="27"/>
      <c r="K5" s="27"/>
      <c r="L5" s="27"/>
      <c r="M5" s="27"/>
    </row>
    <row r="6" ht="15.6" spans="1:13">
      <c r="A6" s="14" t="s">
        <v>9</v>
      </c>
      <c r="B6" s="16">
        <v>2022</v>
      </c>
      <c r="C6" s="17">
        <v>57</v>
      </c>
      <c r="D6" s="17">
        <v>954</v>
      </c>
      <c r="E6" s="17">
        <v>8</v>
      </c>
      <c r="F6" s="17">
        <v>316</v>
      </c>
      <c r="G6" s="41"/>
      <c r="H6" s="19"/>
      <c r="I6" s="13"/>
      <c r="J6" s="27"/>
      <c r="K6" s="27"/>
      <c r="L6" s="27"/>
      <c r="M6" s="27"/>
    </row>
    <row r="7" ht="15.6" spans="1:13">
      <c r="A7" s="14" t="s">
        <v>10</v>
      </c>
      <c r="B7" s="16">
        <v>2022</v>
      </c>
      <c r="C7" s="17">
        <v>4</v>
      </c>
      <c r="D7" s="17">
        <v>129</v>
      </c>
      <c r="E7" s="17">
        <v>4</v>
      </c>
      <c r="F7" s="17">
        <v>77</v>
      </c>
      <c r="G7" s="41"/>
      <c r="H7" s="19"/>
      <c r="I7" s="13"/>
      <c r="J7" s="27"/>
      <c r="K7" s="27"/>
      <c r="L7" s="27"/>
      <c r="M7" s="27"/>
    </row>
    <row r="8" ht="15.6" spans="1:13">
      <c r="A8" s="14" t="s">
        <v>11</v>
      </c>
      <c r="B8" s="16">
        <v>2022</v>
      </c>
      <c r="C8" s="17">
        <v>55</v>
      </c>
      <c r="D8" s="17">
        <v>841</v>
      </c>
      <c r="E8" s="17">
        <v>7</v>
      </c>
      <c r="F8" s="17">
        <v>259</v>
      </c>
      <c r="G8" s="41"/>
      <c r="H8" s="41"/>
      <c r="I8" s="41"/>
      <c r="J8" s="41"/>
      <c r="K8" s="41"/>
      <c r="L8" s="41"/>
      <c r="M8" s="41"/>
    </row>
    <row r="9" spans="1:13">
      <c r="A9" s="41"/>
      <c r="B9" s="41"/>
      <c r="C9" s="41">
        <f>SUM(C3:C8)</f>
        <v>149</v>
      </c>
      <c r="D9" s="41">
        <f>SUM(D3:D8)</f>
        <v>2642</v>
      </c>
      <c r="E9" s="41">
        <f>SUM(E3:E8)</f>
        <v>25</v>
      </c>
      <c r="F9" s="41">
        <f>SUM(F3:F8)</f>
        <v>1127</v>
      </c>
      <c r="G9" s="41"/>
      <c r="H9" s="41"/>
      <c r="I9" s="41"/>
      <c r="J9" s="41"/>
      <c r="K9" s="41"/>
      <c r="L9" s="41"/>
      <c r="M9" s="41"/>
    </row>
  </sheetData>
  <mergeCells count="4">
    <mergeCell ref="C1:D1"/>
    <mergeCell ref="E1:F1"/>
    <mergeCell ref="A1:A2"/>
    <mergeCell ref="B1: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A1" sqref="A1:A7"/>
    </sheetView>
  </sheetViews>
  <sheetFormatPr defaultColWidth="8.88888888888889" defaultRowHeight="14.4" outlineLevelCol="6"/>
  <cols>
    <col min="1" max="1" width="21.3333333333333" customWidth="1"/>
    <col min="3" max="3" width="27.1111111111111" customWidth="1"/>
    <col min="4" max="4" width="14.4444444444444" customWidth="1"/>
    <col min="5" max="5" width="12.7777777777778" customWidth="1"/>
    <col min="6" max="6" width="32.4444444444444" customWidth="1"/>
    <col min="7" max="7" width="12.8888888888889"/>
  </cols>
  <sheetData>
    <row r="1" s="20" customFormat="1" ht="31.2" spans="1:7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20" t="s">
        <v>17</v>
      </c>
    </row>
    <row r="2" s="30" customFormat="1" ht="26.4" spans="1:7">
      <c r="A2" s="14" t="s">
        <v>18</v>
      </c>
      <c r="B2" s="16">
        <v>2021</v>
      </c>
      <c r="C2" s="17">
        <v>10</v>
      </c>
      <c r="D2" s="17">
        <v>137</v>
      </c>
      <c r="E2" s="17">
        <v>9</v>
      </c>
      <c r="F2" s="17">
        <v>73</v>
      </c>
      <c r="G2" s="30">
        <v>3</v>
      </c>
    </row>
    <row r="3" s="20" customFormat="1" ht="15.6" spans="1:7">
      <c r="A3" s="14" t="s">
        <v>19</v>
      </c>
      <c r="B3" s="16">
        <v>2021</v>
      </c>
      <c r="C3" s="17">
        <v>5</v>
      </c>
      <c r="D3" s="17">
        <v>120</v>
      </c>
      <c r="E3" s="17">
        <v>11</v>
      </c>
      <c r="F3" s="17">
        <v>133</v>
      </c>
      <c r="G3" s="20">
        <v>3</v>
      </c>
    </row>
    <row r="4" s="20" customFormat="1" ht="15.6" spans="1:7">
      <c r="A4" s="14" t="s">
        <v>20</v>
      </c>
      <c r="B4" s="16">
        <v>2021</v>
      </c>
      <c r="C4" s="17">
        <v>39</v>
      </c>
      <c r="D4" s="17">
        <v>446</v>
      </c>
      <c r="E4" s="17">
        <v>14</v>
      </c>
      <c r="F4" s="17">
        <v>242</v>
      </c>
      <c r="G4" s="20">
        <v>1</v>
      </c>
    </row>
    <row r="5" s="30" customFormat="1" ht="26.4" spans="1:7">
      <c r="A5" s="14" t="s">
        <v>21</v>
      </c>
      <c r="B5" s="16">
        <v>2022</v>
      </c>
      <c r="C5" s="17">
        <v>127</v>
      </c>
      <c r="D5" s="17">
        <v>954</v>
      </c>
      <c r="E5" s="17">
        <v>24</v>
      </c>
      <c r="F5" s="17">
        <v>316</v>
      </c>
      <c r="G5" s="30">
        <v>1</v>
      </c>
    </row>
    <row r="6" s="20" customFormat="1" ht="26.4" spans="1:7">
      <c r="A6" s="14" t="s">
        <v>22</v>
      </c>
      <c r="B6" s="16">
        <v>2022</v>
      </c>
      <c r="C6" s="17">
        <v>10</v>
      </c>
      <c r="D6" s="17">
        <v>129</v>
      </c>
      <c r="E6" s="17">
        <v>14</v>
      </c>
      <c r="F6" s="17">
        <v>77</v>
      </c>
      <c r="G6" s="20">
        <v>1</v>
      </c>
    </row>
    <row r="7" s="30" customFormat="1" ht="26.4" spans="1:7">
      <c r="A7" s="14" t="s">
        <v>23</v>
      </c>
      <c r="B7" s="16">
        <v>2022</v>
      </c>
      <c r="C7" s="17">
        <v>94</v>
      </c>
      <c r="D7" s="17">
        <v>841</v>
      </c>
      <c r="E7" s="17">
        <v>19</v>
      </c>
      <c r="F7" s="17">
        <v>259</v>
      </c>
      <c r="G7" s="30">
        <v>1</v>
      </c>
    </row>
    <row r="8" s="30" customFormat="1" ht="26.4" spans="1:7">
      <c r="A8" s="14" t="s">
        <v>24</v>
      </c>
      <c r="B8" s="16">
        <v>2021</v>
      </c>
      <c r="C8" s="17">
        <v>4</v>
      </c>
      <c r="D8" s="17">
        <v>137</v>
      </c>
      <c r="E8" s="17">
        <v>1</v>
      </c>
      <c r="F8" s="17">
        <v>73</v>
      </c>
      <c r="G8" s="30">
        <v>1</v>
      </c>
    </row>
    <row r="13" ht="15.6" spans="3:3">
      <c r="C13" s="40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4"/>
  <sheetViews>
    <sheetView topLeftCell="A34" workbookViewId="0">
      <selection activeCell="A1" sqref="A1:G57"/>
    </sheetView>
  </sheetViews>
  <sheetFormatPr defaultColWidth="8.88888888888889" defaultRowHeight="14.4"/>
  <cols>
    <col min="1" max="1" width="15.3333333333333" customWidth="1"/>
    <col min="2" max="2" width="18.5555555555556" customWidth="1"/>
  </cols>
  <sheetData>
    <row r="1" ht="15.6" spans="1:7">
      <c r="A1" s="20"/>
      <c r="B1" s="13" t="s">
        <v>13</v>
      </c>
      <c r="C1" s="13" t="s">
        <v>1</v>
      </c>
      <c r="D1" s="13" t="s">
        <v>14</v>
      </c>
      <c r="E1" s="13"/>
      <c r="F1" s="13" t="s">
        <v>15</v>
      </c>
      <c r="G1" s="13"/>
    </row>
    <row r="2" ht="15.6" spans="1:14">
      <c r="A2" s="20"/>
      <c r="B2" s="13"/>
      <c r="C2" s="13"/>
      <c r="D2" s="13" t="s">
        <v>16</v>
      </c>
      <c r="E2" s="13" t="s">
        <v>12</v>
      </c>
      <c r="F2" s="13" t="s">
        <v>16</v>
      </c>
      <c r="G2" s="13" t="s">
        <v>12</v>
      </c>
      <c r="I2" s="38"/>
      <c r="J2" s="38"/>
      <c r="K2" s="36"/>
      <c r="L2" s="36"/>
      <c r="M2" s="36"/>
      <c r="N2" s="36"/>
    </row>
    <row r="3" ht="15.6" spans="1:14">
      <c r="A3" s="27" t="s">
        <v>25</v>
      </c>
      <c r="B3" s="14" t="s">
        <v>6</v>
      </c>
      <c r="C3" s="16">
        <v>2021</v>
      </c>
      <c r="D3" s="16">
        <v>3</v>
      </c>
      <c r="E3" s="16">
        <v>142</v>
      </c>
      <c r="F3" s="16">
        <v>1</v>
      </c>
      <c r="G3" s="16">
        <v>96</v>
      </c>
      <c r="I3" s="35"/>
      <c r="J3" s="36"/>
      <c r="K3" s="36"/>
      <c r="L3" s="36"/>
      <c r="M3" s="36"/>
      <c r="N3" s="36"/>
    </row>
    <row r="4" ht="15.6" spans="1:14">
      <c r="A4" s="27"/>
      <c r="B4" s="14" t="s">
        <v>7</v>
      </c>
      <c r="C4" s="16">
        <v>2021</v>
      </c>
      <c r="D4" s="16" t="s">
        <v>26</v>
      </c>
      <c r="E4" s="16" t="s">
        <v>26</v>
      </c>
      <c r="F4" s="16" t="s">
        <v>26</v>
      </c>
      <c r="G4" s="16" t="s">
        <v>26</v>
      </c>
      <c r="I4" s="35"/>
      <c r="J4" s="36"/>
      <c r="K4" s="36"/>
      <c r="L4" s="36"/>
      <c r="M4" s="36"/>
      <c r="N4" s="36"/>
    </row>
    <row r="5" ht="15.6" spans="1:14">
      <c r="A5" s="27"/>
      <c r="B5" s="14" t="s">
        <v>8</v>
      </c>
      <c r="C5" s="16">
        <v>2021</v>
      </c>
      <c r="D5" s="16">
        <v>9</v>
      </c>
      <c r="E5" s="16">
        <v>446</v>
      </c>
      <c r="F5" s="16">
        <v>2</v>
      </c>
      <c r="G5" s="16">
        <v>242</v>
      </c>
      <c r="I5" s="35"/>
      <c r="J5" s="36"/>
      <c r="K5" s="36"/>
      <c r="L5" s="36"/>
      <c r="M5" s="36"/>
      <c r="N5" s="36"/>
    </row>
    <row r="6" ht="15.6" spans="1:7">
      <c r="A6" s="27"/>
      <c r="B6" s="14" t="s">
        <v>9</v>
      </c>
      <c r="C6" s="16">
        <v>2022</v>
      </c>
      <c r="D6" s="16" t="s">
        <v>26</v>
      </c>
      <c r="E6" s="16" t="s">
        <v>26</v>
      </c>
      <c r="F6" s="16" t="s">
        <v>26</v>
      </c>
      <c r="G6" s="16" t="s">
        <v>26</v>
      </c>
    </row>
    <row r="7" ht="15.6" spans="1:7">
      <c r="A7" s="27"/>
      <c r="B7" s="14" t="s">
        <v>10</v>
      </c>
      <c r="C7" s="16">
        <v>2022</v>
      </c>
      <c r="D7" s="16">
        <v>2</v>
      </c>
      <c r="E7" s="16">
        <v>129</v>
      </c>
      <c r="F7" s="16">
        <v>0</v>
      </c>
      <c r="G7" s="16">
        <v>77</v>
      </c>
    </row>
    <row r="8" ht="15.6" spans="1:7">
      <c r="A8" s="27"/>
      <c r="B8" s="14" t="s">
        <v>11</v>
      </c>
      <c r="C8" s="16">
        <v>2022</v>
      </c>
      <c r="D8" s="16" t="s">
        <v>26</v>
      </c>
      <c r="E8" s="16" t="s">
        <v>26</v>
      </c>
      <c r="F8" s="16" t="s">
        <v>26</v>
      </c>
      <c r="G8" s="16" t="s">
        <v>26</v>
      </c>
    </row>
    <row r="9" ht="15.6" spans="1:7">
      <c r="A9" s="27"/>
      <c r="B9" s="28"/>
      <c r="C9" s="29"/>
      <c r="D9" s="29">
        <f>SUM(D3:D8)</f>
        <v>14</v>
      </c>
      <c r="E9" s="29">
        <f>SUM(E3:E8)</f>
        <v>717</v>
      </c>
      <c r="F9" s="29">
        <f>SUM(F3:F8)</f>
        <v>3</v>
      </c>
      <c r="G9" s="29">
        <f>SUM(G3:G8)</f>
        <v>415</v>
      </c>
    </row>
    <row r="10" spans="1:7">
      <c r="A10" s="20"/>
      <c r="B10" s="20"/>
      <c r="C10" s="20"/>
      <c r="D10" s="20"/>
      <c r="E10" s="20"/>
      <c r="F10" s="20"/>
      <c r="G10" s="20"/>
    </row>
    <row r="11" ht="15.6" spans="1:7">
      <c r="A11" s="27" t="s">
        <v>27</v>
      </c>
      <c r="B11" s="14" t="s">
        <v>6</v>
      </c>
      <c r="C11" s="16">
        <v>2021</v>
      </c>
      <c r="D11" s="30">
        <v>14</v>
      </c>
      <c r="E11" s="30">
        <v>142</v>
      </c>
      <c r="F11" s="30">
        <v>5</v>
      </c>
      <c r="G11" s="30">
        <v>96</v>
      </c>
    </row>
    <row r="12" ht="15.6" spans="1:7">
      <c r="A12" s="27"/>
      <c r="B12" s="14" t="s">
        <v>7</v>
      </c>
      <c r="C12" s="16">
        <v>2021</v>
      </c>
      <c r="D12" s="30">
        <v>11</v>
      </c>
      <c r="E12" s="30">
        <v>130</v>
      </c>
      <c r="F12" s="30">
        <v>10</v>
      </c>
      <c r="G12" s="30">
        <v>137</v>
      </c>
    </row>
    <row r="13" ht="15.6" spans="1:7">
      <c r="A13" s="27"/>
      <c r="B13" s="14" t="s">
        <v>8</v>
      </c>
      <c r="C13" s="16">
        <v>2021</v>
      </c>
      <c r="D13" s="30" t="s">
        <v>26</v>
      </c>
      <c r="E13" s="30" t="s">
        <v>26</v>
      </c>
      <c r="F13" s="30" t="s">
        <v>26</v>
      </c>
      <c r="G13" s="30" t="s">
        <v>26</v>
      </c>
    </row>
    <row r="14" ht="15.6" spans="1:7">
      <c r="A14" s="27"/>
      <c r="B14" s="14" t="s">
        <v>9</v>
      </c>
      <c r="C14" s="16">
        <v>2022</v>
      </c>
      <c r="D14" s="30" t="s">
        <v>26</v>
      </c>
      <c r="E14" s="30" t="s">
        <v>26</v>
      </c>
      <c r="F14" s="30" t="s">
        <v>26</v>
      </c>
      <c r="G14" s="30" t="s">
        <v>26</v>
      </c>
    </row>
    <row r="15" ht="15.6" spans="1:14">
      <c r="A15" s="27"/>
      <c r="B15" s="14" t="s">
        <v>10</v>
      </c>
      <c r="C15" s="16">
        <v>2022</v>
      </c>
      <c r="D15" s="30" t="s">
        <v>26</v>
      </c>
      <c r="E15" s="30" t="s">
        <v>26</v>
      </c>
      <c r="F15" s="30" t="s">
        <v>26</v>
      </c>
      <c r="G15" s="30" t="s">
        <v>26</v>
      </c>
      <c r="I15" s="38"/>
      <c r="J15" s="38"/>
      <c r="K15" s="36"/>
      <c r="L15" s="36"/>
      <c r="M15" s="36"/>
      <c r="N15" s="36"/>
    </row>
    <row r="16" ht="15.6" spans="1:10">
      <c r="A16" s="27"/>
      <c r="B16" s="14" t="s">
        <v>11</v>
      </c>
      <c r="C16" s="16">
        <v>2022</v>
      </c>
      <c r="D16" s="30" t="s">
        <v>26</v>
      </c>
      <c r="E16" s="30" t="s">
        <v>26</v>
      </c>
      <c r="F16" s="30" t="s">
        <v>26</v>
      </c>
      <c r="G16" s="30" t="s">
        <v>26</v>
      </c>
      <c r="I16" s="35"/>
      <c r="J16" s="36"/>
    </row>
    <row r="17" ht="15.6" spans="1:10">
      <c r="A17" s="20"/>
      <c r="B17" s="20"/>
      <c r="C17" s="20"/>
      <c r="D17" s="20">
        <f>SUM(D11:D16)</f>
        <v>25</v>
      </c>
      <c r="E17" s="20">
        <f>SUM(E11:E16)</f>
        <v>272</v>
      </c>
      <c r="F17" s="20">
        <f>SUM(F11:F16)</f>
        <v>15</v>
      </c>
      <c r="G17" s="20">
        <f>SUM(G11:G16)</f>
        <v>233</v>
      </c>
      <c r="I17" s="35"/>
      <c r="J17" s="36"/>
    </row>
    <row r="18" ht="15.6" spans="1:10">
      <c r="A18" s="27"/>
      <c r="B18" s="28"/>
      <c r="C18" s="29"/>
      <c r="D18" s="20"/>
      <c r="E18" s="20"/>
      <c r="F18" s="20"/>
      <c r="G18" s="20"/>
      <c r="I18" s="35"/>
      <c r="J18" s="36"/>
    </row>
    <row r="19" ht="15.6" spans="1:10">
      <c r="A19" s="27" t="s">
        <v>28</v>
      </c>
      <c r="B19" s="14" t="s">
        <v>6</v>
      </c>
      <c r="C19" s="16">
        <v>2021</v>
      </c>
      <c r="D19" s="30">
        <v>1</v>
      </c>
      <c r="E19" s="30">
        <v>142</v>
      </c>
      <c r="F19" s="30">
        <v>0</v>
      </c>
      <c r="G19" s="30">
        <v>96</v>
      </c>
      <c r="I19" s="35"/>
      <c r="J19" s="36"/>
    </row>
    <row r="20" ht="15.6" spans="1:10">
      <c r="A20" s="27"/>
      <c r="B20" s="14" t="s">
        <v>7</v>
      </c>
      <c r="C20" s="16">
        <v>2021</v>
      </c>
      <c r="D20" s="30">
        <v>3</v>
      </c>
      <c r="E20" s="30">
        <v>130</v>
      </c>
      <c r="F20" s="30">
        <v>1</v>
      </c>
      <c r="G20" s="30">
        <v>137</v>
      </c>
      <c r="I20" s="35"/>
      <c r="J20" s="36"/>
    </row>
    <row r="21" ht="15.6" spans="1:10">
      <c r="A21" s="27"/>
      <c r="B21" s="14" t="s">
        <v>8</v>
      </c>
      <c r="C21" s="16">
        <v>2021</v>
      </c>
      <c r="D21" s="30">
        <v>16</v>
      </c>
      <c r="E21" s="30">
        <v>446</v>
      </c>
      <c r="F21" s="30">
        <v>5</v>
      </c>
      <c r="G21" s="30">
        <v>242</v>
      </c>
      <c r="I21" s="35"/>
      <c r="J21" s="36"/>
    </row>
    <row r="22" ht="15.6" spans="1:10">
      <c r="A22" s="27"/>
      <c r="B22" s="14" t="s">
        <v>9</v>
      </c>
      <c r="C22" s="16">
        <v>2022</v>
      </c>
      <c r="D22" s="30">
        <v>56</v>
      </c>
      <c r="E22" s="30">
        <f>121+833</f>
        <v>954</v>
      </c>
      <c r="F22" s="30">
        <v>7</v>
      </c>
      <c r="G22" s="30">
        <v>316</v>
      </c>
      <c r="I22" s="35"/>
      <c r="J22" s="36"/>
    </row>
    <row r="23" ht="15.6" spans="1:7">
      <c r="A23" s="27"/>
      <c r="B23" s="14" t="s">
        <v>10</v>
      </c>
      <c r="C23" s="16">
        <v>2022</v>
      </c>
      <c r="D23" s="30">
        <v>4</v>
      </c>
      <c r="E23" s="30">
        <v>129</v>
      </c>
      <c r="F23" s="30">
        <v>0</v>
      </c>
      <c r="G23" s="30">
        <v>77</v>
      </c>
    </row>
    <row r="24" ht="15.6" spans="1:7">
      <c r="A24" s="27"/>
      <c r="B24" s="14" t="s">
        <v>11</v>
      </c>
      <c r="C24" s="16">
        <v>2022</v>
      </c>
      <c r="D24" s="30">
        <f>34+11+11</f>
        <v>56</v>
      </c>
      <c r="E24" s="30">
        <f>309+262+270</f>
        <v>841</v>
      </c>
      <c r="F24" s="30">
        <v>6</v>
      </c>
      <c r="G24" s="30">
        <v>259</v>
      </c>
    </row>
    <row r="25" ht="15.6" spans="1:7">
      <c r="A25" s="20"/>
      <c r="B25" s="19"/>
      <c r="C25" s="13"/>
      <c r="D25" s="20">
        <f>SUM(D19:D24)</f>
        <v>136</v>
      </c>
      <c r="E25" s="20">
        <f>SUM(E19:E24)</f>
        <v>2642</v>
      </c>
      <c r="F25" s="20">
        <f>SUM(F19:F24)</f>
        <v>19</v>
      </c>
      <c r="G25" s="20">
        <f>SUM(G19:G24)</f>
        <v>1127</v>
      </c>
    </row>
    <row r="26" ht="15.6" spans="1:7">
      <c r="A26" s="27"/>
      <c r="B26" s="19"/>
      <c r="C26" s="13"/>
      <c r="D26" s="20"/>
      <c r="E26" s="20"/>
      <c r="F26" s="20"/>
      <c r="G26" s="20"/>
    </row>
    <row r="27" ht="15.6" spans="1:7">
      <c r="A27" s="27" t="s">
        <v>29</v>
      </c>
      <c r="B27" s="14" t="s">
        <v>6</v>
      </c>
      <c r="C27" s="16">
        <v>2021</v>
      </c>
      <c r="D27" s="30">
        <v>2</v>
      </c>
      <c r="E27" s="30">
        <v>142</v>
      </c>
      <c r="F27" s="30">
        <v>0</v>
      </c>
      <c r="G27" s="30">
        <v>96</v>
      </c>
    </row>
    <row r="28" ht="15.6" spans="1:7">
      <c r="A28" s="27"/>
      <c r="B28" s="14" t="s">
        <v>7</v>
      </c>
      <c r="C28" s="16">
        <v>2021</v>
      </c>
      <c r="D28" s="30">
        <v>2</v>
      </c>
      <c r="E28" s="30">
        <v>130</v>
      </c>
      <c r="F28" s="30">
        <v>0</v>
      </c>
      <c r="G28" s="30">
        <v>137</v>
      </c>
    </row>
    <row r="29" ht="15.6" spans="1:7">
      <c r="A29" s="27"/>
      <c r="B29" s="14" t="s">
        <v>8</v>
      </c>
      <c r="C29" s="16">
        <v>2021</v>
      </c>
      <c r="D29" s="30" t="s">
        <v>26</v>
      </c>
      <c r="E29" s="30" t="s">
        <v>26</v>
      </c>
      <c r="F29" s="30" t="s">
        <v>26</v>
      </c>
      <c r="G29" s="30" t="s">
        <v>26</v>
      </c>
    </row>
    <row r="30" ht="15.6" spans="1:14">
      <c r="A30" s="27"/>
      <c r="B30" s="14" t="s">
        <v>9</v>
      </c>
      <c r="C30" s="16">
        <v>2022</v>
      </c>
      <c r="D30" s="30" t="s">
        <v>26</v>
      </c>
      <c r="E30" s="30" t="s">
        <v>26</v>
      </c>
      <c r="F30" s="30" t="s">
        <v>26</v>
      </c>
      <c r="G30" s="30" t="s">
        <v>26</v>
      </c>
      <c r="I30" s="38"/>
      <c r="J30" s="38"/>
      <c r="K30" s="36"/>
      <c r="L30" s="36"/>
      <c r="M30" s="36"/>
      <c r="N30" s="36"/>
    </row>
    <row r="31" ht="15.6" spans="1:10">
      <c r="A31" s="27"/>
      <c r="B31" s="14" t="s">
        <v>10</v>
      </c>
      <c r="C31" s="16">
        <v>2022</v>
      </c>
      <c r="D31" s="30" t="s">
        <v>26</v>
      </c>
      <c r="E31" s="30" t="s">
        <v>26</v>
      </c>
      <c r="F31" s="30" t="s">
        <v>26</v>
      </c>
      <c r="G31" s="30" t="s">
        <v>26</v>
      </c>
      <c r="I31" s="35"/>
      <c r="J31" s="36"/>
    </row>
    <row r="32" ht="15.6" spans="1:11">
      <c r="A32" s="27"/>
      <c r="B32" s="14" t="s">
        <v>11</v>
      </c>
      <c r="C32" s="16">
        <v>2022</v>
      </c>
      <c r="D32" s="30" t="s">
        <v>26</v>
      </c>
      <c r="E32" s="30" t="s">
        <v>26</v>
      </c>
      <c r="F32" s="30" t="s">
        <v>26</v>
      </c>
      <c r="G32" s="30" t="s">
        <v>26</v>
      </c>
      <c r="I32" s="35"/>
      <c r="J32" s="36"/>
      <c r="K32" s="39"/>
    </row>
    <row r="33" ht="15.6" spans="1:11">
      <c r="A33" s="27"/>
      <c r="B33" s="19"/>
      <c r="C33" s="13"/>
      <c r="D33" s="20">
        <f>SUM(D27:D32)</f>
        <v>4</v>
      </c>
      <c r="E33" s="20">
        <f>SUM(E27:E32)</f>
        <v>272</v>
      </c>
      <c r="F33" s="20">
        <f>SUM(F27:F32)</f>
        <v>0</v>
      </c>
      <c r="G33" s="20">
        <f>SUM(G27:G32)</f>
        <v>233</v>
      </c>
      <c r="I33" s="35"/>
      <c r="J33" s="36"/>
      <c r="K33" s="39"/>
    </row>
    <row r="34" ht="15.6" spans="1:10">
      <c r="A34" s="20"/>
      <c r="B34" s="19"/>
      <c r="C34" s="13"/>
      <c r="D34" s="20"/>
      <c r="E34" s="20"/>
      <c r="F34" s="20"/>
      <c r="G34" s="20"/>
      <c r="I34" s="35"/>
      <c r="J34" s="36"/>
    </row>
    <row r="35" ht="15.6" spans="1:7">
      <c r="A35" s="27" t="s">
        <v>30</v>
      </c>
      <c r="B35" s="14" t="s">
        <v>6</v>
      </c>
      <c r="C35" s="16">
        <v>2021</v>
      </c>
      <c r="D35" s="30">
        <v>3</v>
      </c>
      <c r="E35" s="30">
        <v>142</v>
      </c>
      <c r="F35" s="30">
        <v>0</v>
      </c>
      <c r="G35" s="30">
        <v>96</v>
      </c>
    </row>
    <row r="36" ht="15.6" spans="1:7">
      <c r="A36" s="27"/>
      <c r="B36" s="14" t="s">
        <v>7</v>
      </c>
      <c r="C36" s="16">
        <v>2021</v>
      </c>
      <c r="D36" s="31">
        <v>1</v>
      </c>
      <c r="E36" s="30">
        <v>130</v>
      </c>
      <c r="F36" s="30">
        <v>0</v>
      </c>
      <c r="G36" s="30">
        <v>137</v>
      </c>
    </row>
    <row r="37" ht="15.6" spans="1:7">
      <c r="A37" s="27"/>
      <c r="B37" s="14" t="s">
        <v>8</v>
      </c>
      <c r="C37" s="16">
        <v>2021</v>
      </c>
      <c r="D37" s="30" t="s">
        <v>26</v>
      </c>
      <c r="E37" s="30" t="s">
        <v>26</v>
      </c>
      <c r="F37" s="30" t="s">
        <v>26</v>
      </c>
      <c r="G37" s="30" t="s">
        <v>26</v>
      </c>
    </row>
    <row r="38" ht="15.6" spans="1:7">
      <c r="A38" s="27"/>
      <c r="B38" s="14" t="s">
        <v>9</v>
      </c>
      <c r="C38" s="16">
        <v>2022</v>
      </c>
      <c r="D38" s="30" t="s">
        <v>26</v>
      </c>
      <c r="E38" s="30" t="s">
        <v>26</v>
      </c>
      <c r="F38" s="30" t="s">
        <v>26</v>
      </c>
      <c r="G38" s="30" t="s">
        <v>26</v>
      </c>
    </row>
    <row r="39" ht="15.6" spans="1:7">
      <c r="A39" s="27"/>
      <c r="B39" s="14" t="s">
        <v>10</v>
      </c>
      <c r="C39" s="16">
        <v>2022</v>
      </c>
      <c r="D39" s="30" t="s">
        <v>26</v>
      </c>
      <c r="E39" s="30" t="s">
        <v>26</v>
      </c>
      <c r="F39" s="30" t="s">
        <v>26</v>
      </c>
      <c r="G39" s="30" t="s">
        <v>26</v>
      </c>
    </row>
    <row r="40" ht="15.6" spans="1:14">
      <c r="A40" s="27"/>
      <c r="B40" s="14" t="s">
        <v>11</v>
      </c>
      <c r="C40" s="16">
        <v>2022</v>
      </c>
      <c r="D40" s="30">
        <f>4+5+3</f>
        <v>12</v>
      </c>
      <c r="E40" s="30">
        <f>309+262+270</f>
        <v>841</v>
      </c>
      <c r="F40" s="30">
        <v>6</v>
      </c>
      <c r="G40" s="30">
        <v>259</v>
      </c>
      <c r="I40" s="38"/>
      <c r="J40" s="38"/>
      <c r="K40" s="36"/>
      <c r="L40" s="36"/>
      <c r="M40" s="36"/>
      <c r="N40" s="36"/>
    </row>
    <row r="41" ht="15.6" spans="1:14">
      <c r="A41" s="20"/>
      <c r="B41" s="20"/>
      <c r="C41" s="20"/>
      <c r="D41" s="20">
        <f>SUM(D35:D40)</f>
        <v>16</v>
      </c>
      <c r="E41" s="20">
        <f>SUM(E35:E40)</f>
        <v>1113</v>
      </c>
      <c r="F41" s="20">
        <f>SUM(F35:F40)</f>
        <v>6</v>
      </c>
      <c r="G41" s="20">
        <f>SUM(G35:G40)</f>
        <v>492</v>
      </c>
      <c r="I41" s="35"/>
      <c r="J41" s="36"/>
      <c r="K41" s="5"/>
      <c r="L41" s="5"/>
      <c r="M41" s="5"/>
      <c r="N41" s="5"/>
    </row>
    <row r="42" ht="15.6" spans="1:10">
      <c r="A42" s="20"/>
      <c r="B42" s="20"/>
      <c r="C42" s="20"/>
      <c r="D42" s="20"/>
      <c r="E42" s="20"/>
      <c r="F42" s="20"/>
      <c r="G42" s="20"/>
      <c r="I42" s="35"/>
      <c r="J42" s="36"/>
    </row>
    <row r="43" ht="15.6" spans="1:10">
      <c r="A43" s="27" t="s">
        <v>31</v>
      </c>
      <c r="B43" s="14" t="s">
        <v>6</v>
      </c>
      <c r="C43" s="16">
        <v>2021</v>
      </c>
      <c r="D43" s="32" t="s">
        <v>26</v>
      </c>
      <c r="E43" s="32" t="s">
        <v>26</v>
      </c>
      <c r="F43" s="32" t="s">
        <v>26</v>
      </c>
      <c r="G43" s="32" t="s">
        <v>26</v>
      </c>
      <c r="I43" s="35"/>
      <c r="J43" s="36"/>
    </row>
    <row r="44" ht="15.6" spans="1:10">
      <c r="A44" s="27"/>
      <c r="B44" s="14" t="s">
        <v>7</v>
      </c>
      <c r="C44" s="16">
        <v>2021</v>
      </c>
      <c r="D44" s="17">
        <v>1</v>
      </c>
      <c r="E44" s="17">
        <v>130</v>
      </c>
      <c r="F44" s="17">
        <v>3</v>
      </c>
      <c r="G44" s="17">
        <v>137</v>
      </c>
      <c r="I44" s="35"/>
      <c r="J44" s="36"/>
    </row>
    <row r="45" ht="15.6" spans="1:11">
      <c r="A45" s="27"/>
      <c r="B45" s="14" t="s">
        <v>8</v>
      </c>
      <c r="C45" s="16">
        <v>2021</v>
      </c>
      <c r="D45" s="30">
        <v>11</v>
      </c>
      <c r="E45" s="30">
        <v>446</v>
      </c>
      <c r="F45" s="30">
        <v>10</v>
      </c>
      <c r="G45" s="30">
        <v>242</v>
      </c>
      <c r="I45" s="35"/>
      <c r="J45" s="36"/>
      <c r="K45" s="40"/>
    </row>
    <row r="46" ht="15.6" spans="1:7">
      <c r="A46" s="27"/>
      <c r="B46" s="14" t="s">
        <v>9</v>
      </c>
      <c r="C46" s="16">
        <v>2022</v>
      </c>
      <c r="D46" s="30">
        <v>47</v>
      </c>
      <c r="E46" s="30">
        <f>121+833</f>
        <v>954</v>
      </c>
      <c r="F46" s="30">
        <v>14</v>
      </c>
      <c r="G46" s="30">
        <v>316</v>
      </c>
    </row>
    <row r="47" ht="15.6" spans="1:7">
      <c r="A47" s="27"/>
      <c r="B47" s="14" t="s">
        <v>10</v>
      </c>
      <c r="C47" s="16">
        <v>2022</v>
      </c>
      <c r="D47" s="30">
        <v>0</v>
      </c>
      <c r="E47" s="30">
        <v>129</v>
      </c>
      <c r="F47" s="30">
        <v>2</v>
      </c>
      <c r="G47" s="30">
        <v>77</v>
      </c>
    </row>
    <row r="48" ht="15.6" spans="1:7">
      <c r="A48" s="27"/>
      <c r="B48" s="14" t="s">
        <v>11</v>
      </c>
      <c r="C48" s="16">
        <v>2022</v>
      </c>
      <c r="D48" s="33">
        <f>22+8+11</f>
        <v>41</v>
      </c>
      <c r="E48" s="30">
        <f>309+262+270</f>
        <v>841</v>
      </c>
      <c r="F48" s="30">
        <v>12</v>
      </c>
      <c r="G48" s="30">
        <v>259</v>
      </c>
    </row>
    <row r="49" spans="1:7">
      <c r="A49" s="20"/>
      <c r="B49" s="20"/>
      <c r="C49" s="20"/>
      <c r="D49" s="20">
        <f>SUM(D44:D48)</f>
        <v>100</v>
      </c>
      <c r="E49" s="20">
        <f>SUM(E44:E48)</f>
        <v>2500</v>
      </c>
      <c r="F49" s="20">
        <f>SUM(F44:F48)</f>
        <v>41</v>
      </c>
      <c r="G49" s="20">
        <f>SUM(G44:G48)</f>
        <v>1031</v>
      </c>
    </row>
    <row r="50" ht="18" spans="1:7">
      <c r="A50" s="20"/>
      <c r="B50" s="34"/>
      <c r="C50" s="20"/>
      <c r="D50" s="20"/>
      <c r="E50" s="20"/>
      <c r="F50" s="20"/>
      <c r="G50" s="20"/>
    </row>
    <row r="51" ht="15.6" spans="1:7">
      <c r="A51" s="27" t="s">
        <v>32</v>
      </c>
      <c r="B51" s="14" t="s">
        <v>6</v>
      </c>
      <c r="C51" s="16">
        <v>2021</v>
      </c>
      <c r="D51" s="30" t="s">
        <v>26</v>
      </c>
      <c r="E51" s="30" t="s">
        <v>26</v>
      </c>
      <c r="F51" s="30" t="s">
        <v>26</v>
      </c>
      <c r="G51" s="30" t="s">
        <v>26</v>
      </c>
    </row>
    <row r="52" ht="15.6" spans="1:7">
      <c r="A52" s="27"/>
      <c r="B52" s="14" t="s">
        <v>7</v>
      </c>
      <c r="C52" s="16">
        <v>2021</v>
      </c>
      <c r="D52" s="30" t="s">
        <v>26</v>
      </c>
      <c r="E52" s="30" t="s">
        <v>26</v>
      </c>
      <c r="F52" s="30" t="s">
        <v>26</v>
      </c>
      <c r="G52" s="30" t="s">
        <v>26</v>
      </c>
    </row>
    <row r="53" ht="15.6" spans="1:7">
      <c r="A53" s="27"/>
      <c r="B53" s="14" t="s">
        <v>8</v>
      </c>
      <c r="C53" s="16">
        <v>2021</v>
      </c>
      <c r="D53" s="17">
        <v>8</v>
      </c>
      <c r="E53" s="17">
        <v>446</v>
      </c>
      <c r="F53" s="17">
        <v>3</v>
      </c>
      <c r="G53" s="17">
        <v>242</v>
      </c>
    </row>
    <row r="54" ht="15.6" spans="1:7">
      <c r="A54" s="27"/>
      <c r="B54" s="14" t="s">
        <v>9</v>
      </c>
      <c r="C54" s="16">
        <v>2022</v>
      </c>
      <c r="D54" s="30" t="s">
        <v>26</v>
      </c>
      <c r="E54" s="30" t="s">
        <v>26</v>
      </c>
      <c r="F54" s="30" t="s">
        <v>26</v>
      </c>
      <c r="G54" s="30" t="s">
        <v>26</v>
      </c>
    </row>
    <row r="55" ht="15.6" spans="1:7">
      <c r="A55" s="27"/>
      <c r="B55" s="14" t="s">
        <v>10</v>
      </c>
      <c r="C55" s="16">
        <v>2022</v>
      </c>
      <c r="D55" s="30">
        <v>3</v>
      </c>
      <c r="E55" s="30">
        <v>129</v>
      </c>
      <c r="F55" s="30">
        <v>1</v>
      </c>
      <c r="G55" s="30">
        <v>77</v>
      </c>
    </row>
    <row r="56" ht="15.6" spans="1:7">
      <c r="A56" s="27"/>
      <c r="B56" s="14" t="s">
        <v>11</v>
      </c>
      <c r="C56" s="16">
        <v>2022</v>
      </c>
      <c r="D56" s="30">
        <v>13</v>
      </c>
      <c r="E56" s="30">
        <v>841</v>
      </c>
      <c r="F56" s="30">
        <v>4</v>
      </c>
      <c r="G56" s="30">
        <v>259</v>
      </c>
    </row>
    <row r="57" spans="1:7">
      <c r="A57" s="20"/>
      <c r="B57" s="20"/>
      <c r="C57" s="20"/>
      <c r="D57" s="20">
        <f>SUM(D53:D56)</f>
        <v>24</v>
      </c>
      <c r="E57" s="20">
        <f>SUM(E53:E56)</f>
        <v>1416</v>
      </c>
      <c r="F57" s="20">
        <f>SUM(F53:F56)</f>
        <v>8</v>
      </c>
      <c r="G57" s="20">
        <f>SUM(G53:G56)</f>
        <v>578</v>
      </c>
    </row>
    <row r="59" ht="15.6" spans="1:7">
      <c r="A59" s="5"/>
      <c r="B59" s="35"/>
      <c r="C59" s="36"/>
      <c r="D59" s="37"/>
      <c r="E59" s="37"/>
      <c r="F59" s="37"/>
      <c r="G59" s="37"/>
    </row>
    <row r="60" ht="15.6" spans="1:7">
      <c r="A60" s="5"/>
      <c r="B60" s="35"/>
      <c r="C60" s="36"/>
      <c r="D60" s="37"/>
      <c r="E60" s="37"/>
      <c r="F60" s="37"/>
      <c r="G60" s="37"/>
    </row>
    <row r="61" ht="15.6" spans="1:7">
      <c r="A61" s="5"/>
      <c r="B61" s="35"/>
      <c r="C61" s="36"/>
      <c r="D61" s="37"/>
      <c r="E61" s="37"/>
      <c r="F61" s="37"/>
      <c r="G61" s="37"/>
    </row>
    <row r="62" ht="15.6" spans="1:3">
      <c r="A62" s="5"/>
      <c r="B62" s="35"/>
      <c r="C62" s="36"/>
    </row>
    <row r="63" ht="15.6" spans="1:3">
      <c r="A63" s="5"/>
      <c r="B63" s="35"/>
      <c r="C63" s="36"/>
    </row>
    <row r="64" ht="15.6" spans="1:3">
      <c r="A64" s="5"/>
      <c r="B64" s="35"/>
      <c r="C64" s="36"/>
    </row>
  </sheetData>
  <mergeCells count="12">
    <mergeCell ref="D1:E1"/>
    <mergeCell ref="F1:G1"/>
    <mergeCell ref="A3:A8"/>
    <mergeCell ref="A11:A16"/>
    <mergeCell ref="A19:A24"/>
    <mergeCell ref="A27:A32"/>
    <mergeCell ref="A35:A40"/>
    <mergeCell ref="A43:A48"/>
    <mergeCell ref="A51:A56"/>
    <mergeCell ref="A59:A64"/>
    <mergeCell ref="B1:B2"/>
    <mergeCell ref="C1:C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D1" sqref="D1:E1"/>
    </sheetView>
  </sheetViews>
  <sheetFormatPr defaultColWidth="8.88888888888889" defaultRowHeight="14.4"/>
  <cols>
    <col min="1" max="3" width="20.2222222222222" customWidth="1"/>
    <col min="4" max="4" width="15.3333333333333" customWidth="1"/>
    <col min="6" max="6" width="15.4444444444444" customWidth="1"/>
  </cols>
  <sheetData>
    <row r="1" s="11" customFormat="1" ht="15.6" spans="1:14">
      <c r="A1" s="13" t="s">
        <v>13</v>
      </c>
      <c r="B1" s="13"/>
      <c r="C1" s="13" t="s">
        <v>1</v>
      </c>
      <c r="D1" s="13" t="s">
        <v>14</v>
      </c>
      <c r="E1" s="13"/>
      <c r="F1" s="13" t="s">
        <v>15</v>
      </c>
      <c r="G1" s="13"/>
      <c r="I1" s="21"/>
      <c r="J1" s="21"/>
      <c r="K1" s="22"/>
      <c r="L1" s="22"/>
      <c r="M1" s="22"/>
      <c r="N1" s="22"/>
    </row>
    <row r="2" s="11" customFormat="1" ht="15.6" spans="1:14">
      <c r="A2" s="13"/>
      <c r="B2" s="13"/>
      <c r="C2" s="13"/>
      <c r="D2" s="13" t="s">
        <v>16</v>
      </c>
      <c r="E2" s="13" t="s">
        <v>12</v>
      </c>
      <c r="F2" s="13" t="s">
        <v>16</v>
      </c>
      <c r="G2" s="13" t="s">
        <v>12</v>
      </c>
      <c r="I2" s="23"/>
      <c r="J2" s="22"/>
      <c r="K2" s="24"/>
      <c r="L2" s="24"/>
      <c r="M2" s="24"/>
      <c r="N2" s="24"/>
    </row>
    <row r="3" s="11" customFormat="1" ht="15.6" spans="1:14">
      <c r="A3" s="14" t="s">
        <v>6</v>
      </c>
      <c r="B3" s="15" t="s">
        <v>33</v>
      </c>
      <c r="C3" s="16">
        <v>2021</v>
      </c>
      <c r="D3" s="17" t="s">
        <v>26</v>
      </c>
      <c r="E3" s="17" t="s">
        <v>26</v>
      </c>
      <c r="F3" s="17" t="s">
        <v>26</v>
      </c>
      <c r="G3" s="17" t="s">
        <v>26</v>
      </c>
      <c r="I3" s="23"/>
      <c r="J3" s="22"/>
      <c r="K3" s="24"/>
      <c r="L3" s="24"/>
      <c r="M3" s="24"/>
      <c r="N3" s="24"/>
    </row>
    <row r="4" s="11" customFormat="1" ht="15.6" spans="1:14">
      <c r="A4" s="14" t="s">
        <v>7</v>
      </c>
      <c r="B4" s="18"/>
      <c r="C4" s="16">
        <v>2021</v>
      </c>
      <c r="D4" s="17">
        <v>1</v>
      </c>
      <c r="E4" s="17">
        <v>130</v>
      </c>
      <c r="F4" s="17">
        <v>1</v>
      </c>
      <c r="G4" s="17">
        <v>137</v>
      </c>
      <c r="I4" s="23"/>
      <c r="J4" s="22"/>
      <c r="K4" s="24"/>
      <c r="L4" s="24"/>
      <c r="M4" s="24"/>
      <c r="N4" s="24"/>
    </row>
    <row r="5" s="11" customFormat="1" ht="15.6" spans="1:14">
      <c r="A5" s="14" t="s">
        <v>8</v>
      </c>
      <c r="B5" s="18"/>
      <c r="C5" s="16">
        <v>2021</v>
      </c>
      <c r="D5" s="17">
        <v>28</v>
      </c>
      <c r="E5" s="17">
        <v>446</v>
      </c>
      <c r="F5" s="17">
        <v>10</v>
      </c>
      <c r="G5" s="17">
        <v>242</v>
      </c>
      <c r="I5" s="23"/>
      <c r="J5" s="22"/>
      <c r="K5" s="24"/>
      <c r="L5" s="24"/>
      <c r="M5" s="24"/>
      <c r="N5" s="24"/>
    </row>
    <row r="6" s="11" customFormat="1" ht="15.6" spans="1:7">
      <c r="A6" s="14" t="s">
        <v>9</v>
      </c>
      <c r="B6" s="18"/>
      <c r="C6" s="16">
        <v>2022</v>
      </c>
      <c r="D6" s="17" t="s">
        <v>26</v>
      </c>
      <c r="E6" s="17" t="s">
        <v>26</v>
      </c>
      <c r="F6" s="17" t="s">
        <v>26</v>
      </c>
      <c r="G6" s="17" t="s">
        <v>26</v>
      </c>
    </row>
    <row r="7" s="11" customFormat="1" ht="15.6" spans="1:7">
      <c r="A7" s="19" t="s">
        <v>10</v>
      </c>
      <c r="B7" s="18"/>
      <c r="C7" s="16">
        <v>2022</v>
      </c>
      <c r="D7" s="17">
        <v>1</v>
      </c>
      <c r="E7" s="17">
        <v>129</v>
      </c>
      <c r="F7" s="17">
        <v>1</v>
      </c>
      <c r="G7" s="17">
        <v>77</v>
      </c>
    </row>
    <row r="8" s="11" customFormat="1" ht="15.6" spans="1:7">
      <c r="A8" s="14" t="s">
        <v>11</v>
      </c>
      <c r="B8" s="18"/>
      <c r="C8" s="16">
        <v>2022</v>
      </c>
      <c r="D8" s="17">
        <v>43</v>
      </c>
      <c r="E8" s="17">
        <v>841</v>
      </c>
      <c r="F8" s="17">
        <v>7</v>
      </c>
      <c r="G8" s="17">
        <v>259</v>
      </c>
    </row>
    <row r="9" s="11" customFormat="1" spans="1:7">
      <c r="A9" s="20"/>
      <c r="B9" s="20"/>
      <c r="C9" s="20"/>
      <c r="D9" s="20"/>
      <c r="E9" s="20"/>
      <c r="F9" s="20"/>
      <c r="G9" s="20"/>
    </row>
    <row r="10" s="11" customFormat="1" spans="1:7">
      <c r="A10" s="20"/>
      <c r="B10" s="20"/>
      <c r="C10" s="20"/>
      <c r="D10" s="20"/>
      <c r="E10" s="20"/>
      <c r="F10" s="20"/>
      <c r="G10" s="20"/>
    </row>
    <row r="11" s="11" customFormat="1" ht="46.8" spans="1:9">
      <c r="A11" s="13" t="s">
        <v>0</v>
      </c>
      <c r="B11" s="13"/>
      <c r="C11" s="13" t="s">
        <v>1</v>
      </c>
      <c r="D11" s="13" t="s">
        <v>2</v>
      </c>
      <c r="E11" s="13" t="s">
        <v>3</v>
      </c>
      <c r="F11" s="13" t="s">
        <v>4</v>
      </c>
      <c r="G11" s="13" t="s">
        <v>5</v>
      </c>
      <c r="I11" s="25"/>
    </row>
    <row r="12" s="11" customFormat="1" spans="1:9">
      <c r="A12" s="17" t="s">
        <v>10</v>
      </c>
      <c r="B12" s="17" t="s">
        <v>34</v>
      </c>
      <c r="C12" s="17">
        <v>2022</v>
      </c>
      <c r="D12" s="17">
        <v>7</v>
      </c>
      <c r="E12" s="17">
        <v>129</v>
      </c>
      <c r="F12" s="17">
        <v>7</v>
      </c>
      <c r="G12" s="17">
        <v>77</v>
      </c>
      <c r="H12" s="12"/>
      <c r="I12" s="25"/>
    </row>
    <row r="13" s="11" customFormat="1" spans="1:9">
      <c r="A13" s="17" t="s">
        <v>8</v>
      </c>
      <c r="B13" s="17"/>
      <c r="C13" s="17">
        <v>2021</v>
      </c>
      <c r="D13" s="17">
        <v>45</v>
      </c>
      <c r="E13" s="17">
        <v>446</v>
      </c>
      <c r="F13" s="17">
        <v>19</v>
      </c>
      <c r="G13" s="17">
        <v>242</v>
      </c>
      <c r="I13" s="25"/>
    </row>
    <row r="14" s="12" customFormat="1" spans="1:9">
      <c r="A14" s="17" t="s">
        <v>6</v>
      </c>
      <c r="B14" s="17"/>
      <c r="C14" s="17">
        <v>2021</v>
      </c>
      <c r="D14" s="17">
        <v>15</v>
      </c>
      <c r="E14" s="17">
        <v>137</v>
      </c>
      <c r="F14" s="17">
        <v>6</v>
      </c>
      <c r="G14" s="17">
        <v>73</v>
      </c>
      <c r="I14" s="26"/>
    </row>
    <row r="15" s="11" customFormat="1" spans="1:9">
      <c r="A15" s="17" t="s">
        <v>7</v>
      </c>
      <c r="B15" s="17"/>
      <c r="C15" s="17">
        <v>2021</v>
      </c>
      <c r="D15" s="17">
        <v>6</v>
      </c>
      <c r="E15" s="17">
        <v>120</v>
      </c>
      <c r="F15" s="17">
        <v>2</v>
      </c>
      <c r="G15" s="17">
        <v>133</v>
      </c>
      <c r="H15" s="12"/>
      <c r="I15" s="25"/>
    </row>
    <row r="16" s="11" customFormat="1" spans="1:9">
      <c r="A16" s="17" t="s">
        <v>11</v>
      </c>
      <c r="B16" s="17"/>
      <c r="C16" s="17">
        <v>2022</v>
      </c>
      <c r="D16" s="17">
        <v>73</v>
      </c>
      <c r="E16" s="17">
        <v>841</v>
      </c>
      <c r="F16" s="17">
        <v>17</v>
      </c>
      <c r="G16" s="17">
        <v>259</v>
      </c>
      <c r="I16" s="25"/>
    </row>
    <row r="17" s="11" customFormat="1" spans="1:9">
      <c r="A17" s="17" t="s">
        <v>35</v>
      </c>
      <c r="B17" s="17"/>
      <c r="C17" s="17">
        <v>2022</v>
      </c>
      <c r="D17" s="17">
        <v>69</v>
      </c>
      <c r="E17" s="17">
        <v>954</v>
      </c>
      <c r="F17" s="17">
        <v>12</v>
      </c>
      <c r="G17" s="17">
        <v>316</v>
      </c>
      <c r="I17" s="25"/>
    </row>
  </sheetData>
  <mergeCells count="7">
    <mergeCell ref="D1:E1"/>
    <mergeCell ref="F1:G1"/>
    <mergeCell ref="A1:A2"/>
    <mergeCell ref="B3:B8"/>
    <mergeCell ref="B12:B17"/>
    <mergeCell ref="C1:C2"/>
    <mergeCell ref="I11:I17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zoomScale="80" zoomScaleNormal="80" topLeftCell="B27" workbookViewId="0">
      <selection activeCell="H1" sqref="H1"/>
    </sheetView>
  </sheetViews>
  <sheetFormatPr defaultColWidth="8.88888888888889" defaultRowHeight="14.4" outlineLevelCol="7"/>
  <cols>
    <col min="1" max="1" width="23.5555555555556" customWidth="1"/>
    <col min="2" max="2" width="20.7777777777778" customWidth="1"/>
    <col min="3" max="3" width="23.6666666666667" customWidth="1"/>
    <col min="4" max="4" width="12.2222222222222" customWidth="1"/>
    <col min="5" max="6" width="16.1111111111111" customWidth="1"/>
  </cols>
  <sheetData>
    <row r="1" spans="2:8">
      <c r="B1" s="1" t="s">
        <v>36</v>
      </c>
      <c r="C1" s="1"/>
      <c r="D1" s="2"/>
      <c r="E1" s="1" t="s">
        <v>37</v>
      </c>
      <c r="F1" s="1"/>
      <c r="G1" s="1"/>
      <c r="H1" s="3"/>
    </row>
    <row r="2" spans="1:7">
      <c r="A2" s="4" t="s">
        <v>38</v>
      </c>
      <c r="B2" s="4" t="s">
        <v>39</v>
      </c>
      <c r="C2" s="4" t="s">
        <v>40</v>
      </c>
      <c r="D2" s="5" t="s">
        <v>12</v>
      </c>
      <c r="E2" s="4" t="s">
        <v>39</v>
      </c>
      <c r="F2" s="4" t="s">
        <v>40</v>
      </c>
      <c r="G2" s="5" t="s">
        <v>12</v>
      </c>
    </row>
    <row r="3" spans="1:7">
      <c r="A3" s="4"/>
      <c r="B3" s="6">
        <v>119</v>
      </c>
      <c r="C3" s="6">
        <f>D3-B3</f>
        <v>23</v>
      </c>
      <c r="D3" s="6">
        <v>142</v>
      </c>
      <c r="E3" s="6">
        <v>76</v>
      </c>
      <c r="F3" s="6">
        <f>G3-E3</f>
        <v>20</v>
      </c>
      <c r="G3" s="6">
        <v>96</v>
      </c>
    </row>
    <row r="4" spans="1:7">
      <c r="A4" s="4"/>
      <c r="B4" s="6">
        <v>107</v>
      </c>
      <c r="C4" s="6">
        <f>D4-B4</f>
        <v>23</v>
      </c>
      <c r="D4" s="6">
        <v>130</v>
      </c>
      <c r="E4" s="6">
        <v>115</v>
      </c>
      <c r="F4" s="6">
        <f>G4-E4</f>
        <v>22</v>
      </c>
      <c r="G4" s="6">
        <v>137</v>
      </c>
    </row>
    <row r="5" spans="1:7">
      <c r="A5" s="4"/>
      <c r="B5" s="6">
        <v>278</v>
      </c>
      <c r="C5" s="6">
        <f>D5-B5</f>
        <v>168</v>
      </c>
      <c r="D5" s="6">
        <v>446</v>
      </c>
      <c r="E5" s="6">
        <v>160</v>
      </c>
      <c r="F5" s="6">
        <f>G5-E5</f>
        <v>82</v>
      </c>
      <c r="G5" s="6">
        <v>242</v>
      </c>
    </row>
    <row r="6" spans="1:7">
      <c r="A6" s="4"/>
      <c r="B6" s="6">
        <f>86+496</f>
        <v>582</v>
      </c>
      <c r="C6" s="6">
        <f t="shared" ref="C6:C15" si="0">D6-B6</f>
        <v>372</v>
      </c>
      <c r="D6" s="6">
        <f>121+833</f>
        <v>954</v>
      </c>
      <c r="E6" s="6">
        <v>208</v>
      </c>
      <c r="F6" s="6">
        <f t="shared" ref="F6:F15" si="1">G6-E6</f>
        <v>108</v>
      </c>
      <c r="G6" s="6">
        <v>316</v>
      </c>
    </row>
    <row r="7" spans="1:7">
      <c r="A7" s="4"/>
      <c r="B7" s="6">
        <v>84</v>
      </c>
      <c r="C7" s="6">
        <f t="shared" si="0"/>
        <v>45</v>
      </c>
      <c r="D7" s="6">
        <v>129</v>
      </c>
      <c r="E7" s="6">
        <v>54</v>
      </c>
      <c r="F7" s="6">
        <f t="shared" si="1"/>
        <v>23</v>
      </c>
      <c r="G7" s="6">
        <v>77</v>
      </c>
    </row>
    <row r="8" spans="1:7">
      <c r="A8" s="7"/>
      <c r="B8" s="8">
        <f t="shared" ref="B8:G8" si="2">+B3+B4+B5+B6+B7</f>
        <v>1170</v>
      </c>
      <c r="C8" s="8">
        <f t="shared" si="2"/>
        <v>631</v>
      </c>
      <c r="D8" s="8">
        <f t="shared" si="2"/>
        <v>1801</v>
      </c>
      <c r="E8" s="8">
        <f t="shared" si="2"/>
        <v>613</v>
      </c>
      <c r="F8" s="8">
        <f t="shared" si="2"/>
        <v>255</v>
      </c>
      <c r="G8" s="8">
        <f t="shared" si="2"/>
        <v>868</v>
      </c>
    </row>
    <row r="9" spans="2:3">
      <c r="B9" s="7"/>
      <c r="C9" s="7"/>
    </row>
    <row r="10" spans="1:7">
      <c r="A10" s="4" t="s">
        <v>41</v>
      </c>
      <c r="B10" s="4" t="s">
        <v>42</v>
      </c>
      <c r="C10" s="4" t="s">
        <v>43</v>
      </c>
      <c r="D10" s="5" t="s">
        <v>12</v>
      </c>
      <c r="E10" s="4" t="s">
        <v>42</v>
      </c>
      <c r="F10" s="4" t="s">
        <v>43</v>
      </c>
      <c r="G10" s="5" t="s">
        <v>12</v>
      </c>
    </row>
    <row r="11" spans="1:7">
      <c r="A11" s="4"/>
      <c r="B11" s="6">
        <v>67</v>
      </c>
      <c r="C11" s="6">
        <f t="shared" si="0"/>
        <v>75</v>
      </c>
      <c r="D11" s="6">
        <v>142</v>
      </c>
      <c r="E11" s="6">
        <v>41</v>
      </c>
      <c r="F11" s="6">
        <f t="shared" si="1"/>
        <v>55</v>
      </c>
      <c r="G11" s="6">
        <v>96</v>
      </c>
    </row>
    <row r="12" spans="1:7">
      <c r="A12" s="4"/>
      <c r="B12" s="6">
        <v>57</v>
      </c>
      <c r="C12" s="6">
        <f t="shared" si="0"/>
        <v>73</v>
      </c>
      <c r="D12" s="6">
        <v>130</v>
      </c>
      <c r="E12" s="6">
        <v>51</v>
      </c>
      <c r="F12" s="6">
        <f t="shared" si="1"/>
        <v>86</v>
      </c>
      <c r="G12" s="6">
        <v>137</v>
      </c>
    </row>
    <row r="13" spans="1:7">
      <c r="A13" s="4"/>
      <c r="B13" s="6">
        <v>159</v>
      </c>
      <c r="C13" s="6">
        <f t="shared" si="0"/>
        <v>287</v>
      </c>
      <c r="D13" s="6">
        <v>446</v>
      </c>
      <c r="E13" s="6">
        <v>70</v>
      </c>
      <c r="F13" s="6">
        <f t="shared" si="1"/>
        <v>172</v>
      </c>
      <c r="G13" s="6">
        <v>242</v>
      </c>
    </row>
    <row r="14" spans="1:7">
      <c r="A14" s="4"/>
      <c r="B14" s="6">
        <f>54+285</f>
        <v>339</v>
      </c>
      <c r="C14" s="6">
        <f t="shared" si="0"/>
        <v>615</v>
      </c>
      <c r="D14" s="6">
        <f>121+833</f>
        <v>954</v>
      </c>
      <c r="E14" s="6">
        <v>83</v>
      </c>
      <c r="F14" s="6">
        <f t="shared" si="1"/>
        <v>233</v>
      </c>
      <c r="G14" s="6">
        <v>316</v>
      </c>
    </row>
    <row r="15" spans="1:7">
      <c r="A15" s="4"/>
      <c r="B15" s="6">
        <v>79</v>
      </c>
      <c r="C15" s="6">
        <f t="shared" si="0"/>
        <v>50</v>
      </c>
      <c r="D15" s="6">
        <v>129</v>
      </c>
      <c r="E15" s="6">
        <v>46</v>
      </c>
      <c r="F15" s="6">
        <f t="shared" si="1"/>
        <v>31</v>
      </c>
      <c r="G15" s="6">
        <v>77</v>
      </c>
    </row>
    <row r="16" spans="2:7">
      <c r="B16" s="9">
        <f t="shared" ref="B16:G16" si="3">B11+B12+B13+B14+B15</f>
        <v>701</v>
      </c>
      <c r="C16" s="6">
        <f t="shared" si="3"/>
        <v>1100</v>
      </c>
      <c r="D16" s="6">
        <f t="shared" si="3"/>
        <v>1801</v>
      </c>
      <c r="E16" s="6">
        <f t="shared" si="3"/>
        <v>291</v>
      </c>
      <c r="F16" s="9">
        <f t="shared" si="3"/>
        <v>577</v>
      </c>
      <c r="G16" s="9">
        <f t="shared" si="3"/>
        <v>868</v>
      </c>
    </row>
    <row r="17" spans="3:5">
      <c r="C17" s="6"/>
      <c r="D17" s="6"/>
      <c r="E17" s="6"/>
    </row>
    <row r="18" spans="1:7">
      <c r="A18" s="4" t="s">
        <v>44</v>
      </c>
      <c r="B18" s="4" t="s">
        <v>45</v>
      </c>
      <c r="C18" s="4" t="s">
        <v>46</v>
      </c>
      <c r="D18" s="5" t="s">
        <v>12</v>
      </c>
      <c r="E18" s="4" t="s">
        <v>45</v>
      </c>
      <c r="F18" s="4" t="s">
        <v>46</v>
      </c>
      <c r="G18" s="5" t="s">
        <v>12</v>
      </c>
    </row>
    <row r="19" spans="1:7">
      <c r="A19" s="4"/>
      <c r="B19" s="6">
        <v>97</v>
      </c>
      <c r="C19" s="6">
        <f t="shared" ref="C19:C23" si="4">D19-B19</f>
        <v>45</v>
      </c>
      <c r="D19" s="6">
        <v>142</v>
      </c>
      <c r="E19" s="6">
        <v>53</v>
      </c>
      <c r="F19" s="6">
        <f t="shared" ref="F19:F23" si="5">G19-E19</f>
        <v>43</v>
      </c>
      <c r="G19" s="6">
        <v>96</v>
      </c>
    </row>
    <row r="20" spans="1:7">
      <c r="A20" s="4"/>
      <c r="B20" s="6">
        <v>105</v>
      </c>
      <c r="C20" s="6">
        <f t="shared" si="4"/>
        <v>25</v>
      </c>
      <c r="D20" s="6">
        <v>130</v>
      </c>
      <c r="E20" s="6">
        <v>105</v>
      </c>
      <c r="F20" s="6">
        <f t="shared" si="5"/>
        <v>32</v>
      </c>
      <c r="G20" s="6">
        <v>137</v>
      </c>
    </row>
    <row r="21" spans="1:7">
      <c r="A21" s="4"/>
      <c r="B21" s="6">
        <v>397</v>
      </c>
      <c r="C21" s="6">
        <f t="shared" si="4"/>
        <v>49</v>
      </c>
      <c r="D21" s="6">
        <v>446</v>
      </c>
      <c r="E21" s="6">
        <v>232</v>
      </c>
      <c r="F21" s="6">
        <f t="shared" si="5"/>
        <v>10</v>
      </c>
      <c r="G21" s="6">
        <v>242</v>
      </c>
    </row>
    <row r="22" spans="1:7">
      <c r="A22" s="4"/>
      <c r="B22" s="6">
        <v>838</v>
      </c>
      <c r="C22" s="6">
        <f t="shared" si="4"/>
        <v>116</v>
      </c>
      <c r="D22" s="6">
        <f>121+833</f>
        <v>954</v>
      </c>
      <c r="E22" s="6">
        <v>301</v>
      </c>
      <c r="F22" s="6">
        <f t="shared" si="5"/>
        <v>15</v>
      </c>
      <c r="G22" s="6">
        <v>316</v>
      </c>
    </row>
    <row r="23" spans="1:7">
      <c r="A23" s="4"/>
      <c r="B23" s="6">
        <v>117</v>
      </c>
      <c r="C23" s="6">
        <f t="shared" si="4"/>
        <v>12</v>
      </c>
      <c r="D23" s="6">
        <v>129</v>
      </c>
      <c r="E23" s="6">
        <v>74</v>
      </c>
      <c r="F23" s="6">
        <f t="shared" si="5"/>
        <v>3</v>
      </c>
      <c r="G23" s="6">
        <v>77</v>
      </c>
    </row>
    <row r="24" spans="2:7">
      <c r="B24" s="9">
        <f t="shared" ref="B24:G24" si="6">B19+B20+B21+B22+B23</f>
        <v>1554</v>
      </c>
      <c r="C24" s="9">
        <f t="shared" si="6"/>
        <v>247</v>
      </c>
      <c r="D24" s="9">
        <f t="shared" si="6"/>
        <v>1801</v>
      </c>
      <c r="E24" s="9">
        <f t="shared" si="6"/>
        <v>765</v>
      </c>
      <c r="F24" s="9">
        <f t="shared" si="6"/>
        <v>103</v>
      </c>
      <c r="G24" s="9">
        <f t="shared" si="6"/>
        <v>868</v>
      </c>
    </row>
    <row r="26" spans="1:7">
      <c r="A26" s="4" t="s">
        <v>47</v>
      </c>
      <c r="B26" s="4" t="s">
        <v>48</v>
      </c>
      <c r="C26" s="4" t="s">
        <v>49</v>
      </c>
      <c r="D26" s="5" t="s">
        <v>12</v>
      </c>
      <c r="E26" s="4" t="s">
        <v>45</v>
      </c>
      <c r="F26" s="4" t="s">
        <v>46</v>
      </c>
      <c r="G26" s="5" t="s">
        <v>12</v>
      </c>
    </row>
    <row r="27" spans="1:7">
      <c r="A27" s="4"/>
      <c r="B27" s="6">
        <v>6</v>
      </c>
      <c r="C27" s="6">
        <f t="shared" ref="C27:C31" si="7">D27-B27</f>
        <v>136</v>
      </c>
      <c r="D27" s="6">
        <v>142</v>
      </c>
      <c r="E27" s="6">
        <v>5</v>
      </c>
      <c r="F27" s="6">
        <f t="shared" ref="F27:F31" si="8">G27-E27</f>
        <v>91</v>
      </c>
      <c r="G27" s="6">
        <v>96</v>
      </c>
    </row>
    <row r="28" spans="1:7">
      <c r="A28" s="4"/>
      <c r="B28" s="6">
        <v>22</v>
      </c>
      <c r="C28" s="6">
        <f t="shared" si="7"/>
        <v>108</v>
      </c>
      <c r="D28" s="6">
        <v>130</v>
      </c>
      <c r="E28" s="6">
        <v>25</v>
      </c>
      <c r="F28" s="6">
        <f t="shared" si="8"/>
        <v>112</v>
      </c>
      <c r="G28" s="6">
        <v>137</v>
      </c>
    </row>
    <row r="29" spans="1:7">
      <c r="A29" s="4"/>
      <c r="B29" s="6">
        <v>55</v>
      </c>
      <c r="C29" s="6">
        <f t="shared" si="7"/>
        <v>391</v>
      </c>
      <c r="D29" s="6">
        <v>446</v>
      </c>
      <c r="E29" s="6">
        <v>30</v>
      </c>
      <c r="F29" s="6">
        <f t="shared" si="8"/>
        <v>212</v>
      </c>
      <c r="G29" s="6">
        <v>242</v>
      </c>
    </row>
    <row r="30" spans="1:7">
      <c r="A30" s="4"/>
      <c r="B30" s="6">
        <v>128</v>
      </c>
      <c r="C30" s="6">
        <f t="shared" si="7"/>
        <v>826</v>
      </c>
      <c r="D30" s="6">
        <f>121+833</f>
        <v>954</v>
      </c>
      <c r="E30" s="6">
        <v>31</v>
      </c>
      <c r="F30" s="6">
        <f t="shared" si="8"/>
        <v>285</v>
      </c>
      <c r="G30" s="6">
        <v>316</v>
      </c>
    </row>
    <row r="31" spans="1:7">
      <c r="A31" s="4"/>
      <c r="B31" s="6">
        <v>18</v>
      </c>
      <c r="C31" s="6">
        <f t="shared" si="7"/>
        <v>111</v>
      </c>
      <c r="D31" s="6">
        <v>129</v>
      </c>
      <c r="E31" s="6">
        <v>10</v>
      </c>
      <c r="F31" s="6">
        <f t="shared" si="8"/>
        <v>67</v>
      </c>
      <c r="G31" s="6">
        <v>77</v>
      </c>
    </row>
    <row r="32" spans="2:7">
      <c r="B32" s="9">
        <f>B27+B28+B29+B30+B31</f>
        <v>229</v>
      </c>
      <c r="C32" s="9">
        <f t="shared" ref="B32:G32" si="9">C27+C28+C29+C30+C31</f>
        <v>1572</v>
      </c>
      <c r="D32" s="9">
        <f t="shared" si="9"/>
        <v>1801</v>
      </c>
      <c r="E32" s="9">
        <f t="shared" si="9"/>
        <v>101</v>
      </c>
      <c r="F32" s="9">
        <f t="shared" si="9"/>
        <v>767</v>
      </c>
      <c r="G32" s="9">
        <f t="shared" si="9"/>
        <v>868</v>
      </c>
    </row>
    <row r="34" spans="1:7">
      <c r="A34" s="4" t="s">
        <v>50</v>
      </c>
      <c r="B34" s="4" t="s">
        <v>48</v>
      </c>
      <c r="C34" s="4" t="s">
        <v>49</v>
      </c>
      <c r="D34" s="5" t="s">
        <v>12</v>
      </c>
      <c r="E34" s="4" t="s">
        <v>45</v>
      </c>
      <c r="F34" s="4" t="s">
        <v>46</v>
      </c>
      <c r="G34" s="5" t="s">
        <v>12</v>
      </c>
    </row>
    <row r="35" spans="1:7">
      <c r="A35" s="4"/>
      <c r="B35" s="6">
        <v>5</v>
      </c>
      <c r="C35" s="6">
        <f t="shared" ref="C35:C39" si="10">D35-B35</f>
        <v>137</v>
      </c>
      <c r="D35" s="6">
        <v>142</v>
      </c>
      <c r="E35" s="6">
        <v>4</v>
      </c>
      <c r="F35" s="6">
        <f t="shared" ref="F35:F39" si="11">G35-E35</f>
        <v>92</v>
      </c>
      <c r="G35" s="6">
        <v>96</v>
      </c>
    </row>
    <row r="36" spans="1:7">
      <c r="A36" s="4"/>
      <c r="B36" s="6">
        <v>5</v>
      </c>
      <c r="C36" s="6">
        <f t="shared" si="10"/>
        <v>125</v>
      </c>
      <c r="D36" s="6">
        <v>130</v>
      </c>
      <c r="E36" s="6">
        <v>9</v>
      </c>
      <c r="F36" s="6">
        <f t="shared" si="11"/>
        <v>128</v>
      </c>
      <c r="G36" s="6">
        <v>137</v>
      </c>
    </row>
    <row r="37" spans="1:7">
      <c r="A37" s="4"/>
      <c r="B37" s="6">
        <v>31</v>
      </c>
      <c r="C37" s="6">
        <f t="shared" si="10"/>
        <v>415</v>
      </c>
      <c r="D37" s="6">
        <v>446</v>
      </c>
      <c r="E37" s="6">
        <v>19</v>
      </c>
      <c r="F37" s="6">
        <f t="shared" si="11"/>
        <v>223</v>
      </c>
      <c r="G37" s="6">
        <v>242</v>
      </c>
    </row>
    <row r="38" spans="1:7">
      <c r="A38" s="4"/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>
      <c r="A39" s="4"/>
      <c r="B39" s="6">
        <v>6</v>
      </c>
      <c r="C39" s="6">
        <f t="shared" si="10"/>
        <v>123</v>
      </c>
      <c r="D39" s="6">
        <v>129</v>
      </c>
      <c r="E39" s="6">
        <v>2</v>
      </c>
      <c r="F39" s="6">
        <f t="shared" si="11"/>
        <v>75</v>
      </c>
      <c r="G39" s="6">
        <v>77</v>
      </c>
    </row>
    <row r="40" spans="2:7">
      <c r="B40" s="9">
        <f t="shared" ref="B40:G40" si="12">B35+B36+B37+B38+B39</f>
        <v>47</v>
      </c>
      <c r="C40" s="9">
        <f t="shared" si="12"/>
        <v>800</v>
      </c>
      <c r="D40" s="9">
        <f t="shared" si="12"/>
        <v>847</v>
      </c>
      <c r="E40" s="9">
        <f t="shared" si="12"/>
        <v>34</v>
      </c>
      <c r="F40" s="9">
        <f t="shared" si="12"/>
        <v>518</v>
      </c>
      <c r="G40" s="9">
        <f t="shared" si="12"/>
        <v>552</v>
      </c>
    </row>
    <row r="42" spans="1:7">
      <c r="A42" s="4" t="s">
        <v>51</v>
      </c>
      <c r="B42" s="4" t="s">
        <v>48</v>
      </c>
      <c r="C42" s="4" t="s">
        <v>49</v>
      </c>
      <c r="D42" s="5" t="s">
        <v>12</v>
      </c>
      <c r="E42" s="4" t="s">
        <v>45</v>
      </c>
      <c r="F42" s="4" t="s">
        <v>46</v>
      </c>
      <c r="G42" s="5" t="s">
        <v>12</v>
      </c>
    </row>
    <row r="43" spans="1:7">
      <c r="A43" s="4"/>
      <c r="B43" s="6">
        <v>5</v>
      </c>
      <c r="C43" s="6">
        <f t="shared" ref="C43:C47" si="13">D43-B43</f>
        <v>137</v>
      </c>
      <c r="D43" s="6">
        <v>142</v>
      </c>
      <c r="E43" s="6">
        <v>6</v>
      </c>
      <c r="F43" s="6">
        <f t="shared" ref="F43:F47" si="14">G43-E43</f>
        <v>90</v>
      </c>
      <c r="G43" s="6">
        <v>96</v>
      </c>
    </row>
    <row r="44" spans="1:7">
      <c r="A44" s="4"/>
      <c r="B44" s="6">
        <v>7</v>
      </c>
      <c r="C44" s="6">
        <f t="shared" si="13"/>
        <v>123</v>
      </c>
      <c r="D44" s="6">
        <v>130</v>
      </c>
      <c r="E44" s="6">
        <v>10</v>
      </c>
      <c r="F44" s="6">
        <f t="shared" si="14"/>
        <v>127</v>
      </c>
      <c r="G44" s="6">
        <v>137</v>
      </c>
    </row>
    <row r="45" spans="1:7">
      <c r="A45" s="4"/>
      <c r="B45" s="6">
        <v>54</v>
      </c>
      <c r="C45" s="6">
        <f t="shared" si="13"/>
        <v>392</v>
      </c>
      <c r="D45" s="6">
        <v>446</v>
      </c>
      <c r="E45" s="6">
        <v>32</v>
      </c>
      <c r="F45" s="6">
        <f t="shared" si="14"/>
        <v>210</v>
      </c>
      <c r="G45" s="6">
        <v>242</v>
      </c>
    </row>
    <row r="46" spans="1:7">
      <c r="A46" s="4"/>
      <c r="B46" s="6">
        <v>117</v>
      </c>
      <c r="C46" s="6">
        <f t="shared" si="13"/>
        <v>837</v>
      </c>
      <c r="D46" s="6">
        <f>121+833</f>
        <v>954</v>
      </c>
      <c r="E46" s="6">
        <v>52</v>
      </c>
      <c r="F46" s="6">
        <f t="shared" si="14"/>
        <v>264</v>
      </c>
      <c r="G46" s="6">
        <v>316</v>
      </c>
    </row>
    <row r="47" spans="1:7">
      <c r="A47" s="4"/>
      <c r="B47" s="6">
        <v>14</v>
      </c>
      <c r="C47" s="6">
        <f t="shared" si="13"/>
        <v>115</v>
      </c>
      <c r="D47" s="6">
        <v>129</v>
      </c>
      <c r="E47" s="6">
        <v>12</v>
      </c>
      <c r="F47" s="6">
        <f t="shared" si="14"/>
        <v>65</v>
      </c>
      <c r="G47" s="6">
        <v>77</v>
      </c>
    </row>
    <row r="48" spans="2:7">
      <c r="B48" s="9">
        <f t="shared" ref="B48:G48" si="15">B43+B44+B45+B46+B47</f>
        <v>197</v>
      </c>
      <c r="C48" s="9">
        <f t="shared" si="15"/>
        <v>1604</v>
      </c>
      <c r="D48" s="9">
        <f t="shared" si="15"/>
        <v>1801</v>
      </c>
      <c r="E48" s="9">
        <f t="shared" si="15"/>
        <v>112</v>
      </c>
      <c r="F48" s="9">
        <f t="shared" si="15"/>
        <v>756</v>
      </c>
      <c r="G48" s="9">
        <f t="shared" si="15"/>
        <v>868</v>
      </c>
    </row>
    <row r="49" spans="1:1">
      <c r="A49" s="10"/>
    </row>
    <row r="50" spans="1:7">
      <c r="A50" s="4" t="s">
        <v>52</v>
      </c>
      <c r="B50" s="4" t="s">
        <v>48</v>
      </c>
      <c r="C50" s="4" t="s">
        <v>49</v>
      </c>
      <c r="D50" s="5" t="s">
        <v>12</v>
      </c>
      <c r="E50" s="4" t="s">
        <v>45</v>
      </c>
      <c r="F50" s="4" t="s">
        <v>46</v>
      </c>
      <c r="G50" s="5" t="s">
        <v>12</v>
      </c>
    </row>
    <row r="51" spans="1:7">
      <c r="A51" s="4"/>
      <c r="B51" s="6">
        <v>17</v>
      </c>
      <c r="C51" s="6">
        <f t="shared" ref="C51:C55" si="16">D51-B51</f>
        <v>125</v>
      </c>
      <c r="D51" s="6">
        <v>142</v>
      </c>
      <c r="E51" s="6">
        <v>10</v>
      </c>
      <c r="F51" s="6">
        <f t="shared" ref="F51:F55" si="17">G51-E51</f>
        <v>86</v>
      </c>
      <c r="G51" s="6">
        <v>96</v>
      </c>
    </row>
    <row r="52" spans="1:7">
      <c r="A52" s="4"/>
      <c r="B52" s="6">
        <v>2</v>
      </c>
      <c r="C52" s="6">
        <f t="shared" si="16"/>
        <v>128</v>
      </c>
      <c r="D52" s="6">
        <v>130</v>
      </c>
      <c r="E52" s="6">
        <v>3</v>
      </c>
      <c r="F52" s="6">
        <f t="shared" si="17"/>
        <v>134</v>
      </c>
      <c r="G52" s="6">
        <v>137</v>
      </c>
    </row>
    <row r="53" spans="1:7">
      <c r="A53" s="4"/>
      <c r="B53" s="6">
        <v>76</v>
      </c>
      <c r="C53" s="6">
        <f t="shared" si="16"/>
        <v>370</v>
      </c>
      <c r="D53" s="6">
        <v>446</v>
      </c>
      <c r="E53" s="6">
        <v>36</v>
      </c>
      <c r="F53" s="6">
        <f t="shared" si="17"/>
        <v>206</v>
      </c>
      <c r="G53" s="6">
        <v>242</v>
      </c>
    </row>
    <row r="54" spans="1:7">
      <c r="A54" s="4"/>
      <c r="B54" s="6">
        <v>168</v>
      </c>
      <c r="C54" s="6">
        <f t="shared" si="16"/>
        <v>786</v>
      </c>
      <c r="D54" s="6">
        <f>121+833</f>
        <v>954</v>
      </c>
      <c r="E54" s="6">
        <v>52</v>
      </c>
      <c r="F54" s="6">
        <f t="shared" si="17"/>
        <v>264</v>
      </c>
      <c r="G54" s="6">
        <v>316</v>
      </c>
    </row>
    <row r="55" spans="1:7">
      <c r="A55" s="4"/>
      <c r="B55" s="6">
        <v>21</v>
      </c>
      <c r="C55" s="6">
        <f t="shared" si="16"/>
        <v>108</v>
      </c>
      <c r="D55" s="6">
        <v>129</v>
      </c>
      <c r="E55" s="6">
        <v>10</v>
      </c>
      <c r="F55" s="6">
        <f t="shared" si="17"/>
        <v>67</v>
      </c>
      <c r="G55" s="6">
        <v>77</v>
      </c>
    </row>
    <row r="56" spans="2:7">
      <c r="B56" s="9">
        <f t="shared" ref="B56:G56" si="18">B51+B52+B53+B54+B55</f>
        <v>284</v>
      </c>
      <c r="C56" s="9">
        <f t="shared" si="18"/>
        <v>1517</v>
      </c>
      <c r="D56" s="9">
        <f t="shared" si="18"/>
        <v>1801</v>
      </c>
      <c r="E56" s="9">
        <f t="shared" si="18"/>
        <v>111</v>
      </c>
      <c r="F56" s="9">
        <f t="shared" si="18"/>
        <v>757</v>
      </c>
      <c r="G56" s="9">
        <f t="shared" si="18"/>
        <v>868</v>
      </c>
    </row>
    <row r="58" spans="1:7">
      <c r="A58" s="4" t="s">
        <v>53</v>
      </c>
      <c r="B58" s="4" t="s">
        <v>48</v>
      </c>
      <c r="C58" s="4" t="s">
        <v>49</v>
      </c>
      <c r="D58" s="5" t="s">
        <v>12</v>
      </c>
      <c r="E58" s="4" t="s">
        <v>45</v>
      </c>
      <c r="F58" s="4" t="s">
        <v>46</v>
      </c>
      <c r="G58" s="5" t="s">
        <v>12</v>
      </c>
    </row>
    <row r="59" spans="1:7">
      <c r="A59" s="4"/>
      <c r="B59" s="6">
        <v>3</v>
      </c>
      <c r="C59" s="6">
        <f t="shared" ref="C59:C63" si="19">D59-B59</f>
        <v>139</v>
      </c>
      <c r="D59" s="6">
        <v>142</v>
      </c>
      <c r="E59" s="6">
        <v>6</v>
      </c>
      <c r="F59" s="6">
        <f t="shared" ref="F59:F63" si="20">G59-E59</f>
        <v>90</v>
      </c>
      <c r="G59" s="6">
        <v>96</v>
      </c>
    </row>
    <row r="60" spans="1:7">
      <c r="A60" s="4"/>
      <c r="B60" s="6">
        <v>18</v>
      </c>
      <c r="C60" s="6">
        <f t="shared" si="19"/>
        <v>112</v>
      </c>
      <c r="D60" s="6">
        <v>130</v>
      </c>
      <c r="E60" s="6">
        <v>11</v>
      </c>
      <c r="F60" s="6">
        <f t="shared" si="20"/>
        <v>126</v>
      </c>
      <c r="G60" s="6">
        <v>137</v>
      </c>
    </row>
    <row r="61" spans="1:7">
      <c r="A61" s="4"/>
      <c r="B61" s="6">
        <v>60</v>
      </c>
      <c r="C61" s="6">
        <f t="shared" si="19"/>
        <v>386</v>
      </c>
      <c r="D61" s="6">
        <v>446</v>
      </c>
      <c r="E61" s="6">
        <v>25</v>
      </c>
      <c r="F61" s="6">
        <f t="shared" si="20"/>
        <v>217</v>
      </c>
      <c r="G61" s="6">
        <v>242</v>
      </c>
    </row>
    <row r="62" spans="1:7">
      <c r="A62" s="4"/>
      <c r="B62" s="6">
        <v>73</v>
      </c>
      <c r="C62" s="6">
        <f t="shared" si="19"/>
        <v>881</v>
      </c>
      <c r="D62" s="6">
        <f>121+833</f>
        <v>954</v>
      </c>
      <c r="E62" s="6">
        <v>25</v>
      </c>
      <c r="F62" s="6">
        <f t="shared" si="20"/>
        <v>291</v>
      </c>
      <c r="G62" s="6">
        <v>316</v>
      </c>
    </row>
    <row r="63" spans="1:7">
      <c r="A63" s="4"/>
      <c r="B63" s="6">
        <v>10</v>
      </c>
      <c r="C63" s="6">
        <f t="shared" si="19"/>
        <v>119</v>
      </c>
      <c r="D63" s="6">
        <v>129</v>
      </c>
      <c r="E63" s="6">
        <v>4</v>
      </c>
      <c r="F63" s="6">
        <f t="shared" si="20"/>
        <v>73</v>
      </c>
      <c r="G63" s="6">
        <v>77</v>
      </c>
    </row>
    <row r="64" spans="2:7">
      <c r="B64" s="9">
        <f>B59+B60+B61+B62+B63</f>
        <v>164</v>
      </c>
      <c r="C64" s="9">
        <f t="shared" ref="B64:G64" si="21">C59+C60+C61+C62+C63</f>
        <v>1637</v>
      </c>
      <c r="D64" s="9">
        <f t="shared" si="21"/>
        <v>1801</v>
      </c>
      <c r="E64" s="9">
        <f t="shared" si="21"/>
        <v>71</v>
      </c>
      <c r="F64" s="9">
        <f t="shared" si="21"/>
        <v>797</v>
      </c>
      <c r="G64" s="9">
        <f t="shared" si="21"/>
        <v>868</v>
      </c>
    </row>
  </sheetData>
  <mergeCells count="10">
    <mergeCell ref="B1:D1"/>
    <mergeCell ref="E1:G1"/>
    <mergeCell ref="A2:A7"/>
    <mergeCell ref="A10:A15"/>
    <mergeCell ref="A18:A23"/>
    <mergeCell ref="A26:A31"/>
    <mergeCell ref="A34:A39"/>
    <mergeCell ref="A42:A47"/>
    <mergeCell ref="A50:A55"/>
    <mergeCell ref="A58:A6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Complication rate</vt:lpstr>
      <vt:lpstr>30-day mortality</vt:lpstr>
      <vt:lpstr>Follow-up mortality(&gt;=1years)</vt:lpstr>
      <vt:lpstr>Detail of complications</vt:lpstr>
      <vt:lpstr>Reintervention</vt:lpstr>
      <vt:lpstr>  Patient  characteristics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zwx</dc:creator>
  <cp:lastModifiedBy>炯炯</cp:lastModifiedBy>
  <dcterms:created xsi:type="dcterms:W3CDTF">2022-10-18T13:21:00Z</dcterms:created>
  <dcterms:modified xsi:type="dcterms:W3CDTF">2023-06-21T13:46:56Z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D16E9F1961054DB1BF8A8E9C2866D4D3_13</vt:lpwstr>
  </property>
  <property fmtid="{D5CDD505-2E9C-101B-9397-08002B2CF9AE}" pid="3" name="KSOProductBuildVer">
    <vt:lpwstr>2052-11.1.0.14036</vt:lpwstr>
  </property>
</Properties>
</file>