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florida.sharepoint.com/teams/NatashaHaveman-UFSpacePlantsLabFiles/Shared Documents/General/2021 Research Scientist Position/2022_Rapid Diagnosis of Plant diseases/Plant_path_MinION Paper/Frontiers - Astronomy and Space Science/"/>
    </mc:Choice>
  </mc:AlternateContent>
  <xr:revisionPtr revIDLastSave="47" documentId="8_{A5C5FC40-C664-431A-BB2B-BFEE6310938C}" xr6:coauthVersionLast="47" xr6:coauthVersionMax="47" xr10:uidLastSave="{FE07BE81-7945-4FA9-B929-9A719E86A1AF}"/>
  <bookViews>
    <workbookView minimized="1" xWindow="55980" yWindow="1275" windowWidth="18000" windowHeight="9360" activeTab="1" xr2:uid="{FF9787C8-F11B-4696-9AA1-433E56EDE19C}"/>
  </bookViews>
  <sheets>
    <sheet name="Supplementary Table 1" sheetId="6" r:id="rId1"/>
    <sheet name="Supplementary Table 2" sheetId="3" r:id="rId2"/>
    <sheet name="Supplementary Table 3" sheetId="4" r:id="rId3"/>
    <sheet name="Supplementary Table 4" sheetId="5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5" i="6" l="1"/>
  <c r="E55" i="6"/>
  <c r="D55" i="6"/>
  <c r="C55" i="6"/>
  <c r="F54" i="6"/>
  <c r="E54" i="6"/>
  <c r="D54" i="6"/>
  <c r="C54" i="6"/>
  <c r="F50" i="6"/>
  <c r="E50" i="6"/>
  <c r="D50" i="6"/>
  <c r="C50" i="6"/>
  <c r="F49" i="6"/>
  <c r="E49" i="6"/>
  <c r="D49" i="6"/>
  <c r="C49" i="6"/>
  <c r="G20" i="6"/>
  <c r="F20" i="6"/>
  <c r="G17" i="6"/>
  <c r="F17" i="6"/>
  <c r="G12" i="6"/>
  <c r="F12" i="6"/>
  <c r="G9" i="6"/>
  <c r="F9" i="6"/>
</calcChain>
</file>

<file path=xl/sharedStrings.xml><?xml version="1.0" encoding="utf-8"?>
<sst xmlns="http://schemas.openxmlformats.org/spreadsheetml/2006/main" count="315" uniqueCount="169">
  <si>
    <t>Bacillus cereus</t>
  </si>
  <si>
    <t>Botrytis cinerea</t>
  </si>
  <si>
    <t>Naumovozyma dairenensis</t>
  </si>
  <si>
    <t>Candida dubliniensis</t>
  </si>
  <si>
    <t>Candidatus Erwinia haradaeae</t>
  </si>
  <si>
    <t>Tetrapisispora blattae</t>
  </si>
  <si>
    <t>Prochlorococcus marinus</t>
  </si>
  <si>
    <t>Synechococcus sp. JA-3-3Ab</t>
  </si>
  <si>
    <t>Neurospora crassa</t>
  </si>
  <si>
    <t>Clostridioides difficile</t>
  </si>
  <si>
    <t>Escherichia coli</t>
  </si>
  <si>
    <t>Hydrogenophaga sp. NH-16</t>
  </si>
  <si>
    <t>Clostridium perfringens</t>
  </si>
  <si>
    <t>Fusarium oxysporum</t>
  </si>
  <si>
    <t>Bacillus thuringiensis</t>
  </si>
  <si>
    <t>Acaryochloris marina</t>
  </si>
  <si>
    <t>Blattabacterium cuenoti</t>
  </si>
  <si>
    <t>Rhizobium lusitanum</t>
  </si>
  <si>
    <t>Halomonas sp. JS92-SW72</t>
  </si>
  <si>
    <t>Acinetobacter baumannii</t>
  </si>
  <si>
    <t>Fusarium sporotrichioides</t>
  </si>
  <si>
    <t>Buchnera aphidicola</t>
  </si>
  <si>
    <t>Fusarium graminearum</t>
  </si>
  <si>
    <t>Clostridium botulinum</t>
  </si>
  <si>
    <t>Lactiplantibacillus plantarum</t>
  </si>
  <si>
    <t>Fusarium venenatum</t>
  </si>
  <si>
    <t>Fusarium pseudograminearum</t>
  </si>
  <si>
    <t>Pasteurella multocida</t>
  </si>
  <si>
    <t>Fusarium fujikuroi</t>
  </si>
  <si>
    <t>Mycolicibacterium mageritense</t>
  </si>
  <si>
    <t>unclassified</t>
  </si>
  <si>
    <t>Fusarium verticillioides</t>
  </si>
  <si>
    <t>Number of fragments covered by the clade rooted at this taxon</t>
  </si>
  <si>
    <t>Percentage of fragments covered by the clade rooted at this taxon</t>
  </si>
  <si>
    <t>Scientific Name</t>
  </si>
  <si>
    <t>BC06 - FOL Inoculated Tomato Leaf</t>
  </si>
  <si>
    <t>BC05 - Healthy Tomato Leaf</t>
  </si>
  <si>
    <t>BC03 - FOL Inoculated Tomato Roots</t>
  </si>
  <si>
    <t>BC04 - Healthy Tomato Root</t>
  </si>
  <si>
    <t>BC02 - FOL Inoculated Tomato Stem</t>
  </si>
  <si>
    <t>BC01 - Healthy Tomato Stem</t>
  </si>
  <si>
    <t>BC07 - Healthy Lettuce Roots</t>
  </si>
  <si>
    <t>BC08 - Pythium Inoculated Lettuce Roots</t>
  </si>
  <si>
    <t>root</t>
  </si>
  <si>
    <t xml:space="preserve">  cellular organisms</t>
  </si>
  <si>
    <t xml:space="preserve">    Eukaryota</t>
  </si>
  <si>
    <t xml:space="preserve">      Sar</t>
  </si>
  <si>
    <t xml:space="preserve">        Stramenopiles</t>
  </si>
  <si>
    <t xml:space="preserve">          Oomycota</t>
  </si>
  <si>
    <t xml:space="preserve">            Pythiales</t>
  </si>
  <si>
    <t xml:space="preserve">              Pythiaceae</t>
  </si>
  <si>
    <t xml:space="preserve">                Pythium</t>
  </si>
  <si>
    <t xml:space="preserve">                  Pythium aphanidermatum</t>
  </si>
  <si>
    <t>BC09 - Pythium Culture</t>
  </si>
  <si>
    <t xml:space="preserve"> Pythium aphanidermatum</t>
  </si>
  <si>
    <t xml:space="preserve"> Phytophthora lateralis</t>
  </si>
  <si>
    <t xml:space="preserve"> Pseudoperonospora cubensis</t>
  </si>
  <si>
    <t xml:space="preserve"> Globisporangium acanthophoron</t>
  </si>
  <si>
    <t xml:space="preserve"> Plasmopara halstedii</t>
  </si>
  <si>
    <t xml:space="preserve"> Peronospora belbahrii</t>
  </si>
  <si>
    <t xml:space="preserve"> Hyaloperonospora arabidopsidis</t>
  </si>
  <si>
    <t xml:space="preserve"> Phytophthora palmivora</t>
  </si>
  <si>
    <t xml:space="preserve"> Aphanomyces euteiches</t>
  </si>
  <si>
    <t xml:space="preserve"> Phytophthora boehmeriae</t>
  </si>
  <si>
    <t xml:space="preserve"> Phytophthora versiformis</t>
  </si>
  <si>
    <t xml:space="preserve"> Phytophthora cactorum</t>
  </si>
  <si>
    <t xml:space="preserve"> Plasmopara viticola</t>
  </si>
  <si>
    <t xml:space="preserve"> Pythium insidiosum</t>
  </si>
  <si>
    <t xml:space="preserve"> Phytopythium vexans</t>
  </si>
  <si>
    <t xml:space="preserve"> Thraustotheca clavata</t>
  </si>
  <si>
    <t xml:space="preserve"> Phytophthora cinnamomi</t>
  </si>
  <si>
    <t xml:space="preserve"> Phytophthora constricta</t>
  </si>
  <si>
    <t xml:space="preserve"> Phytophthora ramorum</t>
  </si>
  <si>
    <t xml:space="preserve"> Phytophthora pistaciae</t>
  </si>
  <si>
    <t xml:space="preserve"> Phytophthora brassicae</t>
  </si>
  <si>
    <t>Phytophthora taxon totara</t>
  </si>
  <si>
    <t xml:space="preserve"> Phytophthora capsici</t>
  </si>
  <si>
    <t xml:space="preserve"> Plasmopara muralis</t>
  </si>
  <si>
    <t xml:space="preserve"> Hyaloperonospora brassicae</t>
  </si>
  <si>
    <t xml:space="preserve"> Globisporangium paddicum</t>
  </si>
  <si>
    <t xml:space="preserve"> Pythium plurisporium</t>
  </si>
  <si>
    <t xml:space="preserve"> Aphanomyces astaci</t>
  </si>
  <si>
    <t xml:space="preserve"> Phytophthora parvispora</t>
  </si>
  <si>
    <t xml:space="preserve"> Phytophthora x alni</t>
  </si>
  <si>
    <t xml:space="preserve"> Phytophthora cajani</t>
  </si>
  <si>
    <t xml:space="preserve"> Phytophthora pisi</t>
  </si>
  <si>
    <t xml:space="preserve"> Phytophthora kernoviae</t>
  </si>
  <si>
    <t xml:space="preserve"> Phytophthora litchii</t>
  </si>
  <si>
    <t xml:space="preserve"> Phytophthora quercina</t>
  </si>
  <si>
    <t xml:space="preserve"> Phytophthora syringae</t>
  </si>
  <si>
    <t xml:space="preserve"> Phytophthora infestans</t>
  </si>
  <si>
    <t xml:space="preserve"> Phytophthora idaei</t>
  </si>
  <si>
    <t xml:space="preserve"> Phytophthora fragariae</t>
  </si>
  <si>
    <t xml:space="preserve"> Phytophthora tubulina</t>
  </si>
  <si>
    <t xml:space="preserve"> Phytophthora megakarya</t>
  </si>
  <si>
    <t xml:space="preserve"> Peronospora destructor</t>
  </si>
  <si>
    <t xml:space="preserve"> Peronospora tabacina</t>
  </si>
  <si>
    <t xml:space="preserve"> Sclerospora graminicola</t>
  </si>
  <si>
    <t xml:space="preserve"> Globisporangium nagaii</t>
  </si>
  <si>
    <t xml:space="preserve"> Globisporangium spinosum</t>
  </si>
  <si>
    <t xml:space="preserve"> Globisporangium sylvaticum</t>
  </si>
  <si>
    <t xml:space="preserve"> Globisporangium irregulare</t>
  </si>
  <si>
    <t xml:space="preserve"> Globisporangium cryptoirregulare</t>
  </si>
  <si>
    <t xml:space="preserve"> Globisporangium alternatum</t>
  </si>
  <si>
    <t xml:space="preserve"> Globisporangium iwayamae</t>
  </si>
  <si>
    <t xml:space="preserve"> Globisporangium camurandrum</t>
  </si>
  <si>
    <t xml:space="preserve"> Globisporangium lucens</t>
  </si>
  <si>
    <t xml:space="preserve"> Globisporangium cederbergense</t>
  </si>
  <si>
    <t xml:space="preserve"> Pythium volutum</t>
  </si>
  <si>
    <t xml:space="preserve"> Pythium angustatum</t>
  </si>
  <si>
    <t>Pythium sp. CBS 101876</t>
  </si>
  <si>
    <t xml:space="preserve"> Pythium apiculatum</t>
  </si>
  <si>
    <t xml:space="preserve"> Pythium guiyangense</t>
  </si>
  <si>
    <t xml:space="preserve"> Pythium myriotylum</t>
  </si>
  <si>
    <t xml:space="preserve"> Pythium lycopersicum</t>
  </si>
  <si>
    <t xml:space="preserve"> Pythium arrhenomanes</t>
  </si>
  <si>
    <t xml:space="preserve"> Pythium brachiatum</t>
  </si>
  <si>
    <t xml:space="preserve"> Phytopythium chamaehyphon</t>
  </si>
  <si>
    <t xml:space="preserve"> Phytopythium helicoides</t>
  </si>
  <si>
    <t xml:space="preserve"> Phytopythium montanum</t>
  </si>
  <si>
    <t xml:space="preserve"> Phytopythium boreale</t>
  </si>
  <si>
    <t xml:space="preserve"> Phytopythium mirpurense</t>
  </si>
  <si>
    <t xml:space="preserve"> Elongisporangium anandrum</t>
  </si>
  <si>
    <t xml:space="preserve"> Pilasporangium apinafurcum</t>
  </si>
  <si>
    <t xml:space="preserve"> Aphanomyces stellatus</t>
  </si>
  <si>
    <t xml:space="preserve"> Achlya hypogyna</t>
  </si>
  <si>
    <t>Lagenidium sp. CBS 127285</t>
  </si>
  <si>
    <t xml:space="preserve"> Paralagenidium karlingii</t>
  </si>
  <si>
    <t xml:space="preserve"> Albugo candida</t>
  </si>
  <si>
    <t>Phytophthora lateralis</t>
  </si>
  <si>
    <t>Pseudoperonospora cubensis</t>
  </si>
  <si>
    <t>Globisporangium acanthophoron</t>
  </si>
  <si>
    <t>OmniLyse ®-X</t>
  </si>
  <si>
    <t>Fresh Weight for extraction (g)</t>
  </si>
  <si>
    <t>Diced up tissue size (mm)</t>
  </si>
  <si>
    <t>DNA concentration (ng/ul)</t>
  </si>
  <si>
    <t>Average</t>
  </si>
  <si>
    <t>Std Dev</t>
  </si>
  <si>
    <t>Rep 1</t>
  </si>
  <si>
    <t>2-3</t>
  </si>
  <si>
    <t>Rep 2</t>
  </si>
  <si>
    <t>Avg</t>
  </si>
  <si>
    <t>Rep 3</t>
  </si>
  <si>
    <t>6-8mm</t>
  </si>
  <si>
    <t>2-3mm</t>
  </si>
  <si>
    <t>6-8</t>
  </si>
  <si>
    <t>OLX</t>
  </si>
  <si>
    <t>mH</t>
  </si>
  <si>
    <t>Std dev</t>
  </si>
  <si>
    <t>Lysis comparison of mH vs OLX</t>
  </si>
  <si>
    <t>0.4 gram of lettuce leaf punches (3mm) per device were processed in mH (n=3) and OLX (n=3)</t>
  </si>
  <si>
    <t>Devices contained beads and samples were lysed in 1X TE buffer at 6 volts for 0-5 min</t>
  </si>
  <si>
    <t>Qubit ng/uL</t>
  </si>
  <si>
    <t>min</t>
  </si>
  <si>
    <t>Device</t>
  </si>
  <si>
    <t>OLX1</t>
  </si>
  <si>
    <t>OLX2</t>
  </si>
  <si>
    <t>OLX3</t>
  </si>
  <si>
    <t>OLX avg</t>
  </si>
  <si>
    <t>std dev</t>
  </si>
  <si>
    <t>mH1</t>
  </si>
  <si>
    <t>mH2</t>
  </si>
  <si>
    <t>mH3</t>
  </si>
  <si>
    <t>mH avg</t>
  </si>
  <si>
    <r>
      <t>microHomogenizer</t>
    </r>
    <r>
      <rPr>
        <b/>
        <vertAlign val="superscript"/>
        <sz val="11"/>
        <color rgb="FF000000"/>
        <rFont val="Calibri"/>
        <family val="2"/>
      </rPr>
      <t>TM</t>
    </r>
  </si>
  <si>
    <t>Size</t>
  </si>
  <si>
    <t>mins</t>
  </si>
  <si>
    <t>Devices contained beads and samples were lysed in 1X TE buffer at 6 volts for 10 min</t>
  </si>
  <si>
    <t>Approximately 0.2 gram of diced up tomato leaf samples (either 2-3 mm or 6-8 mm) per device were processed in mH (n=3) and OLX (n=3)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</si>
</sst>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vertAlign val="superscript"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2" xfId="0" applyBorder="1"/>
    <xf numFmtId="0" fontId="0" fillId="0" borderId="13" xfId="0" applyBorder="1"/>
    <xf numFmtId="0" fontId="0" fillId="0" borderId="3" xfId="0" applyBorder="1"/>
    <xf numFmtId="0" fontId="0" fillId="0" borderId="14" xfId="0" applyBorder="1"/>
    <xf numFmtId="0" fontId="0" fillId="0" borderId="11" xfId="0" applyBorder="1"/>
    <xf numFmtId="0" fontId="0" fillId="0" borderId="10" xfId="0" applyBorder="1"/>
    <xf numFmtId="0" fontId="0" fillId="0" borderId="12" xfId="0" applyBorder="1"/>
    <xf numFmtId="0" fontId="2" fillId="0" borderId="15" xfId="0" applyFont="1" applyBorder="1" applyAlignment="1">
      <alignment horizontal="center" vertical="center" wrapText="1" readingOrder="1"/>
    </xf>
    <xf numFmtId="0" fontId="2" fillId="0" borderId="16" xfId="0" applyFont="1" applyBorder="1" applyAlignment="1">
      <alignment horizontal="center" vertical="center" wrapText="1" readingOrder="1"/>
    </xf>
    <xf numFmtId="0" fontId="2" fillId="0" borderId="13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3" xfId="0" applyFont="1" applyBorder="1" applyAlignment="1">
      <alignment horizontal="center" vertical="center" wrapText="1" readingOrder="1"/>
    </xf>
    <xf numFmtId="0" fontId="3" fillId="0" borderId="17" xfId="0" applyFont="1" applyBorder="1" applyAlignment="1">
      <alignment horizontal="center" vertical="center" wrapText="1" readingOrder="1"/>
    </xf>
    <xf numFmtId="0" fontId="3" fillId="0" borderId="4" xfId="0" applyFont="1" applyBorder="1" applyAlignment="1">
      <alignment horizontal="center" vertical="center" wrapText="1" readingOrder="1"/>
    </xf>
    <xf numFmtId="49" fontId="3" fillId="0" borderId="0" xfId="0" applyNumberFormat="1" applyFont="1" applyAlignment="1">
      <alignment horizontal="center" vertical="center" wrapText="1" readingOrder="1"/>
    </xf>
    <xf numFmtId="0" fontId="3" fillId="0" borderId="7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3" fillId="0" borderId="18" xfId="0" applyFont="1" applyBorder="1" applyAlignment="1">
      <alignment horizontal="center" vertical="center" wrapText="1" readingOrder="1"/>
    </xf>
    <xf numFmtId="0" fontId="3" fillId="0" borderId="9" xfId="0" applyFont="1" applyBorder="1" applyAlignment="1">
      <alignment horizontal="center" vertical="center" wrapText="1" readingOrder="1"/>
    </xf>
    <xf numFmtId="49" fontId="3" fillId="0" borderId="10" xfId="0" applyNumberFormat="1" applyFont="1" applyBorder="1" applyAlignment="1">
      <alignment horizontal="center" vertical="center" wrapText="1" readingOrder="1"/>
    </xf>
    <xf numFmtId="164" fontId="0" fillId="0" borderId="11" xfId="0" applyNumberFormat="1" applyBorder="1"/>
    <xf numFmtId="164" fontId="0" fillId="0" borderId="12" xfId="0" applyNumberFormat="1" applyBorder="1"/>
    <xf numFmtId="0" fontId="2" fillId="0" borderId="19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164" fontId="3" fillId="0" borderId="0" xfId="0" applyNumberFormat="1" applyFont="1" applyAlignment="1">
      <alignment horizontal="center" vertical="center" wrapText="1" readingOrder="1"/>
    </xf>
    <xf numFmtId="0" fontId="3" fillId="0" borderId="11" xfId="0" applyFont="1" applyBorder="1" applyAlignment="1">
      <alignment horizontal="center" vertical="center" wrapText="1" readingOrder="1"/>
    </xf>
    <xf numFmtId="0" fontId="3" fillId="0" borderId="10" xfId="0" applyFont="1" applyBorder="1" applyAlignment="1">
      <alignment horizontal="center" vertical="center" wrapText="1" readingOrder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Difference in Tissue Size</a:t>
            </a:r>
          </a:p>
        </c:rich>
      </c:tx>
      <c:layout>
        <c:manualLayout>
          <c:xMode val="edge"/>
          <c:yMode val="edge"/>
          <c:x val="0.36627608836454928"/>
          <c:y val="2.582253305293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791859697371508"/>
          <c:y val="0.12530074365704286"/>
          <c:w val="0.71456927551415739"/>
          <c:h val="0.74575969670457865"/>
        </c:manualLayout>
      </c:layout>
      <c:scatterChart>
        <c:scatterStyle val="lineMarker"/>
        <c:varyColors val="0"/>
        <c:ser>
          <c:idx val="0"/>
          <c:order val="0"/>
          <c:tx>
            <c:strRef>
              <c:f>[1]Sheet1!$H$5</c:f>
              <c:strCache>
                <c:ptCount val="1"/>
                <c:pt idx="0">
                  <c:v>OLX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[1]Sheet1!$I$11:$J$11</c:f>
                <c:numCache>
                  <c:formatCode>General</c:formatCode>
                  <c:ptCount val="2"/>
                  <c:pt idx="0">
                    <c:v>0.54365021434333682</c:v>
                  </c:pt>
                  <c:pt idx="1">
                    <c:v>1.9154343864744869</c:v>
                  </c:pt>
                </c:numCache>
              </c:numRef>
            </c:plus>
            <c:minus>
              <c:numRef>
                <c:f>[1]Sheet1!$I$11:$J$11</c:f>
                <c:numCache>
                  <c:formatCode>General</c:formatCode>
                  <c:ptCount val="2"/>
                  <c:pt idx="0">
                    <c:v>0.54365021434333682</c:v>
                  </c:pt>
                  <c:pt idx="1">
                    <c:v>1.9154343864744869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strRef>
              <c:f>[1]Sheet1!$I$4:$J$4</c:f>
              <c:strCache>
                <c:ptCount val="2"/>
                <c:pt idx="0">
                  <c:v>6-8mm</c:v>
                </c:pt>
                <c:pt idx="1">
                  <c:v>2-3mm</c:v>
                </c:pt>
              </c:strCache>
            </c:strRef>
          </c:xVal>
          <c:yVal>
            <c:numRef>
              <c:f>[1]Sheet1!$I$5:$J$5</c:f>
              <c:numCache>
                <c:formatCode>General</c:formatCode>
                <c:ptCount val="2"/>
                <c:pt idx="0">
                  <c:v>18.366666666666664</c:v>
                </c:pt>
                <c:pt idx="1">
                  <c:v>32.06666666666667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801-46FD-8530-F35D954153FF}"/>
            </c:ext>
          </c:extLst>
        </c:ser>
        <c:ser>
          <c:idx val="1"/>
          <c:order val="1"/>
          <c:tx>
            <c:strRef>
              <c:f>[1]Sheet1!$H$6</c:f>
              <c:strCache>
                <c:ptCount val="1"/>
                <c:pt idx="0">
                  <c:v>mH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[1]Sheet1!$I$12:$J$12</c:f>
                <c:numCache>
                  <c:formatCode>General</c:formatCode>
                  <c:ptCount val="2"/>
                  <c:pt idx="0">
                    <c:v>2.120272519171901</c:v>
                  </c:pt>
                  <c:pt idx="1">
                    <c:v>1.4764823060233407</c:v>
                  </c:pt>
                </c:numCache>
              </c:numRef>
            </c:plus>
            <c:minus>
              <c:numRef>
                <c:f>[1]Sheet1!$I$12:$J$12</c:f>
                <c:numCache>
                  <c:formatCode>General</c:formatCode>
                  <c:ptCount val="2"/>
                  <c:pt idx="0">
                    <c:v>2.120272519171901</c:v>
                  </c:pt>
                  <c:pt idx="1">
                    <c:v>1.4764823060233407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strRef>
              <c:f>[1]Sheet1!$I$4:$J$4</c:f>
              <c:strCache>
                <c:ptCount val="2"/>
                <c:pt idx="0">
                  <c:v>6-8mm</c:v>
                </c:pt>
                <c:pt idx="1">
                  <c:v>2-3mm</c:v>
                </c:pt>
              </c:strCache>
            </c:strRef>
          </c:xVal>
          <c:yVal>
            <c:numRef>
              <c:f>[1]Sheet1!$I$6:$J$6</c:f>
              <c:numCache>
                <c:formatCode>General</c:formatCode>
                <c:ptCount val="2"/>
                <c:pt idx="0">
                  <c:v>29.533333333333331</c:v>
                </c:pt>
                <c:pt idx="1">
                  <c:v>30.400000000000002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801-46FD-8530-F35D954153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5769312"/>
        <c:axId val="1295769728"/>
      </c:scatterChart>
      <c:valAx>
        <c:axId val="1295769312"/>
        <c:scaling>
          <c:orientation val="minMax"/>
          <c:max val="3"/>
        </c:scaling>
        <c:delete val="1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majorTickMark val="none"/>
        <c:minorTickMark val="none"/>
        <c:tickLblPos val="nextTo"/>
        <c:crossAx val="1295769728"/>
        <c:crosses val="autoZero"/>
        <c:crossBetween val="midCat"/>
        <c:majorUnit val="1"/>
      </c:valAx>
      <c:valAx>
        <c:axId val="12957697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5769312"/>
        <c:crossesAt val="0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70451670473859096"/>
          <c:y val="0.76446704578594338"/>
          <c:w val="0.15587746944105135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Difference in Homogenization</a:t>
            </a:r>
            <a:r>
              <a:rPr lang="en-US" baseline="0"/>
              <a:t> Time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1901015740278559"/>
          <c:y val="0.13185630730700784"/>
          <c:w val="0.68669029822484995"/>
          <c:h val="0.6813255728556564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'[1]021723 Leaf lysis'!$I$9</c:f>
              <c:strCache>
                <c:ptCount val="1"/>
                <c:pt idx="0">
                  <c:v>OLX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'[1]021723 Leaf lysis'!$C$11:$F$11</c:f>
                <c:numCache>
                  <c:formatCode>General</c:formatCode>
                  <c:ptCount val="4"/>
                  <c:pt idx="0">
                    <c:v>0.35641735835019783</c:v>
                  </c:pt>
                  <c:pt idx="1">
                    <c:v>0.52915026221291828</c:v>
                  </c:pt>
                  <c:pt idx="2">
                    <c:v>1.2220201853215569</c:v>
                  </c:pt>
                  <c:pt idx="3">
                    <c:v>3.2746501085357691</c:v>
                  </c:pt>
                </c:numCache>
              </c:numRef>
            </c:plus>
            <c:minus>
              <c:numRef>
                <c:f>'[1]021723 Leaf lysis'!$C$11:$F$11</c:f>
                <c:numCache>
                  <c:formatCode>General</c:formatCode>
                  <c:ptCount val="4"/>
                  <c:pt idx="0">
                    <c:v>0.35641735835019783</c:v>
                  </c:pt>
                  <c:pt idx="1">
                    <c:v>0.52915026221291828</c:v>
                  </c:pt>
                  <c:pt idx="2">
                    <c:v>1.2220201853215569</c:v>
                  </c:pt>
                  <c:pt idx="3">
                    <c:v>3.2746501085357691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'[1]021723 Leaf lysis'!$J$8:$M$8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</c:numCache>
            </c:numRef>
          </c:xVal>
          <c:yVal>
            <c:numRef>
              <c:f>'[1]021723 Leaf lysis'!$J$9:$M$9</c:f>
              <c:numCache>
                <c:formatCode>General</c:formatCode>
                <c:ptCount val="4"/>
                <c:pt idx="0">
                  <c:v>2.0933333333333333</c:v>
                </c:pt>
                <c:pt idx="1">
                  <c:v>20.900000000000002</c:v>
                </c:pt>
                <c:pt idx="2">
                  <c:v>24.833333333333332</c:v>
                </c:pt>
                <c:pt idx="3">
                  <c:v>29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F3E-416B-86E4-84680287E2DC}"/>
            </c:ext>
          </c:extLst>
        </c:ser>
        <c:ser>
          <c:idx val="1"/>
          <c:order val="1"/>
          <c:tx>
            <c:strRef>
              <c:f>'[1]021723 Leaf lysis'!$I$10</c:f>
              <c:strCache>
                <c:ptCount val="1"/>
                <c:pt idx="0">
                  <c:v>mH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'[1]021723 Leaf lysis'!$C$16:$F$16</c:f>
                <c:numCache>
                  <c:formatCode>General</c:formatCode>
                  <c:ptCount val="4"/>
                  <c:pt idx="0">
                    <c:v>0.14571661996262922</c:v>
                  </c:pt>
                  <c:pt idx="1">
                    <c:v>6.9072425757316278</c:v>
                  </c:pt>
                  <c:pt idx="2">
                    <c:v>1.4224392195567912</c:v>
                  </c:pt>
                  <c:pt idx="3">
                    <c:v>2.6764404221527744</c:v>
                  </c:pt>
                </c:numCache>
              </c:numRef>
            </c:plus>
            <c:minus>
              <c:numRef>
                <c:f>'[1]021723 Leaf lysis'!$C$16:$F$16</c:f>
                <c:numCache>
                  <c:formatCode>General</c:formatCode>
                  <c:ptCount val="4"/>
                  <c:pt idx="0">
                    <c:v>0.14571661996262922</c:v>
                  </c:pt>
                  <c:pt idx="1">
                    <c:v>6.9072425757316278</c:v>
                  </c:pt>
                  <c:pt idx="2">
                    <c:v>1.4224392195567912</c:v>
                  </c:pt>
                  <c:pt idx="3">
                    <c:v>2.6764404221527744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'[1]021723 Leaf lysis'!$J$8:$M$8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</c:numCache>
            </c:numRef>
          </c:xVal>
          <c:yVal>
            <c:numRef>
              <c:f>'[1]021723 Leaf lysis'!$J$10:$M$10</c:f>
              <c:numCache>
                <c:formatCode>General</c:formatCode>
                <c:ptCount val="4"/>
                <c:pt idx="0">
                  <c:v>1.9533333333333331</c:v>
                </c:pt>
                <c:pt idx="1">
                  <c:v>26.100000000000005</c:v>
                </c:pt>
                <c:pt idx="2">
                  <c:v>31.233333333333334</c:v>
                </c:pt>
                <c:pt idx="3">
                  <c:v>34.233333333333334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F3E-416B-86E4-84680287E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3211672"/>
        <c:axId val="553208392"/>
      </c:scatterChart>
      <c:valAx>
        <c:axId val="553211672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3208392"/>
        <c:crosses val="autoZero"/>
        <c:crossBetween val="midCat"/>
      </c:valAx>
      <c:valAx>
        <c:axId val="553208392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3211672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58325789728713118"/>
          <c:y val="0.73377154680017764"/>
          <c:w val="0.261486506833502"/>
          <c:h val="6.2137938952810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21</xdr:row>
      <xdr:rowOff>47625</xdr:rowOff>
    </xdr:from>
    <xdr:to>
      <xdr:col>6</xdr:col>
      <xdr:colOff>384810</xdr:colOff>
      <xdr:row>37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D308A18-938C-45FB-ACA6-D079AE7E50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</xdr:colOff>
      <xdr:row>57</xdr:row>
      <xdr:rowOff>182880</xdr:rowOff>
    </xdr:from>
    <xdr:to>
      <xdr:col>6</xdr:col>
      <xdr:colOff>390524</xdr:colOff>
      <xdr:row>76</xdr:row>
      <xdr:rowOff>16194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A2249D0-DAD4-43D4-8FFB-3D75FA9AC2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0.01365</cdr:x>
      <cdr:y>0.24167</cdr:y>
    </cdr:from>
    <cdr:to>
      <cdr:x>0.10482</cdr:x>
      <cdr:y>0.66613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115B666-3C15-6174-CD9B-D46410F806B1}"/>
            </a:ext>
          </a:extLst>
        </cdr:cNvPr>
        <cdr:cNvSpPr txBox="1"/>
      </cdr:nvSpPr>
      <cdr:spPr>
        <a:xfrm xmlns:a="http://schemas.openxmlformats.org/drawingml/2006/main" rot="16200000">
          <a:off x="-328736" y="1050098"/>
          <a:ext cx="1164376" cy="3900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/>
            <a:t>DNA (ng/uL)</a:t>
          </a:r>
        </a:p>
      </cdr:txBody>
    </cdr:sp>
  </cdr:relSizeAnchor>
  <cdr:relSizeAnchor xmlns:cdr="http://schemas.openxmlformats.org/drawingml/2006/chartDrawing">
    <cdr:from>
      <cdr:x>0.40684</cdr:x>
      <cdr:y>0.88414</cdr:y>
    </cdr:from>
    <cdr:to>
      <cdr:x>0.515</cdr:x>
      <cdr:y>0.9551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746AA5DB-A8D7-32F2-D000-9C6A8996536C}"/>
            </a:ext>
          </a:extLst>
        </cdr:cNvPr>
        <cdr:cNvSpPr txBox="1"/>
      </cdr:nvSpPr>
      <cdr:spPr>
        <a:xfrm xmlns:a="http://schemas.openxmlformats.org/drawingml/2006/main">
          <a:off x="2136775" y="2694869"/>
          <a:ext cx="568054" cy="2162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/>
            <a:t>Size (mm)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0.01749</cdr:x>
      <cdr:y>0.3032</cdr:y>
    </cdr:from>
    <cdr:to>
      <cdr:x>0.10648</cdr:x>
      <cdr:y>0.53069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43CE256-2B6D-77F6-3BBA-DECFD74FAFA8}"/>
            </a:ext>
          </a:extLst>
        </cdr:cNvPr>
        <cdr:cNvSpPr txBox="1"/>
      </cdr:nvSpPr>
      <cdr:spPr>
        <a:xfrm xmlns:a="http://schemas.openxmlformats.org/drawingml/2006/main" rot="16200000">
          <a:off x="-121262" y="1245398"/>
          <a:ext cx="785914" cy="3900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/>
            <a:t>DNA (ng/uL)</a:t>
          </a:r>
        </a:p>
      </cdr:txBody>
    </cdr:sp>
  </cdr:relSizeAnchor>
  <cdr:relSizeAnchor xmlns:cdr="http://schemas.openxmlformats.org/drawingml/2006/chartDrawing">
    <cdr:from>
      <cdr:x>0.43115</cdr:x>
      <cdr:y>0.90879</cdr:y>
    </cdr:from>
    <cdr:to>
      <cdr:x>0.53723</cdr:x>
      <cdr:y>0.96516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2DCB56A9-A208-A7B0-B1CD-E335E3F58EF7}"/>
            </a:ext>
          </a:extLst>
        </cdr:cNvPr>
        <cdr:cNvSpPr txBox="1"/>
      </cdr:nvSpPr>
      <cdr:spPr>
        <a:xfrm xmlns:a="http://schemas.openxmlformats.org/drawingml/2006/main">
          <a:off x="1889920" y="3129223"/>
          <a:ext cx="464991" cy="1940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/>
            <a:t>Time (min)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uflorida.sharepoint.com/teams/NatashaHaveman-UFSpacePlantsLabFiles/Shared%20Documents/General/2021%20Research%20Scientist%20Position/2022_Rapid%20Diagnosis%20of%20Plant%20diseases/Claremont%20Biosolutions/Copy%20of%20021723%20CBio%20Lysis%20comparison%20OLX%20to%20mH%20Lettuce.xlsx" TargetMode="External"/><Relationship Id="rId2" Type="http://schemas.microsoft.com/office/2019/04/relationships/externalLinkLongPath" Target="/teams/NatashaHaveman-UFSpacePlantsLabFiles/Shared%20Documents/General/2021%20Research%20Scientist%20Position/2022_Rapid%20Diagnosis%20of%20Plant%20diseases/Claremont%20Biosolutions/Copy%20of%20021723%20CBio%20Lysis%20comparison%20OLX%20to%20mH%20Lettuce.xlsx?4C0DC438" TargetMode="External"/><Relationship Id="rId1" Type="http://schemas.openxmlformats.org/officeDocument/2006/relationships/externalLinkPath" Target="file:///\\4C0DC438\Copy%20of%20021723%20CBio%20Lysis%20comparison%20OLX%20to%20mH%20Lettu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Sheet1"/>
      <sheetName val="021723 Leaf lysis"/>
      <sheetName val="021623 OLX 0.2g"/>
    </sheetNames>
    <sheetDataSet>
      <sheetData sheetId="0">
        <row r="4">
          <cell r="I4" t="str">
            <v>6-8mm</v>
          </cell>
          <cell r="J4" t="str">
            <v>2-3mm</v>
          </cell>
        </row>
        <row r="5">
          <cell r="H5" t="str">
            <v>OLX</v>
          </cell>
          <cell r="I5">
            <v>18.366666666666664</v>
          </cell>
          <cell r="J5">
            <v>32.06666666666667</v>
          </cell>
        </row>
        <row r="6">
          <cell r="H6" t="str">
            <v>mH</v>
          </cell>
          <cell r="I6">
            <v>29.533333333333331</v>
          </cell>
          <cell r="J6">
            <v>30.400000000000002</v>
          </cell>
        </row>
        <row r="11">
          <cell r="I11">
            <v>0.54365021434333682</v>
          </cell>
          <cell r="J11">
            <v>1.9154343864744869</v>
          </cell>
        </row>
        <row r="12">
          <cell r="I12">
            <v>2.120272519171901</v>
          </cell>
          <cell r="J12">
            <v>1.4764823060233407</v>
          </cell>
        </row>
      </sheetData>
      <sheetData sheetId="1">
        <row r="8">
          <cell r="J8">
            <v>0</v>
          </cell>
          <cell r="K8">
            <v>1</v>
          </cell>
          <cell r="L8">
            <v>2</v>
          </cell>
          <cell r="M8">
            <v>5</v>
          </cell>
        </row>
        <row r="9">
          <cell r="I9" t="str">
            <v>OLX</v>
          </cell>
          <cell r="J9">
            <v>2.0933333333333333</v>
          </cell>
          <cell r="K9">
            <v>20.900000000000002</v>
          </cell>
          <cell r="L9">
            <v>24.833333333333332</v>
          </cell>
          <cell r="M9">
            <v>29</v>
          </cell>
        </row>
        <row r="10">
          <cell r="I10" t="str">
            <v>mH</v>
          </cell>
          <cell r="J10">
            <v>1.9533333333333331</v>
          </cell>
          <cell r="K10">
            <v>26.100000000000005</v>
          </cell>
          <cell r="L10">
            <v>31.233333333333334</v>
          </cell>
          <cell r="M10">
            <v>34.233333333333334</v>
          </cell>
        </row>
        <row r="11">
          <cell r="C11">
            <v>0.35641735835019783</v>
          </cell>
          <cell r="D11">
            <v>0.52915026221291828</v>
          </cell>
          <cell r="E11">
            <v>1.2220201853215569</v>
          </cell>
          <cell r="F11">
            <v>3.2746501085357691</v>
          </cell>
        </row>
        <row r="16">
          <cell r="C16">
            <v>0.14571661996262922</v>
          </cell>
          <cell r="D16">
            <v>6.9072425757316278</v>
          </cell>
          <cell r="E16">
            <v>1.4224392195567912</v>
          </cell>
          <cell r="F16">
            <v>2.6764404221527744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77269-9F89-4EC1-95F7-22B026CE7C4B}">
  <dimension ref="B3:M55"/>
  <sheetViews>
    <sheetView topLeftCell="A43" workbookViewId="0">
      <selection activeCell="K54" sqref="K54"/>
    </sheetView>
  </sheetViews>
  <sheetFormatPr defaultRowHeight="15" x14ac:dyDescent="0.25"/>
  <cols>
    <col min="2" max="2" width="23.42578125" customWidth="1"/>
    <col min="3" max="3" width="18" customWidth="1"/>
    <col min="4" max="4" width="14.42578125" customWidth="1"/>
    <col min="5" max="5" width="14.85546875" customWidth="1"/>
  </cols>
  <sheetData>
    <row r="3" spans="2:7" x14ac:dyDescent="0.25">
      <c r="B3" t="s">
        <v>149</v>
      </c>
    </row>
    <row r="4" spans="2:7" x14ac:dyDescent="0.25">
      <c r="B4" t="s">
        <v>168</v>
      </c>
    </row>
    <row r="5" spans="2:7" ht="15.75" thickBot="1" x14ac:dyDescent="0.3">
      <c r="B5" t="s">
        <v>167</v>
      </c>
    </row>
    <row r="6" spans="2:7" ht="48" customHeight="1" thickBot="1" x14ac:dyDescent="0.3">
      <c r="B6" s="14" t="s">
        <v>132</v>
      </c>
      <c r="C6" s="15" t="s">
        <v>133</v>
      </c>
      <c r="D6" s="16" t="s">
        <v>134</v>
      </c>
      <c r="E6" s="15" t="s">
        <v>135</v>
      </c>
      <c r="F6" s="17" t="s">
        <v>136</v>
      </c>
      <c r="G6" s="18" t="s">
        <v>137</v>
      </c>
    </row>
    <row r="7" spans="2:7" x14ac:dyDescent="0.25">
      <c r="B7" s="19" t="s">
        <v>138</v>
      </c>
      <c r="C7" s="20">
        <v>0.20100000000000001</v>
      </c>
      <c r="D7" s="21" t="s">
        <v>139</v>
      </c>
      <c r="E7" s="20">
        <v>30.2</v>
      </c>
      <c r="F7" s="3"/>
      <c r="G7" s="4"/>
    </row>
    <row r="8" spans="2:7" x14ac:dyDescent="0.25">
      <c r="B8" s="22" t="s">
        <v>140</v>
      </c>
      <c r="C8" s="23">
        <v>0.20200000000000001</v>
      </c>
      <c r="D8" s="21" t="s">
        <v>139</v>
      </c>
      <c r="E8" s="23">
        <v>34.700000000000003</v>
      </c>
      <c r="F8" s="5"/>
      <c r="G8" s="6"/>
    </row>
    <row r="9" spans="2:7" ht="15.75" thickBot="1" x14ac:dyDescent="0.3">
      <c r="B9" s="24" t="s">
        <v>142</v>
      </c>
      <c r="C9" s="25">
        <v>0.19800000000000001</v>
      </c>
      <c r="D9" s="26" t="s">
        <v>139</v>
      </c>
      <c r="E9" s="25">
        <v>31.3</v>
      </c>
      <c r="F9" s="27">
        <f>AVERAGE(E7:E9)</f>
        <v>32.06666666666667</v>
      </c>
      <c r="G9" s="28">
        <f>_xlfn.STDEV.P(E7:E9)</f>
        <v>1.9154343864744869</v>
      </c>
    </row>
    <row r="10" spans="2:7" x14ac:dyDescent="0.25">
      <c r="B10" s="19" t="s">
        <v>138</v>
      </c>
      <c r="C10" s="20">
        <v>0.21099999999999999</v>
      </c>
      <c r="D10" s="21" t="s">
        <v>145</v>
      </c>
      <c r="E10" s="20">
        <v>18.2</v>
      </c>
      <c r="F10" s="5"/>
      <c r="G10" s="6"/>
    </row>
    <row r="11" spans="2:7" x14ac:dyDescent="0.25">
      <c r="B11" s="22" t="s">
        <v>140</v>
      </c>
      <c r="C11" s="23">
        <v>0.19700000000000001</v>
      </c>
      <c r="D11" s="21" t="s">
        <v>145</v>
      </c>
      <c r="E11" s="23">
        <v>19.100000000000001</v>
      </c>
      <c r="F11" s="5"/>
      <c r="G11" s="6"/>
    </row>
    <row r="12" spans="2:7" ht="15.75" thickBot="1" x14ac:dyDescent="0.3">
      <c r="B12" s="24" t="s">
        <v>142</v>
      </c>
      <c r="C12" s="25">
        <v>0.19900000000000001</v>
      </c>
      <c r="D12" s="26" t="s">
        <v>145</v>
      </c>
      <c r="E12" s="25">
        <v>17.8</v>
      </c>
      <c r="F12" s="27">
        <f>AVERAGE(E10:E12)</f>
        <v>18.366666666666664</v>
      </c>
      <c r="G12" s="28">
        <f>_xlfn.STDEV.P(E10:E12)</f>
        <v>0.54365021434333682</v>
      </c>
    </row>
    <row r="13" spans="2:7" ht="15.75" thickBot="1" x14ac:dyDescent="0.3">
      <c r="B13" s="5"/>
      <c r="G13" s="6"/>
    </row>
    <row r="14" spans="2:7" ht="54.75" customHeight="1" thickBot="1" x14ac:dyDescent="0.3">
      <c r="B14" s="29" t="s">
        <v>164</v>
      </c>
      <c r="C14" s="30" t="s">
        <v>133</v>
      </c>
      <c r="D14" s="30" t="s">
        <v>134</v>
      </c>
      <c r="E14" s="30" t="s">
        <v>135</v>
      </c>
      <c r="F14" s="17" t="s">
        <v>136</v>
      </c>
      <c r="G14" s="18" t="s">
        <v>137</v>
      </c>
    </row>
    <row r="15" spans="2:7" x14ac:dyDescent="0.25">
      <c r="B15" s="19" t="s">
        <v>138</v>
      </c>
      <c r="C15" s="20">
        <v>0.20200000000000001</v>
      </c>
      <c r="D15" s="21" t="s">
        <v>139</v>
      </c>
      <c r="E15" s="20">
        <v>28.5</v>
      </c>
      <c r="F15" s="5"/>
      <c r="G15" s="6"/>
    </row>
    <row r="16" spans="2:7" x14ac:dyDescent="0.25">
      <c r="B16" s="22" t="s">
        <v>140</v>
      </c>
      <c r="C16" s="23">
        <v>0.20399999999999999</v>
      </c>
      <c r="D16" s="21" t="s">
        <v>139</v>
      </c>
      <c r="E16" s="23">
        <v>30.6</v>
      </c>
      <c r="F16" s="5"/>
      <c r="G16" s="6"/>
    </row>
    <row r="17" spans="2:11" ht="15.75" thickBot="1" x14ac:dyDescent="0.3">
      <c r="B17" s="24" t="s">
        <v>142</v>
      </c>
      <c r="C17" s="25">
        <v>0.19600000000000001</v>
      </c>
      <c r="D17" s="26" t="s">
        <v>139</v>
      </c>
      <c r="E17" s="25">
        <v>32.1</v>
      </c>
      <c r="F17" s="27">
        <f>AVERAGE(E15:E17)</f>
        <v>30.400000000000002</v>
      </c>
      <c r="G17" s="28">
        <f>_xlfn.STDEV.P(E15:E17)</f>
        <v>1.4764823060233407</v>
      </c>
    </row>
    <row r="18" spans="2:11" x14ac:dyDescent="0.25">
      <c r="B18" s="19" t="s">
        <v>138</v>
      </c>
      <c r="C18" s="20">
        <v>0.21199999999999999</v>
      </c>
      <c r="D18" s="21" t="s">
        <v>145</v>
      </c>
      <c r="E18" s="20">
        <v>26.7</v>
      </c>
      <c r="F18" s="5"/>
      <c r="G18" s="6"/>
    </row>
    <row r="19" spans="2:11" x14ac:dyDescent="0.25">
      <c r="B19" s="22" t="s">
        <v>140</v>
      </c>
      <c r="C19" s="31">
        <v>0.21</v>
      </c>
      <c r="D19" s="21" t="s">
        <v>145</v>
      </c>
      <c r="E19" s="23">
        <v>30.1</v>
      </c>
      <c r="F19" s="5"/>
      <c r="G19" s="6"/>
    </row>
    <row r="20" spans="2:11" ht="15.75" thickBot="1" x14ac:dyDescent="0.3">
      <c r="B20" s="32" t="s">
        <v>142</v>
      </c>
      <c r="C20" s="33">
        <v>0.19900000000000001</v>
      </c>
      <c r="D20" s="26" t="s">
        <v>145</v>
      </c>
      <c r="E20" s="33">
        <v>31.8</v>
      </c>
      <c r="F20" s="27">
        <f>AVERAGE(E18:E20)</f>
        <v>29.533333333333331</v>
      </c>
      <c r="G20" s="28">
        <f>_xlfn.STDEV.P(E18:E20)</f>
        <v>2.120272519171901</v>
      </c>
    </row>
    <row r="23" spans="2:11" ht="15.75" thickBot="1" x14ac:dyDescent="0.3"/>
    <row r="24" spans="2:11" x14ac:dyDescent="0.25">
      <c r="I24" s="3" t="s">
        <v>141</v>
      </c>
      <c r="J24" s="10"/>
      <c r="K24" s="4"/>
    </row>
    <row r="25" spans="2:11" x14ac:dyDescent="0.25">
      <c r="I25" s="5" t="s">
        <v>165</v>
      </c>
      <c r="J25" t="s">
        <v>143</v>
      </c>
      <c r="K25" s="6" t="s">
        <v>144</v>
      </c>
    </row>
    <row r="26" spans="2:11" x14ac:dyDescent="0.25">
      <c r="I26" s="5" t="s">
        <v>146</v>
      </c>
      <c r="J26">
        <v>18.366666666666664</v>
      </c>
      <c r="K26" s="6">
        <v>32.06666666666667</v>
      </c>
    </row>
    <row r="27" spans="2:11" x14ac:dyDescent="0.25">
      <c r="I27" s="5" t="s">
        <v>147</v>
      </c>
      <c r="J27">
        <v>29.533333333333331</v>
      </c>
      <c r="K27" s="6">
        <v>30.400000000000002</v>
      </c>
    </row>
    <row r="28" spans="2:11" x14ac:dyDescent="0.25">
      <c r="I28" s="5"/>
      <c r="K28" s="6"/>
    </row>
    <row r="29" spans="2:11" x14ac:dyDescent="0.25">
      <c r="I29" s="5"/>
      <c r="K29" s="6"/>
    </row>
    <row r="30" spans="2:11" x14ac:dyDescent="0.25">
      <c r="I30" s="5" t="s">
        <v>148</v>
      </c>
      <c r="K30" s="6"/>
    </row>
    <row r="31" spans="2:11" x14ac:dyDescent="0.25">
      <c r="I31" s="5" t="s">
        <v>165</v>
      </c>
      <c r="J31" t="s">
        <v>143</v>
      </c>
      <c r="K31" s="6" t="s">
        <v>144</v>
      </c>
    </row>
    <row r="32" spans="2:11" x14ac:dyDescent="0.25">
      <c r="I32" s="5" t="s">
        <v>146</v>
      </c>
      <c r="J32">
        <v>0.54365021434333682</v>
      </c>
      <c r="K32" s="6">
        <v>1.9154343864744869</v>
      </c>
    </row>
    <row r="33" spans="2:13" ht="15.75" thickBot="1" x14ac:dyDescent="0.3">
      <c r="I33" s="11" t="s">
        <v>147</v>
      </c>
      <c r="J33" s="12">
        <v>2.120272519171901</v>
      </c>
      <c r="K33" s="13">
        <v>1.4764823060233407</v>
      </c>
    </row>
    <row r="40" spans="2:13" x14ac:dyDescent="0.25">
      <c r="B40" t="s">
        <v>149</v>
      </c>
    </row>
    <row r="41" spans="2:13" x14ac:dyDescent="0.25">
      <c r="B41" t="s">
        <v>150</v>
      </c>
    </row>
    <row r="42" spans="2:13" ht="15.75" thickBot="1" x14ac:dyDescent="0.3">
      <c r="B42" t="s">
        <v>151</v>
      </c>
    </row>
    <row r="43" spans="2:13" ht="15.75" thickBot="1" x14ac:dyDescent="0.3">
      <c r="B43" s="7"/>
      <c r="C43" s="8"/>
      <c r="D43" s="8" t="s">
        <v>152</v>
      </c>
      <c r="E43" s="8"/>
      <c r="F43" s="9"/>
    </row>
    <row r="44" spans="2:13" ht="15.75" thickBot="1" x14ac:dyDescent="0.3">
      <c r="B44" s="7" t="s">
        <v>153</v>
      </c>
      <c r="C44" s="8">
        <v>0</v>
      </c>
      <c r="D44" s="8">
        <v>1</v>
      </c>
      <c r="E44" s="8">
        <v>2</v>
      </c>
      <c r="F44" s="9">
        <v>5</v>
      </c>
    </row>
    <row r="45" spans="2:13" x14ac:dyDescent="0.25">
      <c r="B45" s="3" t="s">
        <v>154</v>
      </c>
      <c r="C45" s="10"/>
      <c r="D45" s="10"/>
      <c r="E45" s="10"/>
      <c r="F45" s="4"/>
    </row>
    <row r="46" spans="2:13" ht="15.75" thickBot="1" x14ac:dyDescent="0.3">
      <c r="B46" s="5" t="s">
        <v>155</v>
      </c>
      <c r="C46">
        <v>2.13</v>
      </c>
      <c r="D46">
        <v>21.3</v>
      </c>
      <c r="E46">
        <v>23.5</v>
      </c>
      <c r="F46" s="6">
        <v>26</v>
      </c>
    </row>
    <row r="47" spans="2:13" x14ac:dyDescent="0.25">
      <c r="B47" s="5" t="s">
        <v>156</v>
      </c>
      <c r="C47">
        <v>2.4300000000000002</v>
      </c>
      <c r="D47">
        <v>21.1</v>
      </c>
      <c r="E47">
        <v>25.9</v>
      </c>
      <c r="F47" s="6">
        <v>30.7</v>
      </c>
      <c r="I47" s="3" t="s">
        <v>166</v>
      </c>
      <c r="J47" s="10">
        <v>0</v>
      </c>
      <c r="K47" s="10">
        <v>1</v>
      </c>
      <c r="L47" s="10">
        <v>2</v>
      </c>
      <c r="M47" s="4">
        <v>5</v>
      </c>
    </row>
    <row r="48" spans="2:13" ht="15.75" thickBot="1" x14ac:dyDescent="0.3">
      <c r="B48" s="11" t="s">
        <v>157</v>
      </c>
      <c r="C48" s="12">
        <v>1.72</v>
      </c>
      <c r="D48" s="12">
        <v>20.3</v>
      </c>
      <c r="E48" s="12">
        <v>25.1</v>
      </c>
      <c r="F48" s="13">
        <v>32.299999999999997</v>
      </c>
      <c r="I48" s="5" t="s">
        <v>146</v>
      </c>
      <c r="J48">
        <v>2.0933333333333333</v>
      </c>
      <c r="K48">
        <v>20.900000000000002</v>
      </c>
      <c r="L48">
        <v>24.833333333333332</v>
      </c>
      <c r="M48" s="6">
        <v>29</v>
      </c>
    </row>
    <row r="49" spans="2:13" ht="15.75" thickBot="1" x14ac:dyDescent="0.3">
      <c r="B49" s="3" t="s">
        <v>158</v>
      </c>
      <c r="C49" s="10">
        <f>AVERAGE(C46:C48)</f>
        <v>2.0933333333333333</v>
      </c>
      <c r="D49" s="10">
        <f t="shared" ref="D49:F49" si="0">AVERAGE(D46:D48)</f>
        <v>20.900000000000002</v>
      </c>
      <c r="E49" s="10">
        <f t="shared" si="0"/>
        <v>24.833333333333332</v>
      </c>
      <c r="F49" s="4">
        <f t="shared" si="0"/>
        <v>29.666666666666668</v>
      </c>
      <c r="I49" s="11" t="s">
        <v>147</v>
      </c>
      <c r="J49" s="12">
        <v>1.9533333333333331</v>
      </c>
      <c r="K49" s="12">
        <v>26.100000000000005</v>
      </c>
      <c r="L49" s="12">
        <v>31.233333333333334</v>
      </c>
      <c r="M49" s="13">
        <v>34.233333333333334</v>
      </c>
    </row>
    <row r="50" spans="2:13" ht="15.75" thickBot="1" x14ac:dyDescent="0.3">
      <c r="B50" s="11" t="s">
        <v>159</v>
      </c>
      <c r="C50" s="12">
        <f>STDEV(C46:C48)</f>
        <v>0.35641735835019783</v>
      </c>
      <c r="D50" s="12">
        <f t="shared" ref="D50:F50" si="1">STDEV(D46:D48)</f>
        <v>0.52915026221291828</v>
      </c>
      <c r="E50" s="12">
        <f t="shared" si="1"/>
        <v>1.2220201853215569</v>
      </c>
      <c r="F50" s="13">
        <f t="shared" si="1"/>
        <v>3.2746501085357691</v>
      </c>
    </row>
    <row r="51" spans="2:13" x14ac:dyDescent="0.25">
      <c r="B51" s="5" t="s">
        <v>160</v>
      </c>
      <c r="C51">
        <v>1.8</v>
      </c>
      <c r="D51">
        <v>18.600000000000001</v>
      </c>
      <c r="E51">
        <v>29.6</v>
      </c>
      <c r="F51" s="6">
        <v>30.6</v>
      </c>
    </row>
    <row r="52" spans="2:13" x14ac:dyDescent="0.25">
      <c r="B52" s="5" t="s">
        <v>161</v>
      </c>
      <c r="C52">
        <v>2.09</v>
      </c>
      <c r="D52">
        <v>32.200000000000003</v>
      </c>
      <c r="E52">
        <v>31.9</v>
      </c>
      <c r="F52" s="6">
        <v>34.299999999999997</v>
      </c>
    </row>
    <row r="53" spans="2:13" ht="15.75" thickBot="1" x14ac:dyDescent="0.3">
      <c r="B53" s="5" t="s">
        <v>162</v>
      </c>
      <c r="C53">
        <v>1.97</v>
      </c>
      <c r="D53">
        <v>27.5</v>
      </c>
      <c r="E53">
        <v>32.200000000000003</v>
      </c>
      <c r="F53" s="6">
        <v>35.799999999999997</v>
      </c>
    </row>
    <row r="54" spans="2:13" x14ac:dyDescent="0.25">
      <c r="B54" s="3" t="s">
        <v>163</v>
      </c>
      <c r="C54" s="10">
        <f>AVERAGE(C51:C53)</f>
        <v>1.9533333333333331</v>
      </c>
      <c r="D54" s="10">
        <f t="shared" ref="D54:F54" si="2">AVERAGE(D51:D53)</f>
        <v>26.100000000000005</v>
      </c>
      <c r="E54" s="10">
        <f t="shared" si="2"/>
        <v>31.233333333333334</v>
      </c>
      <c r="F54" s="4">
        <f t="shared" si="2"/>
        <v>33.56666666666667</v>
      </c>
    </row>
    <row r="55" spans="2:13" ht="15.75" thickBot="1" x14ac:dyDescent="0.3">
      <c r="B55" s="11" t="s">
        <v>159</v>
      </c>
      <c r="C55" s="12">
        <f>STDEV(C51:C53)</f>
        <v>0.14571661996262922</v>
      </c>
      <c r="D55" s="12">
        <f t="shared" ref="D55:F55" si="3">STDEV(D51:D53)</f>
        <v>6.9072425757316278</v>
      </c>
      <c r="E55" s="12">
        <f t="shared" si="3"/>
        <v>1.4224392195567912</v>
      </c>
      <c r="F55" s="13">
        <f t="shared" si="3"/>
        <v>2.6764404221527744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BCB91-F180-4671-974D-8BA7A278F55C}">
  <dimension ref="A1:W22"/>
  <sheetViews>
    <sheetView tabSelected="1" topLeftCell="C1" zoomScale="60" zoomScaleNormal="60" workbookViewId="0">
      <selection activeCell="K30" sqref="K30"/>
    </sheetView>
  </sheetViews>
  <sheetFormatPr defaultRowHeight="15" x14ac:dyDescent="0.25"/>
  <cols>
    <col min="1" max="1" width="28.28515625" customWidth="1"/>
    <col min="2" max="2" width="22.140625" customWidth="1"/>
    <col min="3" max="3" width="19" customWidth="1"/>
    <col min="5" max="5" width="28.42578125" customWidth="1"/>
    <col min="6" max="6" width="21.42578125" customWidth="1"/>
    <col min="7" max="7" width="19.140625" customWidth="1"/>
    <col min="9" max="9" width="26.140625" customWidth="1"/>
    <col min="10" max="11" width="16.140625" bestFit="1" customWidth="1"/>
    <col min="13" max="13" width="29.85546875" customWidth="1"/>
    <col min="14" max="14" width="16.5703125" customWidth="1"/>
    <col min="15" max="15" width="23.7109375" customWidth="1"/>
    <col min="16" max="16" width="5.140625" customWidth="1"/>
    <col min="17" max="17" width="33.28515625" bestFit="1" customWidth="1"/>
    <col min="18" max="19" width="16.140625" bestFit="1" customWidth="1"/>
    <col min="21" max="21" width="31.85546875" bestFit="1" customWidth="1"/>
    <col min="22" max="23" width="16.140625" bestFit="1" customWidth="1"/>
  </cols>
  <sheetData>
    <row r="1" spans="1:23" ht="21" x14ac:dyDescent="0.35">
      <c r="A1" s="34" t="s">
        <v>40</v>
      </c>
      <c r="B1" s="34"/>
      <c r="C1" s="34"/>
      <c r="E1" s="34" t="s">
        <v>39</v>
      </c>
      <c r="F1" s="34"/>
      <c r="G1" s="34"/>
      <c r="I1" s="34" t="s">
        <v>38</v>
      </c>
      <c r="J1" s="34"/>
      <c r="K1" s="34"/>
      <c r="M1" s="34" t="s">
        <v>37</v>
      </c>
      <c r="N1" s="34"/>
      <c r="O1" s="34"/>
      <c r="P1" s="2"/>
      <c r="Q1" s="34" t="s">
        <v>36</v>
      </c>
      <c r="R1" s="34"/>
      <c r="S1" s="34"/>
      <c r="U1" s="34" t="s">
        <v>35</v>
      </c>
      <c r="V1" s="34"/>
      <c r="W1" s="34"/>
    </row>
    <row r="2" spans="1:23" ht="81.75" customHeight="1" x14ac:dyDescent="0.25">
      <c r="A2" s="1" t="s">
        <v>34</v>
      </c>
      <c r="B2" s="1" t="s">
        <v>33</v>
      </c>
      <c r="C2" s="1" t="s">
        <v>32</v>
      </c>
      <c r="D2" s="1"/>
      <c r="E2" s="1" t="s">
        <v>34</v>
      </c>
      <c r="F2" s="1" t="s">
        <v>33</v>
      </c>
      <c r="G2" s="1" t="s">
        <v>32</v>
      </c>
      <c r="I2" s="1" t="s">
        <v>34</v>
      </c>
      <c r="J2" s="1" t="s">
        <v>33</v>
      </c>
      <c r="K2" s="1" t="s">
        <v>32</v>
      </c>
      <c r="M2" s="1" t="s">
        <v>34</v>
      </c>
      <c r="N2" s="1" t="s">
        <v>33</v>
      </c>
      <c r="O2" s="1" t="s">
        <v>32</v>
      </c>
      <c r="P2" s="1"/>
      <c r="Q2" s="1" t="s">
        <v>34</v>
      </c>
      <c r="R2" s="1" t="s">
        <v>33</v>
      </c>
      <c r="S2" s="1" t="s">
        <v>32</v>
      </c>
      <c r="T2" s="1"/>
      <c r="U2" s="1" t="s">
        <v>34</v>
      </c>
      <c r="V2" s="1" t="s">
        <v>33</v>
      </c>
      <c r="W2" s="1" t="s">
        <v>32</v>
      </c>
    </row>
    <row r="3" spans="1:23" x14ac:dyDescent="0.25">
      <c r="A3" t="s">
        <v>30</v>
      </c>
      <c r="B3">
        <v>62.04</v>
      </c>
      <c r="C3">
        <v>609363</v>
      </c>
      <c r="E3" t="s">
        <v>13</v>
      </c>
      <c r="F3">
        <v>59.56</v>
      </c>
      <c r="G3">
        <v>783210</v>
      </c>
      <c r="I3" t="s">
        <v>30</v>
      </c>
      <c r="J3">
        <v>66.08</v>
      </c>
      <c r="K3">
        <v>462990</v>
      </c>
      <c r="M3" t="s">
        <v>13</v>
      </c>
      <c r="N3">
        <v>90.28</v>
      </c>
      <c r="O3">
        <v>158008</v>
      </c>
      <c r="Q3" t="s">
        <v>30</v>
      </c>
      <c r="R3">
        <v>63.92</v>
      </c>
      <c r="S3">
        <v>1183576</v>
      </c>
      <c r="U3" t="s">
        <v>30</v>
      </c>
      <c r="V3">
        <v>62.82</v>
      </c>
      <c r="W3">
        <v>783210</v>
      </c>
    </row>
    <row r="4" spans="1:23" x14ac:dyDescent="0.25">
      <c r="A4" t="s">
        <v>27</v>
      </c>
      <c r="B4">
        <v>0.87</v>
      </c>
      <c r="C4">
        <v>8576</v>
      </c>
      <c r="E4" t="s">
        <v>30</v>
      </c>
      <c r="F4">
        <v>23.11</v>
      </c>
      <c r="G4">
        <v>16432</v>
      </c>
      <c r="I4" t="s">
        <v>27</v>
      </c>
      <c r="J4">
        <v>0.68</v>
      </c>
      <c r="K4">
        <v>4766</v>
      </c>
      <c r="M4" t="s">
        <v>31</v>
      </c>
      <c r="N4">
        <v>3.45</v>
      </c>
      <c r="O4">
        <v>6031</v>
      </c>
      <c r="Q4" t="s">
        <v>27</v>
      </c>
      <c r="R4">
        <v>1.87</v>
      </c>
      <c r="S4">
        <v>34712</v>
      </c>
      <c r="U4" t="s">
        <v>13</v>
      </c>
      <c r="V4">
        <v>1.32</v>
      </c>
      <c r="W4">
        <v>16432</v>
      </c>
    </row>
    <row r="5" spans="1:23" x14ac:dyDescent="0.25">
      <c r="A5" t="s">
        <v>10</v>
      </c>
      <c r="B5">
        <v>0.59</v>
      </c>
      <c r="C5">
        <v>5812</v>
      </c>
      <c r="E5" t="s">
        <v>31</v>
      </c>
      <c r="F5">
        <v>2.19</v>
      </c>
      <c r="G5">
        <v>14614</v>
      </c>
      <c r="I5" t="s">
        <v>23</v>
      </c>
      <c r="J5">
        <v>0.28000000000000003</v>
      </c>
      <c r="K5">
        <v>1950</v>
      </c>
      <c r="M5" t="s">
        <v>30</v>
      </c>
      <c r="N5">
        <v>2.5299999999999998</v>
      </c>
      <c r="O5">
        <v>4430</v>
      </c>
      <c r="Q5" t="s">
        <v>29</v>
      </c>
      <c r="R5">
        <v>0.36</v>
      </c>
      <c r="S5">
        <v>6754</v>
      </c>
      <c r="U5" t="s">
        <v>27</v>
      </c>
      <c r="V5">
        <v>1.17</v>
      </c>
      <c r="W5">
        <v>14614</v>
      </c>
    </row>
    <row r="6" spans="1:23" x14ac:dyDescent="0.25">
      <c r="A6" t="s">
        <v>23</v>
      </c>
      <c r="B6">
        <v>0.32</v>
      </c>
      <c r="C6">
        <v>3097</v>
      </c>
      <c r="E6" t="s">
        <v>28</v>
      </c>
      <c r="F6">
        <v>0.92</v>
      </c>
      <c r="G6">
        <v>3916</v>
      </c>
      <c r="I6" t="s">
        <v>21</v>
      </c>
      <c r="J6">
        <v>0.21</v>
      </c>
      <c r="K6">
        <v>1479</v>
      </c>
      <c r="M6" t="s">
        <v>28</v>
      </c>
      <c r="N6">
        <v>1.55</v>
      </c>
      <c r="O6">
        <v>2718</v>
      </c>
      <c r="Q6" t="s">
        <v>19</v>
      </c>
      <c r="R6">
        <v>0.34</v>
      </c>
      <c r="S6">
        <v>6226</v>
      </c>
      <c r="U6" t="s">
        <v>23</v>
      </c>
      <c r="V6">
        <v>0.31</v>
      </c>
      <c r="W6">
        <v>3916</v>
      </c>
    </row>
    <row r="7" spans="1:23" x14ac:dyDescent="0.25">
      <c r="A7" t="s">
        <v>19</v>
      </c>
      <c r="B7">
        <v>0.28000000000000003</v>
      </c>
      <c r="C7">
        <v>2768</v>
      </c>
      <c r="E7" t="s">
        <v>27</v>
      </c>
      <c r="F7">
        <v>0.22</v>
      </c>
      <c r="G7">
        <v>3481</v>
      </c>
      <c r="I7" t="s">
        <v>19</v>
      </c>
      <c r="J7">
        <v>0.2</v>
      </c>
      <c r="K7">
        <v>1430</v>
      </c>
      <c r="M7" t="s">
        <v>26</v>
      </c>
      <c r="N7">
        <v>0.27</v>
      </c>
      <c r="O7">
        <v>468</v>
      </c>
      <c r="Q7" t="s">
        <v>23</v>
      </c>
      <c r="R7">
        <v>0.33</v>
      </c>
      <c r="S7">
        <v>6067</v>
      </c>
      <c r="U7" t="s">
        <v>19</v>
      </c>
      <c r="V7">
        <v>0.28000000000000003</v>
      </c>
      <c r="W7">
        <v>3481</v>
      </c>
    </row>
    <row r="8" spans="1:23" x14ac:dyDescent="0.25">
      <c r="A8" t="s">
        <v>21</v>
      </c>
      <c r="B8">
        <v>0.21</v>
      </c>
      <c r="C8">
        <v>2049</v>
      </c>
      <c r="E8" t="s">
        <v>26</v>
      </c>
      <c r="F8">
        <v>0.19</v>
      </c>
      <c r="G8">
        <v>2481</v>
      </c>
      <c r="I8" t="s">
        <v>16</v>
      </c>
      <c r="J8">
        <v>0.17</v>
      </c>
      <c r="K8">
        <v>1219</v>
      </c>
      <c r="M8" t="s">
        <v>25</v>
      </c>
      <c r="N8">
        <v>0.22</v>
      </c>
      <c r="O8">
        <v>385</v>
      </c>
      <c r="Q8" t="s">
        <v>21</v>
      </c>
      <c r="R8">
        <v>0.19</v>
      </c>
      <c r="S8">
        <v>3460</v>
      </c>
      <c r="U8" t="s">
        <v>21</v>
      </c>
      <c r="V8">
        <v>0.2</v>
      </c>
      <c r="W8">
        <v>2481</v>
      </c>
    </row>
    <row r="9" spans="1:23" x14ac:dyDescent="0.25">
      <c r="A9" t="s">
        <v>16</v>
      </c>
      <c r="B9">
        <v>0.18</v>
      </c>
      <c r="C9">
        <v>1759</v>
      </c>
      <c r="E9" t="s">
        <v>25</v>
      </c>
      <c r="F9">
        <v>0.18</v>
      </c>
      <c r="G9">
        <v>2043</v>
      </c>
      <c r="I9" t="s">
        <v>12</v>
      </c>
      <c r="J9">
        <v>0.15</v>
      </c>
      <c r="K9">
        <v>1024</v>
      </c>
      <c r="M9" t="s">
        <v>22</v>
      </c>
      <c r="N9">
        <v>0.1</v>
      </c>
      <c r="O9">
        <v>176</v>
      </c>
      <c r="Q9" t="s">
        <v>24</v>
      </c>
      <c r="R9">
        <v>0.18</v>
      </c>
      <c r="S9">
        <v>3264</v>
      </c>
      <c r="U9" t="s">
        <v>16</v>
      </c>
      <c r="V9">
        <v>0.16</v>
      </c>
      <c r="W9">
        <v>2043</v>
      </c>
    </row>
    <row r="10" spans="1:23" x14ac:dyDescent="0.25">
      <c r="A10" t="s">
        <v>12</v>
      </c>
      <c r="B10">
        <v>0.14000000000000001</v>
      </c>
      <c r="C10">
        <v>1356</v>
      </c>
      <c r="E10" t="s">
        <v>23</v>
      </c>
      <c r="F10">
        <v>0.11</v>
      </c>
      <c r="G10">
        <v>1770</v>
      </c>
      <c r="I10" t="s">
        <v>10</v>
      </c>
      <c r="J10">
        <v>0.15</v>
      </c>
      <c r="K10">
        <v>1043</v>
      </c>
      <c r="M10" t="s">
        <v>20</v>
      </c>
      <c r="N10">
        <v>0.1</v>
      </c>
      <c r="O10">
        <v>171</v>
      </c>
      <c r="Q10" t="s">
        <v>7</v>
      </c>
      <c r="R10">
        <v>0.17</v>
      </c>
      <c r="S10">
        <v>3108</v>
      </c>
      <c r="U10" t="s">
        <v>12</v>
      </c>
      <c r="V10">
        <v>0.14000000000000001</v>
      </c>
      <c r="W10">
        <v>1770</v>
      </c>
    </row>
    <row r="11" spans="1:23" x14ac:dyDescent="0.25">
      <c r="A11" t="s">
        <v>18</v>
      </c>
      <c r="B11">
        <v>0.14000000000000001</v>
      </c>
      <c r="C11">
        <v>1347</v>
      </c>
      <c r="E11" t="s">
        <v>22</v>
      </c>
      <c r="F11">
        <v>0.08</v>
      </c>
      <c r="G11">
        <v>1720</v>
      </c>
      <c r="I11" t="s">
        <v>0</v>
      </c>
      <c r="J11">
        <v>0.12</v>
      </c>
      <c r="K11">
        <v>854</v>
      </c>
      <c r="Q11" t="s">
        <v>18</v>
      </c>
      <c r="R11">
        <v>0.17</v>
      </c>
      <c r="S11">
        <v>3213</v>
      </c>
      <c r="U11" t="s">
        <v>18</v>
      </c>
      <c r="V11">
        <v>0.14000000000000001</v>
      </c>
      <c r="W11">
        <v>1720</v>
      </c>
    </row>
    <row r="12" spans="1:23" x14ac:dyDescent="0.25">
      <c r="A12" t="s">
        <v>0</v>
      </c>
      <c r="B12">
        <v>0.13</v>
      </c>
      <c r="C12">
        <v>1239</v>
      </c>
      <c r="E12" t="s">
        <v>21</v>
      </c>
      <c r="F12">
        <v>0.08</v>
      </c>
      <c r="G12">
        <v>1475</v>
      </c>
      <c r="I12" t="s">
        <v>14</v>
      </c>
      <c r="J12">
        <v>0.1</v>
      </c>
      <c r="K12">
        <v>717</v>
      </c>
      <c r="Q12" t="s">
        <v>16</v>
      </c>
      <c r="R12">
        <v>0.15</v>
      </c>
      <c r="S12">
        <v>2739</v>
      </c>
      <c r="U12" t="s">
        <v>0</v>
      </c>
      <c r="V12">
        <v>0.12</v>
      </c>
      <c r="W12">
        <v>1475</v>
      </c>
    </row>
    <row r="13" spans="1:23" x14ac:dyDescent="0.25">
      <c r="A13" t="s">
        <v>14</v>
      </c>
      <c r="B13">
        <v>0.11</v>
      </c>
      <c r="C13">
        <v>1062</v>
      </c>
      <c r="E13" t="s">
        <v>20</v>
      </c>
      <c r="F13">
        <v>7.0000000000000007E-2</v>
      </c>
      <c r="G13">
        <v>1491</v>
      </c>
      <c r="I13" t="s">
        <v>9</v>
      </c>
      <c r="J13">
        <v>0.1</v>
      </c>
      <c r="K13">
        <v>706</v>
      </c>
      <c r="Q13" t="s">
        <v>11</v>
      </c>
      <c r="R13">
        <v>0.14000000000000001</v>
      </c>
      <c r="S13">
        <v>2609</v>
      </c>
      <c r="U13" t="s">
        <v>10</v>
      </c>
      <c r="V13">
        <v>0.12</v>
      </c>
      <c r="W13">
        <v>1491</v>
      </c>
    </row>
    <row r="14" spans="1:23" x14ac:dyDescent="0.25">
      <c r="A14" t="s">
        <v>6</v>
      </c>
      <c r="B14">
        <v>0.11</v>
      </c>
      <c r="C14">
        <v>1048</v>
      </c>
      <c r="E14" t="s">
        <v>19</v>
      </c>
      <c r="F14">
        <v>7.0000000000000007E-2</v>
      </c>
      <c r="G14">
        <v>1451</v>
      </c>
      <c r="I14" t="s">
        <v>18</v>
      </c>
      <c r="J14">
        <v>0.1</v>
      </c>
      <c r="K14">
        <v>669</v>
      </c>
      <c r="Q14" t="s">
        <v>12</v>
      </c>
      <c r="R14">
        <v>0.12</v>
      </c>
      <c r="S14">
        <v>2179</v>
      </c>
      <c r="U14" t="s">
        <v>17</v>
      </c>
      <c r="V14">
        <v>0.12</v>
      </c>
      <c r="W14">
        <v>1451</v>
      </c>
    </row>
    <row r="15" spans="1:23" x14ac:dyDescent="0.25">
      <c r="A15" t="s">
        <v>11</v>
      </c>
      <c r="B15">
        <v>0.11</v>
      </c>
      <c r="C15">
        <v>1092</v>
      </c>
      <c r="E15" t="s">
        <v>16</v>
      </c>
      <c r="F15">
        <v>7.0000000000000007E-2</v>
      </c>
      <c r="G15">
        <v>1342</v>
      </c>
      <c r="Q15" t="s">
        <v>15</v>
      </c>
      <c r="R15">
        <v>0.12</v>
      </c>
      <c r="S15">
        <v>2253</v>
      </c>
      <c r="U15" t="s">
        <v>14</v>
      </c>
      <c r="V15">
        <v>0.11</v>
      </c>
      <c r="W15">
        <v>1342</v>
      </c>
    </row>
    <row r="16" spans="1:23" x14ac:dyDescent="0.25">
      <c r="A16" t="s">
        <v>13</v>
      </c>
      <c r="B16">
        <v>0.11</v>
      </c>
      <c r="C16">
        <v>1065</v>
      </c>
      <c r="E16" t="s">
        <v>12</v>
      </c>
      <c r="F16">
        <v>0.06</v>
      </c>
      <c r="G16">
        <v>1426</v>
      </c>
      <c r="Q16" t="s">
        <v>10</v>
      </c>
      <c r="R16">
        <v>0.12</v>
      </c>
      <c r="S16">
        <v>2158</v>
      </c>
      <c r="U16" t="s">
        <v>11</v>
      </c>
      <c r="V16">
        <v>0.11</v>
      </c>
      <c r="W16">
        <v>1426</v>
      </c>
    </row>
    <row r="17" spans="1:23" x14ac:dyDescent="0.25">
      <c r="A17" t="s">
        <v>9</v>
      </c>
      <c r="B17">
        <v>0.1</v>
      </c>
      <c r="C17">
        <v>955</v>
      </c>
      <c r="E17" t="s">
        <v>10</v>
      </c>
      <c r="F17">
        <v>0.06</v>
      </c>
      <c r="G17">
        <v>1255</v>
      </c>
      <c r="Q17" t="s">
        <v>0</v>
      </c>
      <c r="R17">
        <v>0.11</v>
      </c>
      <c r="S17">
        <v>2012</v>
      </c>
      <c r="U17" t="s">
        <v>9</v>
      </c>
      <c r="V17">
        <v>0.1</v>
      </c>
      <c r="W17">
        <v>1255</v>
      </c>
    </row>
    <row r="18" spans="1:23" x14ac:dyDescent="0.25">
      <c r="A18" t="s">
        <v>4</v>
      </c>
      <c r="B18">
        <v>0.1</v>
      </c>
      <c r="C18">
        <v>942</v>
      </c>
      <c r="E18" t="s">
        <v>8</v>
      </c>
      <c r="F18">
        <v>0.04</v>
      </c>
      <c r="G18">
        <v>1189</v>
      </c>
      <c r="Q18" t="s">
        <v>6</v>
      </c>
      <c r="R18">
        <v>0.11</v>
      </c>
      <c r="S18">
        <v>2068</v>
      </c>
      <c r="U18" t="s">
        <v>7</v>
      </c>
      <c r="V18">
        <v>0.1</v>
      </c>
      <c r="W18">
        <v>1189</v>
      </c>
    </row>
    <row r="19" spans="1:23" x14ac:dyDescent="0.25">
      <c r="A19" t="s">
        <v>5</v>
      </c>
      <c r="B19">
        <v>0.1</v>
      </c>
      <c r="C19">
        <v>995</v>
      </c>
      <c r="E19" t="s">
        <v>1</v>
      </c>
      <c r="F19">
        <v>0.04</v>
      </c>
      <c r="G19">
        <v>1305</v>
      </c>
      <c r="U19" t="s">
        <v>6</v>
      </c>
      <c r="V19">
        <v>0.1</v>
      </c>
      <c r="W19">
        <v>1305</v>
      </c>
    </row>
    <row r="20" spans="1:23" x14ac:dyDescent="0.25">
      <c r="A20" t="s">
        <v>2</v>
      </c>
      <c r="B20">
        <v>0.1</v>
      </c>
      <c r="C20">
        <v>977</v>
      </c>
      <c r="E20" t="s">
        <v>5</v>
      </c>
      <c r="F20">
        <v>0.04</v>
      </c>
      <c r="G20">
        <v>1196</v>
      </c>
      <c r="U20" t="s">
        <v>4</v>
      </c>
      <c r="V20">
        <v>0.1</v>
      </c>
      <c r="W20">
        <v>1196</v>
      </c>
    </row>
    <row r="21" spans="1:23" x14ac:dyDescent="0.25">
      <c r="A21" t="s">
        <v>3</v>
      </c>
      <c r="B21">
        <v>0.1</v>
      </c>
      <c r="C21">
        <v>944</v>
      </c>
      <c r="E21" t="s">
        <v>2</v>
      </c>
      <c r="F21">
        <v>0.04</v>
      </c>
      <c r="G21">
        <v>1233</v>
      </c>
      <c r="U21" t="s">
        <v>1</v>
      </c>
      <c r="V21">
        <v>0.1</v>
      </c>
      <c r="W21">
        <v>1233</v>
      </c>
    </row>
    <row r="22" spans="1:23" x14ac:dyDescent="0.25">
      <c r="A22" t="s">
        <v>1</v>
      </c>
      <c r="B22">
        <v>0.1</v>
      </c>
      <c r="C22">
        <v>1023</v>
      </c>
      <c r="E22" t="s">
        <v>0</v>
      </c>
      <c r="F22">
        <v>0.04</v>
      </c>
    </row>
  </sheetData>
  <mergeCells count="6">
    <mergeCell ref="U1:W1"/>
    <mergeCell ref="A1:C1"/>
    <mergeCell ref="E1:G1"/>
    <mergeCell ref="I1:K1"/>
    <mergeCell ref="M1:O1"/>
    <mergeCell ref="Q1:S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43C14-4506-40B0-9528-49958543C942}">
  <dimension ref="A1:I13"/>
  <sheetViews>
    <sheetView zoomScale="70" zoomScaleNormal="70" workbookViewId="0">
      <selection activeCell="D35" sqref="D35"/>
    </sheetView>
  </sheetViews>
  <sheetFormatPr defaultRowHeight="15" x14ac:dyDescent="0.25"/>
  <cols>
    <col min="1" max="1" width="14.5703125" customWidth="1"/>
    <col min="2" max="2" width="19.5703125" customWidth="1"/>
    <col min="3" max="3" width="18.85546875" customWidth="1"/>
    <col min="4" max="4" width="32.5703125" bestFit="1" customWidth="1"/>
    <col min="5" max="5" width="16.5703125" customWidth="1"/>
    <col min="6" max="6" width="26.140625" customWidth="1"/>
    <col min="7" max="7" width="32.5703125" bestFit="1" customWidth="1"/>
    <col min="8" max="8" width="25.140625" customWidth="1"/>
    <col min="9" max="9" width="25.28515625" customWidth="1"/>
  </cols>
  <sheetData>
    <row r="1" spans="1:9" ht="21" x14ac:dyDescent="0.35">
      <c r="A1" s="34" t="s">
        <v>41</v>
      </c>
      <c r="B1" s="34"/>
      <c r="C1" s="34"/>
      <c r="D1" s="34" t="s">
        <v>42</v>
      </c>
      <c r="E1" s="34"/>
      <c r="F1" s="34"/>
      <c r="G1" s="34" t="s">
        <v>53</v>
      </c>
      <c r="H1" s="34"/>
      <c r="I1" s="34"/>
    </row>
    <row r="2" spans="1:9" ht="75" x14ac:dyDescent="0.25">
      <c r="A2" s="1" t="s">
        <v>34</v>
      </c>
      <c r="B2" s="1" t="s">
        <v>33</v>
      </c>
      <c r="C2" s="1" t="s">
        <v>32</v>
      </c>
      <c r="D2" s="1" t="s">
        <v>34</v>
      </c>
      <c r="E2" s="1" t="s">
        <v>33</v>
      </c>
      <c r="F2" s="1" t="s">
        <v>32</v>
      </c>
      <c r="G2" s="1" t="s">
        <v>34</v>
      </c>
      <c r="H2" s="1" t="s">
        <v>33</v>
      </c>
      <c r="I2" s="1" t="s">
        <v>32</v>
      </c>
    </row>
    <row r="3" spans="1:9" x14ac:dyDescent="0.25">
      <c r="A3" t="s">
        <v>30</v>
      </c>
      <c r="B3">
        <v>100</v>
      </c>
      <c r="C3">
        <v>36</v>
      </c>
      <c r="D3" t="s">
        <v>30</v>
      </c>
      <c r="E3">
        <v>99.81</v>
      </c>
      <c r="F3">
        <v>1565</v>
      </c>
      <c r="G3" t="s">
        <v>43</v>
      </c>
      <c r="H3">
        <v>100</v>
      </c>
      <c r="I3">
        <v>36</v>
      </c>
    </row>
    <row r="4" spans="1:9" x14ac:dyDescent="0.25">
      <c r="D4" t="s">
        <v>43</v>
      </c>
      <c r="E4">
        <v>0.19</v>
      </c>
      <c r="F4">
        <v>3</v>
      </c>
      <c r="G4" t="s">
        <v>44</v>
      </c>
      <c r="H4">
        <v>100</v>
      </c>
      <c r="I4">
        <v>36</v>
      </c>
    </row>
    <row r="5" spans="1:9" x14ac:dyDescent="0.25">
      <c r="D5" t="s">
        <v>44</v>
      </c>
      <c r="E5">
        <v>0.19</v>
      </c>
      <c r="F5">
        <v>3</v>
      </c>
      <c r="G5" t="s">
        <v>45</v>
      </c>
      <c r="H5">
        <v>100</v>
      </c>
      <c r="I5">
        <v>36</v>
      </c>
    </row>
    <row r="6" spans="1:9" x14ac:dyDescent="0.25">
      <c r="D6" t="s">
        <v>45</v>
      </c>
      <c r="E6">
        <v>0.19</v>
      </c>
      <c r="F6">
        <v>3</v>
      </c>
      <c r="G6" t="s">
        <v>46</v>
      </c>
      <c r="H6">
        <v>100</v>
      </c>
      <c r="I6">
        <v>36</v>
      </c>
    </row>
    <row r="7" spans="1:9" x14ac:dyDescent="0.25">
      <c r="D7" t="s">
        <v>46</v>
      </c>
      <c r="E7">
        <v>0.19</v>
      </c>
      <c r="F7">
        <v>3</v>
      </c>
      <c r="G7" t="s">
        <v>47</v>
      </c>
      <c r="H7">
        <v>100</v>
      </c>
      <c r="I7">
        <v>36</v>
      </c>
    </row>
    <row r="8" spans="1:9" x14ac:dyDescent="0.25">
      <c r="D8" t="s">
        <v>47</v>
      </c>
      <c r="E8">
        <v>0.19</v>
      </c>
      <c r="F8">
        <v>3</v>
      </c>
      <c r="G8" t="s">
        <v>48</v>
      </c>
      <c r="H8">
        <v>100</v>
      </c>
      <c r="I8">
        <v>36</v>
      </c>
    </row>
    <row r="9" spans="1:9" x14ac:dyDescent="0.25">
      <c r="D9" t="s">
        <v>48</v>
      </c>
      <c r="E9">
        <v>0.19</v>
      </c>
      <c r="F9">
        <v>3</v>
      </c>
      <c r="G9" t="s">
        <v>49</v>
      </c>
      <c r="H9">
        <v>100</v>
      </c>
      <c r="I9">
        <v>36</v>
      </c>
    </row>
    <row r="10" spans="1:9" x14ac:dyDescent="0.25">
      <c r="D10" t="s">
        <v>49</v>
      </c>
      <c r="E10">
        <v>0.19</v>
      </c>
      <c r="F10">
        <v>3</v>
      </c>
      <c r="G10" t="s">
        <v>50</v>
      </c>
      <c r="H10">
        <v>100</v>
      </c>
      <c r="I10">
        <v>36</v>
      </c>
    </row>
    <row r="11" spans="1:9" x14ac:dyDescent="0.25">
      <c r="D11" t="s">
        <v>50</v>
      </c>
      <c r="E11">
        <v>0.19</v>
      </c>
      <c r="F11">
        <v>3</v>
      </c>
      <c r="G11" t="s">
        <v>51</v>
      </c>
      <c r="H11">
        <v>100</v>
      </c>
      <c r="I11">
        <v>36</v>
      </c>
    </row>
    <row r="12" spans="1:9" x14ac:dyDescent="0.25">
      <c r="D12" t="s">
        <v>51</v>
      </c>
      <c r="E12">
        <v>0.19</v>
      </c>
      <c r="F12">
        <v>3</v>
      </c>
      <c r="G12" t="s">
        <v>52</v>
      </c>
      <c r="H12">
        <v>100</v>
      </c>
      <c r="I12">
        <v>36</v>
      </c>
    </row>
    <row r="13" spans="1:9" x14ac:dyDescent="0.25">
      <c r="D13" t="s">
        <v>52</v>
      </c>
      <c r="E13">
        <v>0.19</v>
      </c>
      <c r="F13">
        <v>3</v>
      </c>
    </row>
  </sheetData>
  <mergeCells count="3">
    <mergeCell ref="A1:C1"/>
    <mergeCell ref="D1:F1"/>
    <mergeCell ref="G1:I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1B5D6-C5DD-4280-919D-DECE00894DE8}">
  <dimension ref="A1:I77"/>
  <sheetViews>
    <sheetView zoomScale="70" zoomScaleNormal="70" workbookViewId="0">
      <selection activeCell="J17" sqref="J17"/>
    </sheetView>
  </sheetViews>
  <sheetFormatPr defaultRowHeight="15" x14ac:dyDescent="0.25"/>
  <cols>
    <col min="1" max="1" width="40.7109375" bestFit="1" customWidth="1"/>
    <col min="2" max="2" width="19.5703125" customWidth="1"/>
    <col min="3" max="3" width="18.85546875" customWidth="1"/>
    <col min="4" max="4" width="32.5703125" bestFit="1" customWidth="1"/>
    <col min="5" max="5" width="16.5703125" customWidth="1"/>
    <col min="6" max="6" width="26.140625" customWidth="1"/>
    <col min="7" max="7" width="32.5703125" bestFit="1" customWidth="1"/>
    <col min="8" max="8" width="25.140625" customWidth="1"/>
    <col min="9" max="9" width="25.28515625" customWidth="1"/>
  </cols>
  <sheetData>
    <row r="1" spans="1:9" ht="21" x14ac:dyDescent="0.35">
      <c r="A1" s="34" t="s">
        <v>41</v>
      </c>
      <c r="B1" s="34"/>
      <c r="C1" s="34"/>
      <c r="D1" s="34" t="s">
        <v>42</v>
      </c>
      <c r="E1" s="34"/>
      <c r="F1" s="34"/>
      <c r="G1" s="34" t="s">
        <v>53</v>
      </c>
      <c r="H1" s="34"/>
      <c r="I1" s="34"/>
    </row>
    <row r="2" spans="1:9" ht="75" x14ac:dyDescent="0.25">
      <c r="A2" s="1" t="s">
        <v>34</v>
      </c>
      <c r="B2" s="1" t="s">
        <v>33</v>
      </c>
      <c r="C2" s="1" t="s">
        <v>32</v>
      </c>
      <c r="D2" s="1" t="s">
        <v>34</v>
      </c>
      <c r="E2" s="1" t="s">
        <v>33</v>
      </c>
      <c r="F2" s="1" t="s">
        <v>32</v>
      </c>
      <c r="G2" s="1" t="s">
        <v>34</v>
      </c>
      <c r="H2" s="1" t="s">
        <v>33</v>
      </c>
      <c r="I2" s="1" t="s">
        <v>32</v>
      </c>
    </row>
    <row r="3" spans="1:9" x14ac:dyDescent="0.25">
      <c r="A3" t="s">
        <v>30</v>
      </c>
      <c r="B3">
        <v>86.11</v>
      </c>
      <c r="C3">
        <v>31</v>
      </c>
      <c r="D3" t="s">
        <v>30</v>
      </c>
      <c r="E3">
        <v>87.44</v>
      </c>
      <c r="F3">
        <v>1371</v>
      </c>
      <c r="G3" t="s">
        <v>54</v>
      </c>
      <c r="H3">
        <v>100</v>
      </c>
      <c r="I3">
        <v>36</v>
      </c>
    </row>
    <row r="4" spans="1:9" x14ac:dyDescent="0.25">
      <c r="A4" t="s">
        <v>129</v>
      </c>
      <c r="B4">
        <v>2.78</v>
      </c>
      <c r="C4">
        <v>1</v>
      </c>
      <c r="D4" t="s">
        <v>55</v>
      </c>
      <c r="E4">
        <v>1.34</v>
      </c>
      <c r="F4">
        <v>21</v>
      </c>
    </row>
    <row r="5" spans="1:9" x14ac:dyDescent="0.25">
      <c r="A5" t="s">
        <v>130</v>
      </c>
      <c r="B5">
        <v>2.78</v>
      </c>
      <c r="C5">
        <v>1</v>
      </c>
      <c r="D5" t="s">
        <v>56</v>
      </c>
      <c r="E5">
        <v>1.21</v>
      </c>
      <c r="F5">
        <v>19</v>
      </c>
    </row>
    <row r="6" spans="1:9" x14ac:dyDescent="0.25">
      <c r="A6" t="s">
        <v>131</v>
      </c>
      <c r="B6">
        <v>2.78</v>
      </c>
      <c r="C6">
        <v>1</v>
      </c>
      <c r="D6" t="s">
        <v>58</v>
      </c>
      <c r="E6">
        <v>0.56999999999999995</v>
      </c>
      <c r="F6">
        <v>9</v>
      </c>
    </row>
    <row r="7" spans="1:9" x14ac:dyDescent="0.25">
      <c r="D7" t="s">
        <v>59</v>
      </c>
      <c r="E7">
        <v>0.51</v>
      </c>
      <c r="F7">
        <v>8</v>
      </c>
    </row>
    <row r="8" spans="1:9" x14ac:dyDescent="0.25">
      <c r="D8" t="s">
        <v>60</v>
      </c>
      <c r="E8">
        <v>0.32</v>
      </c>
      <c r="F8">
        <v>5</v>
      </c>
    </row>
    <row r="9" spans="1:9" x14ac:dyDescent="0.25">
      <c r="D9" t="s">
        <v>61</v>
      </c>
      <c r="E9">
        <v>0.26</v>
      </c>
      <c r="F9">
        <v>4</v>
      </c>
    </row>
    <row r="10" spans="1:9" x14ac:dyDescent="0.25">
      <c r="D10" t="s">
        <v>62</v>
      </c>
      <c r="E10">
        <v>0.26</v>
      </c>
      <c r="F10">
        <v>4</v>
      </c>
    </row>
    <row r="11" spans="1:9" x14ac:dyDescent="0.25">
      <c r="D11" t="s">
        <v>63</v>
      </c>
      <c r="E11">
        <v>0.19</v>
      </c>
      <c r="F11">
        <v>3</v>
      </c>
    </row>
    <row r="12" spans="1:9" x14ac:dyDescent="0.25">
      <c r="D12" t="s">
        <v>64</v>
      </c>
      <c r="E12">
        <v>0.19</v>
      </c>
      <c r="F12">
        <v>3</v>
      </c>
    </row>
    <row r="13" spans="1:9" x14ac:dyDescent="0.25">
      <c r="D13" t="s">
        <v>65</v>
      </c>
      <c r="E13">
        <v>0.19</v>
      </c>
      <c r="F13">
        <v>3</v>
      </c>
    </row>
    <row r="14" spans="1:9" x14ac:dyDescent="0.25">
      <c r="D14" t="s">
        <v>66</v>
      </c>
      <c r="E14">
        <v>0.19</v>
      </c>
      <c r="F14">
        <v>3</v>
      </c>
    </row>
    <row r="15" spans="1:9" x14ac:dyDescent="0.25">
      <c r="D15" t="s">
        <v>67</v>
      </c>
      <c r="E15">
        <v>0.19</v>
      </c>
      <c r="F15">
        <v>3</v>
      </c>
    </row>
    <row r="16" spans="1:9" x14ac:dyDescent="0.25">
      <c r="D16" t="s">
        <v>68</v>
      </c>
      <c r="E16">
        <v>0.19</v>
      </c>
      <c r="F16">
        <v>3</v>
      </c>
    </row>
    <row r="17" spans="4:6" x14ac:dyDescent="0.25">
      <c r="D17" t="s">
        <v>69</v>
      </c>
      <c r="E17">
        <v>0.19</v>
      </c>
      <c r="F17">
        <v>3</v>
      </c>
    </row>
    <row r="18" spans="4:6" x14ac:dyDescent="0.25">
      <c r="D18" t="s">
        <v>70</v>
      </c>
      <c r="E18">
        <v>0.13</v>
      </c>
      <c r="F18">
        <v>2</v>
      </c>
    </row>
    <row r="19" spans="4:6" x14ac:dyDescent="0.25">
      <c r="D19" t="s">
        <v>71</v>
      </c>
      <c r="E19">
        <v>0.13</v>
      </c>
      <c r="F19">
        <v>2</v>
      </c>
    </row>
    <row r="20" spans="4:6" x14ac:dyDescent="0.25">
      <c r="D20" t="s">
        <v>72</v>
      </c>
      <c r="E20">
        <v>0.13</v>
      </c>
      <c r="F20">
        <v>2</v>
      </c>
    </row>
    <row r="21" spans="4:6" x14ac:dyDescent="0.25">
      <c r="D21" t="s">
        <v>73</v>
      </c>
      <c r="E21">
        <v>0.13</v>
      </c>
      <c r="F21">
        <v>2</v>
      </c>
    </row>
    <row r="22" spans="4:6" x14ac:dyDescent="0.25">
      <c r="D22" t="s">
        <v>74</v>
      </c>
      <c r="E22">
        <v>0.13</v>
      </c>
      <c r="F22">
        <v>2</v>
      </c>
    </row>
    <row r="23" spans="4:6" x14ac:dyDescent="0.25">
      <c r="D23" t="s">
        <v>75</v>
      </c>
      <c r="E23">
        <v>0.13</v>
      </c>
      <c r="F23">
        <v>2</v>
      </c>
    </row>
    <row r="24" spans="4:6" x14ac:dyDescent="0.25">
      <c r="D24" t="s">
        <v>76</v>
      </c>
      <c r="E24">
        <v>0.13</v>
      </c>
      <c r="F24">
        <v>2</v>
      </c>
    </row>
    <row r="25" spans="4:6" x14ac:dyDescent="0.25">
      <c r="D25" t="s">
        <v>77</v>
      </c>
      <c r="E25">
        <v>0.13</v>
      </c>
      <c r="F25">
        <v>2</v>
      </c>
    </row>
    <row r="26" spans="4:6" x14ac:dyDescent="0.25">
      <c r="D26" t="s">
        <v>78</v>
      </c>
      <c r="E26">
        <v>0.13</v>
      </c>
      <c r="F26">
        <v>2</v>
      </c>
    </row>
    <row r="27" spans="4:6" x14ac:dyDescent="0.25">
      <c r="D27" t="s">
        <v>79</v>
      </c>
      <c r="E27">
        <v>0.13</v>
      </c>
      <c r="F27">
        <v>2</v>
      </c>
    </row>
    <row r="28" spans="4:6" x14ac:dyDescent="0.25">
      <c r="D28" t="s">
        <v>80</v>
      </c>
      <c r="E28">
        <v>0.13</v>
      </c>
      <c r="F28">
        <v>2</v>
      </c>
    </row>
    <row r="29" spans="4:6" x14ac:dyDescent="0.25">
      <c r="D29" t="s">
        <v>81</v>
      </c>
      <c r="E29">
        <v>0.13</v>
      </c>
      <c r="F29">
        <v>2</v>
      </c>
    </row>
    <row r="30" spans="4:6" x14ac:dyDescent="0.25">
      <c r="D30" t="s">
        <v>82</v>
      </c>
      <c r="E30">
        <v>0.06</v>
      </c>
      <c r="F30">
        <v>1</v>
      </c>
    </row>
    <row r="31" spans="4:6" x14ac:dyDescent="0.25">
      <c r="D31" t="s">
        <v>83</v>
      </c>
      <c r="E31">
        <v>0.06</v>
      </c>
      <c r="F31">
        <v>1</v>
      </c>
    </row>
    <row r="32" spans="4:6" x14ac:dyDescent="0.25">
      <c r="D32" t="s">
        <v>84</v>
      </c>
      <c r="E32">
        <v>0.06</v>
      </c>
      <c r="F32">
        <v>1</v>
      </c>
    </row>
    <row r="33" spans="4:6" x14ac:dyDescent="0.25">
      <c r="D33" t="s">
        <v>85</v>
      </c>
      <c r="E33">
        <v>0.06</v>
      </c>
      <c r="F33">
        <v>1</v>
      </c>
    </row>
    <row r="34" spans="4:6" x14ac:dyDescent="0.25">
      <c r="D34" t="s">
        <v>86</v>
      </c>
      <c r="E34">
        <v>0.06</v>
      </c>
      <c r="F34">
        <v>1</v>
      </c>
    </row>
    <row r="35" spans="4:6" x14ac:dyDescent="0.25">
      <c r="D35" t="s">
        <v>87</v>
      </c>
      <c r="E35">
        <v>0.06</v>
      </c>
      <c r="F35">
        <v>1</v>
      </c>
    </row>
    <row r="36" spans="4:6" x14ac:dyDescent="0.25">
      <c r="D36" t="s">
        <v>88</v>
      </c>
      <c r="E36">
        <v>0.06</v>
      </c>
      <c r="F36">
        <v>1</v>
      </c>
    </row>
    <row r="37" spans="4:6" x14ac:dyDescent="0.25">
      <c r="D37" t="s">
        <v>89</v>
      </c>
      <c r="E37">
        <v>0.06</v>
      </c>
      <c r="F37">
        <v>1</v>
      </c>
    </row>
    <row r="38" spans="4:6" x14ac:dyDescent="0.25">
      <c r="D38" t="s">
        <v>90</v>
      </c>
      <c r="E38">
        <v>0.06</v>
      </c>
      <c r="F38">
        <v>1</v>
      </c>
    </row>
    <row r="39" spans="4:6" x14ac:dyDescent="0.25">
      <c r="D39" t="s">
        <v>91</v>
      </c>
      <c r="E39">
        <v>0.06</v>
      </c>
      <c r="F39">
        <v>1</v>
      </c>
    </row>
    <row r="40" spans="4:6" x14ac:dyDescent="0.25">
      <c r="D40" t="s">
        <v>92</v>
      </c>
      <c r="E40">
        <v>0.06</v>
      </c>
      <c r="F40">
        <v>1</v>
      </c>
    </row>
    <row r="41" spans="4:6" x14ac:dyDescent="0.25">
      <c r="D41" t="s">
        <v>93</v>
      </c>
      <c r="E41">
        <v>0.06</v>
      </c>
      <c r="F41">
        <v>1</v>
      </c>
    </row>
    <row r="42" spans="4:6" x14ac:dyDescent="0.25">
      <c r="D42" t="s">
        <v>94</v>
      </c>
      <c r="E42">
        <v>0.06</v>
      </c>
      <c r="F42">
        <v>1</v>
      </c>
    </row>
    <row r="43" spans="4:6" x14ac:dyDescent="0.25">
      <c r="D43" t="s">
        <v>95</v>
      </c>
      <c r="E43">
        <v>0.06</v>
      </c>
      <c r="F43">
        <v>1</v>
      </c>
    </row>
    <row r="44" spans="4:6" x14ac:dyDescent="0.25">
      <c r="D44" t="s">
        <v>96</v>
      </c>
      <c r="E44">
        <v>0.06</v>
      </c>
      <c r="F44">
        <v>1</v>
      </c>
    </row>
    <row r="45" spans="4:6" x14ac:dyDescent="0.25">
      <c r="D45" t="s">
        <v>97</v>
      </c>
      <c r="E45">
        <v>0.06</v>
      </c>
      <c r="F45">
        <v>1</v>
      </c>
    </row>
    <row r="46" spans="4:6" x14ac:dyDescent="0.25">
      <c r="D46" t="s">
        <v>98</v>
      </c>
      <c r="E46">
        <v>0.06</v>
      </c>
      <c r="F46">
        <v>1</v>
      </c>
    </row>
    <row r="47" spans="4:6" x14ac:dyDescent="0.25">
      <c r="D47" t="s">
        <v>99</v>
      </c>
      <c r="E47">
        <v>0.06</v>
      </c>
      <c r="F47">
        <v>1</v>
      </c>
    </row>
    <row r="48" spans="4:6" x14ac:dyDescent="0.25">
      <c r="D48" t="s">
        <v>100</v>
      </c>
      <c r="E48">
        <v>0.06</v>
      </c>
      <c r="F48">
        <v>1</v>
      </c>
    </row>
    <row r="49" spans="4:6" x14ac:dyDescent="0.25">
      <c r="D49" t="s">
        <v>101</v>
      </c>
      <c r="E49">
        <v>0.06</v>
      </c>
      <c r="F49">
        <v>1</v>
      </c>
    </row>
    <row r="50" spans="4:6" x14ac:dyDescent="0.25">
      <c r="D50" t="s">
        <v>102</v>
      </c>
      <c r="E50">
        <v>0.06</v>
      </c>
      <c r="F50">
        <v>1</v>
      </c>
    </row>
    <row r="51" spans="4:6" x14ac:dyDescent="0.25">
      <c r="D51" t="s">
        <v>57</v>
      </c>
      <c r="E51">
        <v>0.06</v>
      </c>
      <c r="F51">
        <v>1</v>
      </c>
    </row>
    <row r="52" spans="4:6" x14ac:dyDescent="0.25">
      <c r="D52" t="s">
        <v>103</v>
      </c>
      <c r="E52">
        <v>0.06</v>
      </c>
      <c r="F52">
        <v>1</v>
      </c>
    </row>
    <row r="53" spans="4:6" x14ac:dyDescent="0.25">
      <c r="D53" t="s">
        <v>104</v>
      </c>
      <c r="E53">
        <v>0.06</v>
      </c>
      <c r="F53">
        <v>1</v>
      </c>
    </row>
    <row r="54" spans="4:6" x14ac:dyDescent="0.25">
      <c r="D54" t="s">
        <v>105</v>
      </c>
      <c r="E54">
        <v>0.06</v>
      </c>
      <c r="F54">
        <v>1</v>
      </c>
    </row>
    <row r="55" spans="4:6" x14ac:dyDescent="0.25">
      <c r="D55" t="s">
        <v>106</v>
      </c>
      <c r="E55">
        <v>0.06</v>
      </c>
      <c r="F55">
        <v>1</v>
      </c>
    </row>
    <row r="56" spans="4:6" x14ac:dyDescent="0.25">
      <c r="D56" t="s">
        <v>107</v>
      </c>
      <c r="E56">
        <v>0.06</v>
      </c>
      <c r="F56">
        <v>1</v>
      </c>
    </row>
    <row r="57" spans="4:6" x14ac:dyDescent="0.25">
      <c r="D57" t="s">
        <v>108</v>
      </c>
      <c r="E57">
        <v>0.06</v>
      </c>
      <c r="F57">
        <v>1</v>
      </c>
    </row>
    <row r="58" spans="4:6" x14ac:dyDescent="0.25">
      <c r="D58" t="s">
        <v>109</v>
      </c>
      <c r="E58">
        <v>0.06</v>
      </c>
      <c r="F58">
        <v>1</v>
      </c>
    </row>
    <row r="59" spans="4:6" x14ac:dyDescent="0.25">
      <c r="D59" t="s">
        <v>110</v>
      </c>
      <c r="E59">
        <v>0.06</v>
      </c>
      <c r="F59">
        <v>1</v>
      </c>
    </row>
    <row r="60" spans="4:6" x14ac:dyDescent="0.25">
      <c r="D60" t="s">
        <v>111</v>
      </c>
      <c r="E60">
        <v>0.06</v>
      </c>
      <c r="F60">
        <v>1</v>
      </c>
    </row>
    <row r="61" spans="4:6" x14ac:dyDescent="0.25">
      <c r="D61" t="s">
        <v>112</v>
      </c>
      <c r="E61">
        <v>0.06</v>
      </c>
      <c r="F61">
        <v>1</v>
      </c>
    </row>
    <row r="62" spans="4:6" x14ac:dyDescent="0.25">
      <c r="D62" t="s">
        <v>113</v>
      </c>
      <c r="E62">
        <v>0.06</v>
      </c>
      <c r="F62">
        <v>1</v>
      </c>
    </row>
    <row r="63" spans="4:6" x14ac:dyDescent="0.25">
      <c r="D63" t="s">
        <v>114</v>
      </c>
      <c r="E63">
        <v>0.06</v>
      </c>
      <c r="F63">
        <v>1</v>
      </c>
    </row>
    <row r="64" spans="4:6" x14ac:dyDescent="0.25">
      <c r="D64" t="s">
        <v>115</v>
      </c>
      <c r="E64">
        <v>0.06</v>
      </c>
      <c r="F64">
        <v>1</v>
      </c>
    </row>
    <row r="65" spans="4:6" x14ac:dyDescent="0.25">
      <c r="D65" t="s">
        <v>116</v>
      </c>
      <c r="E65">
        <v>0.06</v>
      </c>
      <c r="F65">
        <v>1</v>
      </c>
    </row>
    <row r="66" spans="4:6" x14ac:dyDescent="0.25">
      <c r="D66" t="s">
        <v>117</v>
      </c>
      <c r="E66">
        <v>0.06</v>
      </c>
      <c r="F66">
        <v>1</v>
      </c>
    </row>
    <row r="67" spans="4:6" x14ac:dyDescent="0.25">
      <c r="D67" t="s">
        <v>118</v>
      </c>
      <c r="E67">
        <v>0.06</v>
      </c>
      <c r="F67">
        <v>1</v>
      </c>
    </row>
    <row r="68" spans="4:6" x14ac:dyDescent="0.25">
      <c r="D68" t="s">
        <v>119</v>
      </c>
      <c r="E68">
        <v>0.06</v>
      </c>
      <c r="F68">
        <v>1</v>
      </c>
    </row>
    <row r="69" spans="4:6" x14ac:dyDescent="0.25">
      <c r="D69" t="s">
        <v>120</v>
      </c>
      <c r="E69">
        <v>0.06</v>
      </c>
      <c r="F69">
        <v>1</v>
      </c>
    </row>
    <row r="70" spans="4:6" x14ac:dyDescent="0.25">
      <c r="D70" t="s">
        <v>121</v>
      </c>
      <c r="E70">
        <v>0.06</v>
      </c>
      <c r="F70">
        <v>1</v>
      </c>
    </row>
    <row r="71" spans="4:6" x14ac:dyDescent="0.25">
      <c r="D71" t="s">
        <v>122</v>
      </c>
      <c r="E71">
        <v>0.06</v>
      </c>
      <c r="F71">
        <v>1</v>
      </c>
    </row>
    <row r="72" spans="4:6" x14ac:dyDescent="0.25">
      <c r="D72" t="s">
        <v>123</v>
      </c>
      <c r="E72">
        <v>0.06</v>
      </c>
      <c r="F72">
        <v>1</v>
      </c>
    </row>
    <row r="73" spans="4:6" x14ac:dyDescent="0.25">
      <c r="D73" t="s">
        <v>124</v>
      </c>
      <c r="E73">
        <v>0.06</v>
      </c>
      <c r="F73">
        <v>1</v>
      </c>
    </row>
    <row r="74" spans="4:6" x14ac:dyDescent="0.25">
      <c r="D74" t="s">
        <v>125</v>
      </c>
      <c r="E74">
        <v>0.06</v>
      </c>
      <c r="F74">
        <v>1</v>
      </c>
    </row>
    <row r="75" spans="4:6" x14ac:dyDescent="0.25">
      <c r="D75" t="s">
        <v>126</v>
      </c>
      <c r="E75">
        <v>0.06</v>
      </c>
      <c r="F75">
        <v>1</v>
      </c>
    </row>
    <row r="76" spans="4:6" x14ac:dyDescent="0.25">
      <c r="D76" t="s">
        <v>127</v>
      </c>
      <c r="E76">
        <v>0.06</v>
      </c>
      <c r="F76">
        <v>1</v>
      </c>
    </row>
    <row r="77" spans="4:6" x14ac:dyDescent="0.25">
      <c r="D77" t="s">
        <v>128</v>
      </c>
      <c r="E77">
        <v>0.06</v>
      </c>
      <c r="F77">
        <v>1</v>
      </c>
    </row>
  </sheetData>
  <mergeCells count="3">
    <mergeCell ref="A1:C1"/>
    <mergeCell ref="D1:F1"/>
    <mergeCell ref="G1:I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25381AB806074890631472D407B6AF" ma:contentTypeVersion="16" ma:contentTypeDescription="Create a new document." ma:contentTypeScope="" ma:versionID="a96e15408f461508ab37c121f4723b2c">
  <xsd:schema xmlns:xsd="http://www.w3.org/2001/XMLSchema" xmlns:xs="http://www.w3.org/2001/XMLSchema" xmlns:p="http://schemas.microsoft.com/office/2006/metadata/properties" xmlns:ns2="eb992f89-b2cd-4e33-950a-e026d7d85da4" xmlns:ns3="9767872b-4619-4a3a-84f5-cab3b85293bb" targetNamespace="http://schemas.microsoft.com/office/2006/metadata/properties" ma:root="true" ma:fieldsID="9868d9cc75708cdf989bd26002ed7e9c" ns2:_="" ns3:_="">
    <xsd:import namespace="eb992f89-b2cd-4e33-950a-e026d7d85da4"/>
    <xsd:import namespace="9767872b-4619-4a3a-84f5-cab3b85293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992f89-b2cd-4e33-950a-e026d7d85d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fa0c477a-f09e-4137-8c49-77869fdcca9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67872b-4619-4a3a-84f5-cab3b85293bb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b729128c-22cc-4a5f-8850-891d7bdda9de}" ma:internalName="TaxCatchAll" ma:showField="CatchAllData" ma:web="9767872b-4619-4a3a-84f5-cab3b85293b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b992f89-b2cd-4e33-950a-e026d7d85da4">
      <Terms xmlns="http://schemas.microsoft.com/office/infopath/2007/PartnerControls"/>
    </lcf76f155ced4ddcb4097134ff3c332f>
    <TaxCatchAll xmlns="9767872b-4619-4a3a-84f5-cab3b85293b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17745B-18E6-4A5A-8B97-AA8E38DA24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992f89-b2cd-4e33-950a-e026d7d85da4"/>
    <ds:schemaRef ds:uri="9767872b-4619-4a3a-84f5-cab3b85293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350B031-6F20-496D-96F2-599D958E5365}">
  <ds:schemaRefs>
    <ds:schemaRef ds:uri="http://schemas.microsoft.com/office/2006/metadata/properties"/>
    <ds:schemaRef ds:uri="http://schemas.microsoft.com/office/infopath/2007/PartnerControls"/>
    <ds:schemaRef ds:uri="eb992f89-b2cd-4e33-950a-e026d7d85da4"/>
    <ds:schemaRef ds:uri="9767872b-4619-4a3a-84f5-cab3b85293bb"/>
  </ds:schemaRefs>
</ds:datastoreItem>
</file>

<file path=customXml/itemProps3.xml><?xml version="1.0" encoding="utf-8"?>
<ds:datastoreItem xmlns:ds="http://schemas.openxmlformats.org/officeDocument/2006/customXml" ds:itemID="{B8E0ED7C-7FA3-4D97-9619-753ED693755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Supplementary Table 1</vt:lpstr>
      <vt:lpstr>Supplementary Table 2</vt:lpstr>
      <vt:lpstr>Supplementary Table 3</vt:lpstr>
      <vt:lpstr>Supplementary Table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Natasha Sng</dc:creator>
  <cp:lastModifiedBy>Haveman (Sng), Natasha J</cp:lastModifiedBy>
  <dcterms:created xsi:type="dcterms:W3CDTF">2020-06-03T12:56:54Z</dcterms:created>
  <dcterms:modified xsi:type="dcterms:W3CDTF">2023-03-06T18:49:03Z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0x0101002B25381AB806074890631472D407B6AF</vt:lpwstr>
  </property>
  <property fmtid="{D5CDD505-2E9C-101B-9397-08002B2CF9AE}" pid="3" name="MediaServiceImageTags">
    <vt:lpwstr/>
  </property>
</Properties>
</file>