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60"/>
  </bookViews>
  <sheets>
    <sheet name="SDB digital" sheetId="2" r:id="rId1"/>
    <sheet name="fluxes" sheetId="3" r:id="rId2"/>
  </sheets>
  <calcPr calcId="144525"/>
</workbook>
</file>

<file path=xl/sharedStrings.xml><?xml version="1.0" encoding="utf-8"?>
<sst xmlns="http://schemas.openxmlformats.org/spreadsheetml/2006/main" count="225" uniqueCount="28">
  <si>
    <t>Location</t>
  </si>
  <si>
    <t>date</t>
  </si>
  <si>
    <t>sampling time</t>
  </si>
  <si>
    <t>site</t>
  </si>
  <si>
    <t>flow velocity</t>
  </si>
  <si>
    <t>direction of flow (due north is 0°)</t>
  </si>
  <si>
    <t>tide height(cm)</t>
  </si>
  <si>
    <t>DSi</t>
  </si>
  <si>
    <t>cm/s</t>
  </si>
  <si>
    <t>μmol/L</t>
  </si>
  <si>
    <t>Shuidong Bay</t>
  </si>
  <si>
    <t>S1</t>
  </si>
  <si>
    <t>S2</t>
  </si>
  <si>
    <t>S3</t>
  </si>
  <si>
    <t>S4</t>
  </si>
  <si>
    <t>location</t>
  </si>
  <si>
    <t>depth</t>
  </si>
  <si>
    <t>Width of the Bay Estuary</t>
  </si>
  <si>
    <t>direction of flow(due north is 0°)</t>
  </si>
  <si>
    <t>tide height</t>
  </si>
  <si>
    <t>quantity of flow</t>
  </si>
  <si>
    <t>m</t>
  </si>
  <si>
    <t>L/h</t>
  </si>
  <si>
    <t>mg/L</t>
  </si>
  <si>
    <t>t/h</t>
  </si>
  <si>
    <t>spring tide day net exchange flux</t>
  </si>
  <si>
    <t>neap tide day net exchange flux</t>
  </si>
  <si>
    <t>mid-tide day net exchange flux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</si>
</sst>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\-mmm\-yy;@"/>
    <numFmt numFmtId="177" formatCode="0.000_ "/>
    <numFmt numFmtId="178" formatCode="0.0_ "/>
    <numFmt numFmtId="179" formatCode="0.0000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/>
    </xf>
    <xf numFmtId="20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78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/>
    </xf>
    <xf numFmtId="2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3" borderId="0" xfId="0" applyNumberFormat="1" applyFont="1" applyFill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abSelected="1" topLeftCell="A49" workbookViewId="0">
      <pane xSplit="4" topLeftCell="E1" activePane="topRight" state="frozen"/>
      <selection/>
      <selection pane="topRight" activeCell="J6" sqref="J6"/>
    </sheetView>
  </sheetViews>
  <sheetFormatPr defaultColWidth="8.88495575221239" defaultRowHeight="13.85" outlineLevelCol="7"/>
  <cols>
    <col min="1" max="1" width="17.8849557522124" style="2" customWidth="1"/>
    <col min="2" max="2" width="10.7787610619469" style="3"/>
    <col min="3" max="7" width="8.88495575221239" style="2"/>
    <col min="8" max="8" width="11.6637168141593" style="2" customWidth="1"/>
  </cols>
  <sheetData>
    <row r="1" s="2" customFormat="1" spans="1:8">
      <c r="A1" s="5" t="s">
        <v>0</v>
      </c>
      <c r="B1" s="6" t="s">
        <v>1</v>
      </c>
      <c r="C1" s="7" t="s">
        <v>2</v>
      </c>
      <c r="D1" s="5" t="s">
        <v>3</v>
      </c>
      <c r="E1" s="9" t="s">
        <v>4</v>
      </c>
      <c r="F1" s="7" t="s">
        <v>5</v>
      </c>
      <c r="G1" s="7" t="s">
        <v>6</v>
      </c>
      <c r="H1" s="29" t="s">
        <v>7</v>
      </c>
    </row>
    <row r="2" s="2" customFormat="1" spans="1:8">
      <c r="A2" s="10"/>
      <c r="B2" s="11"/>
      <c r="C2" s="12"/>
      <c r="D2" s="10"/>
      <c r="E2" s="9"/>
      <c r="F2" s="12"/>
      <c r="G2" s="12"/>
      <c r="H2" s="29"/>
    </row>
    <row r="3" s="2" customFormat="1" ht="13.9" spans="1:8">
      <c r="A3" s="13"/>
      <c r="B3" s="14"/>
      <c r="C3" s="15"/>
      <c r="D3" s="13"/>
      <c r="E3" s="9" t="s">
        <v>8</v>
      </c>
      <c r="F3" s="15"/>
      <c r="G3" s="15"/>
      <c r="H3" s="29" t="s">
        <v>9</v>
      </c>
    </row>
    <row r="4" s="36" customFormat="1" spans="1:8">
      <c r="A4" s="16" t="s">
        <v>10</v>
      </c>
      <c r="B4" s="17">
        <v>44430</v>
      </c>
      <c r="C4" s="18">
        <v>0.416666666666667</v>
      </c>
      <c r="D4" s="19" t="s">
        <v>11</v>
      </c>
      <c r="E4" s="20">
        <v>8.279</v>
      </c>
      <c r="F4" s="20">
        <v>217.7748</v>
      </c>
      <c r="G4" s="16">
        <v>354</v>
      </c>
      <c r="H4" s="32">
        <v>42.5170068027211</v>
      </c>
    </row>
    <row r="5" s="36" customFormat="1" spans="1:8">
      <c r="A5" s="16" t="s">
        <v>10</v>
      </c>
      <c r="B5" s="17">
        <v>44430</v>
      </c>
      <c r="C5" s="18">
        <v>0.541666666666667</v>
      </c>
      <c r="D5" s="19" t="s">
        <v>11</v>
      </c>
      <c r="E5" s="20">
        <v>6.8899</v>
      </c>
      <c r="F5" s="20">
        <v>56.8442</v>
      </c>
      <c r="G5" s="16">
        <v>228</v>
      </c>
      <c r="H5" s="32">
        <v>36.4751163623344</v>
      </c>
    </row>
    <row r="6" s="36" customFormat="1" spans="1:8">
      <c r="A6" s="16" t="s">
        <v>10</v>
      </c>
      <c r="B6" s="17">
        <v>44430</v>
      </c>
      <c r="C6" s="18">
        <v>0.708333333333333</v>
      </c>
      <c r="D6" s="19" t="s">
        <v>11</v>
      </c>
      <c r="E6" s="20">
        <v>9.3915</v>
      </c>
      <c r="F6" s="20">
        <v>37.7325</v>
      </c>
      <c r="G6" s="16">
        <v>35</v>
      </c>
      <c r="H6" s="32">
        <v>64.4468313641246</v>
      </c>
    </row>
    <row r="7" s="36" customFormat="1" spans="1:8">
      <c r="A7" s="16" t="s">
        <v>10</v>
      </c>
      <c r="B7" s="17">
        <v>44430</v>
      </c>
      <c r="C7" s="18">
        <v>0.833333333333333</v>
      </c>
      <c r="D7" s="19" t="s">
        <v>11</v>
      </c>
      <c r="E7" s="20">
        <v>11.1385</v>
      </c>
      <c r="F7" s="20">
        <v>200.542</v>
      </c>
      <c r="G7" s="16">
        <v>111</v>
      </c>
      <c r="H7" s="32">
        <v>52.5868242033656</v>
      </c>
    </row>
    <row r="8" s="36" customFormat="1" spans="1:8">
      <c r="A8" s="16" t="s">
        <v>10</v>
      </c>
      <c r="B8" s="17">
        <v>44430</v>
      </c>
      <c r="C8" s="18">
        <v>0.958333333333333</v>
      </c>
      <c r="D8" s="19" t="s">
        <v>11</v>
      </c>
      <c r="E8" s="20">
        <v>7.4459</v>
      </c>
      <c r="F8" s="20">
        <v>226.7168</v>
      </c>
      <c r="G8" s="16">
        <v>230</v>
      </c>
      <c r="H8" s="32">
        <v>84.3626924453992</v>
      </c>
    </row>
    <row r="9" s="36" customFormat="1" spans="1:8">
      <c r="A9" s="16" t="s">
        <v>10</v>
      </c>
      <c r="B9" s="17">
        <v>44431</v>
      </c>
      <c r="C9" s="18">
        <v>0.0833333333333333</v>
      </c>
      <c r="D9" s="19" t="s">
        <v>11</v>
      </c>
      <c r="E9" s="20">
        <v>8.796</v>
      </c>
      <c r="F9" s="20">
        <v>65.7187</v>
      </c>
      <c r="G9" s="16">
        <v>159</v>
      </c>
      <c r="H9" s="32">
        <v>49.9015395631937</v>
      </c>
    </row>
    <row r="10" s="36" customFormat="1" spans="1:8">
      <c r="A10" s="16" t="s">
        <v>10</v>
      </c>
      <c r="B10" s="17">
        <v>44431</v>
      </c>
      <c r="C10" s="18">
        <v>0.166666666666667</v>
      </c>
      <c r="D10" s="19" t="s">
        <v>11</v>
      </c>
      <c r="E10" s="20">
        <v>9.9582</v>
      </c>
      <c r="F10" s="20">
        <v>29.319</v>
      </c>
      <c r="G10" s="16">
        <v>109</v>
      </c>
      <c r="H10" s="32">
        <v>82.796276405299</v>
      </c>
    </row>
    <row r="11" s="36" customFormat="1" spans="1:8">
      <c r="A11" s="16" t="s">
        <v>10</v>
      </c>
      <c r="B11" s="17">
        <v>44431</v>
      </c>
      <c r="C11" s="18">
        <v>0.333333333333333</v>
      </c>
      <c r="D11" s="19" t="s">
        <v>11</v>
      </c>
      <c r="E11" s="20">
        <v>12.272</v>
      </c>
      <c r="F11" s="20">
        <v>226.6484</v>
      </c>
      <c r="G11" s="16">
        <v>237</v>
      </c>
      <c r="H11" s="32">
        <v>70.0411743644826</v>
      </c>
    </row>
    <row r="12" s="36" customFormat="1" spans="1:8">
      <c r="A12" s="16" t="s">
        <v>10</v>
      </c>
      <c r="B12" s="17">
        <v>44431</v>
      </c>
      <c r="C12" s="18">
        <v>0.416666666666667</v>
      </c>
      <c r="D12" s="19" t="s">
        <v>11</v>
      </c>
      <c r="E12" s="20">
        <v>10.0075</v>
      </c>
      <c r="F12" s="20">
        <v>227.1175</v>
      </c>
      <c r="G12" s="16">
        <v>340</v>
      </c>
      <c r="H12" s="32">
        <v>75.859291084855</v>
      </c>
    </row>
    <row r="13" s="36" customFormat="1" spans="1:8">
      <c r="A13" s="16" t="s">
        <v>10</v>
      </c>
      <c r="B13" s="17">
        <v>44430</v>
      </c>
      <c r="C13" s="18">
        <v>0.416666666666667</v>
      </c>
      <c r="D13" s="38" t="s">
        <v>12</v>
      </c>
      <c r="E13" s="20">
        <v>11.3033</v>
      </c>
      <c r="F13" s="20">
        <v>225.6005</v>
      </c>
      <c r="G13" s="16">
        <v>354</v>
      </c>
      <c r="H13" s="32">
        <v>4.47547440028643</v>
      </c>
    </row>
    <row r="14" s="36" customFormat="1" spans="1:8">
      <c r="A14" s="16" t="s">
        <v>10</v>
      </c>
      <c r="B14" s="17">
        <v>44430</v>
      </c>
      <c r="C14" s="18">
        <v>0.541666666666667</v>
      </c>
      <c r="D14" s="38" t="s">
        <v>12</v>
      </c>
      <c r="E14" s="20">
        <v>45.4856</v>
      </c>
      <c r="F14" s="20">
        <v>95.1879</v>
      </c>
      <c r="G14" s="16">
        <v>228</v>
      </c>
      <c r="H14" s="32">
        <v>7.83208020050125</v>
      </c>
    </row>
    <row r="15" s="36" customFormat="1" spans="1:8">
      <c r="A15" s="16" t="s">
        <v>10</v>
      </c>
      <c r="B15" s="17">
        <v>44430</v>
      </c>
      <c r="C15" s="18">
        <v>0.708333333333333</v>
      </c>
      <c r="D15" s="38" t="s">
        <v>12</v>
      </c>
      <c r="E15" s="20">
        <v>4.9894</v>
      </c>
      <c r="F15" s="20">
        <v>129.3222</v>
      </c>
      <c r="G15" s="16">
        <v>35</v>
      </c>
      <c r="H15" s="32">
        <v>73.1740064446831</v>
      </c>
    </row>
    <row r="16" s="36" customFormat="1" spans="1:8">
      <c r="A16" s="16" t="s">
        <v>10</v>
      </c>
      <c r="B16" s="17">
        <v>44430</v>
      </c>
      <c r="C16" s="18">
        <v>0.833333333333333</v>
      </c>
      <c r="D16" s="38" t="s">
        <v>12</v>
      </c>
      <c r="E16" s="20">
        <v>20.8609</v>
      </c>
      <c r="F16" s="20">
        <v>264.0503</v>
      </c>
      <c r="G16" s="16">
        <v>111</v>
      </c>
      <c r="H16" s="32">
        <v>27.3003938417472</v>
      </c>
    </row>
    <row r="17" s="36" customFormat="1" spans="1:8">
      <c r="A17" s="16" t="s">
        <v>10</v>
      </c>
      <c r="B17" s="17">
        <v>44430</v>
      </c>
      <c r="C17" s="18">
        <v>0.958333333333333</v>
      </c>
      <c r="D17" s="38" t="s">
        <v>12</v>
      </c>
      <c r="E17" s="20">
        <v>30.9972</v>
      </c>
      <c r="F17" s="20">
        <v>259.8476</v>
      </c>
      <c r="G17" s="16">
        <v>230</v>
      </c>
      <c r="H17" s="32">
        <v>23.9437880415324</v>
      </c>
    </row>
    <row r="18" s="36" customFormat="1" spans="1:8">
      <c r="A18" s="16" t="s">
        <v>10</v>
      </c>
      <c r="B18" s="17">
        <v>44431</v>
      </c>
      <c r="C18" s="18">
        <v>0.0833333333333333</v>
      </c>
      <c r="D18" s="38" t="s">
        <v>12</v>
      </c>
      <c r="E18" s="20">
        <v>23.6348</v>
      </c>
      <c r="F18" s="20">
        <v>95.7264</v>
      </c>
      <c r="G18" s="16">
        <v>159</v>
      </c>
      <c r="H18" s="32">
        <v>21.4822771213749</v>
      </c>
    </row>
    <row r="19" s="36" customFormat="1" spans="1:8">
      <c r="A19" s="16" t="s">
        <v>10</v>
      </c>
      <c r="B19" s="17">
        <v>44431</v>
      </c>
      <c r="C19" s="18">
        <v>0.166666666666667</v>
      </c>
      <c r="D19" s="38" t="s">
        <v>12</v>
      </c>
      <c r="E19" s="20">
        <v>18.5952</v>
      </c>
      <c r="F19" s="20">
        <v>75.4273</v>
      </c>
      <c r="G19" s="16">
        <v>109</v>
      </c>
      <c r="H19" s="32">
        <v>108.306480486932</v>
      </c>
    </row>
    <row r="20" s="36" customFormat="1" spans="1:8">
      <c r="A20" s="16" t="s">
        <v>10</v>
      </c>
      <c r="B20" s="17">
        <v>44431</v>
      </c>
      <c r="C20" s="18">
        <v>0.333333333333333</v>
      </c>
      <c r="D20" s="38" t="s">
        <v>12</v>
      </c>
      <c r="E20" s="20">
        <v>51.8402</v>
      </c>
      <c r="F20" s="20">
        <v>258.128</v>
      </c>
      <c r="G20" s="16">
        <v>237</v>
      </c>
      <c r="H20" s="32">
        <v>14.7690655209452</v>
      </c>
    </row>
    <row r="21" s="36" customFormat="1" spans="1:8">
      <c r="A21" s="16" t="s">
        <v>10</v>
      </c>
      <c r="B21" s="17">
        <v>44431</v>
      </c>
      <c r="C21" s="18">
        <v>0.416666666666667</v>
      </c>
      <c r="D21" s="38" t="s">
        <v>12</v>
      </c>
      <c r="E21" s="20">
        <v>31.4132</v>
      </c>
      <c r="F21" s="20">
        <v>269.7415</v>
      </c>
      <c r="G21" s="16">
        <v>340</v>
      </c>
      <c r="H21" s="32">
        <v>16.3354815610455</v>
      </c>
    </row>
    <row r="22" s="36" customFormat="1" spans="1:8">
      <c r="A22" s="16" t="s">
        <v>10</v>
      </c>
      <c r="B22" s="17">
        <v>44430</v>
      </c>
      <c r="C22" s="18">
        <v>0.416666666666667</v>
      </c>
      <c r="D22" s="19" t="s">
        <v>13</v>
      </c>
      <c r="E22" s="20">
        <v>21.7839</v>
      </c>
      <c r="F22" s="20">
        <v>319.4319</v>
      </c>
      <c r="G22" s="16">
        <v>354</v>
      </c>
      <c r="H22" s="32">
        <v>7.16075904045829</v>
      </c>
    </row>
    <row r="23" s="36" customFormat="1" spans="1:8">
      <c r="A23" s="16" t="s">
        <v>10</v>
      </c>
      <c r="B23" s="17">
        <v>44430</v>
      </c>
      <c r="C23" s="18">
        <v>0.541666666666667</v>
      </c>
      <c r="D23" s="19" t="s">
        <v>13</v>
      </c>
      <c r="E23" s="20">
        <v>92.8821</v>
      </c>
      <c r="F23" s="20">
        <v>144.1535</v>
      </c>
      <c r="G23" s="16">
        <v>228</v>
      </c>
      <c r="H23" s="32">
        <v>6.93698532044397</v>
      </c>
    </row>
    <row r="24" s="36" customFormat="1" spans="1:8">
      <c r="A24" s="16" t="s">
        <v>10</v>
      </c>
      <c r="B24" s="17">
        <v>44430</v>
      </c>
      <c r="C24" s="18">
        <v>0.708333333333333</v>
      </c>
      <c r="D24" s="19" t="s">
        <v>13</v>
      </c>
      <c r="E24" s="20">
        <v>6.4964</v>
      </c>
      <c r="F24" s="20">
        <v>144.2539</v>
      </c>
      <c r="G24" s="16">
        <v>35</v>
      </c>
      <c r="H24" s="32">
        <v>44.3071965628357</v>
      </c>
    </row>
    <row r="25" s="36" customFormat="1" spans="1:8">
      <c r="A25" s="16" t="s">
        <v>10</v>
      </c>
      <c r="B25" s="17">
        <v>44430</v>
      </c>
      <c r="C25" s="18">
        <v>0.833333333333333</v>
      </c>
      <c r="D25" s="19" t="s">
        <v>13</v>
      </c>
      <c r="E25" s="20">
        <v>23.8273</v>
      </c>
      <c r="F25" s="20">
        <v>336.0342</v>
      </c>
      <c r="G25" s="16">
        <v>111</v>
      </c>
      <c r="H25" s="32">
        <v>31.1045470819907</v>
      </c>
    </row>
    <row r="26" s="36" customFormat="1" spans="1:8">
      <c r="A26" s="16" t="s">
        <v>10</v>
      </c>
      <c r="B26" s="17">
        <v>44430</v>
      </c>
      <c r="C26" s="18">
        <v>0.958333333333333</v>
      </c>
      <c r="D26" s="19" t="s">
        <v>13</v>
      </c>
      <c r="E26" s="20">
        <v>24.4922</v>
      </c>
      <c r="F26" s="20">
        <v>329.4193</v>
      </c>
      <c r="G26" s="16">
        <v>230</v>
      </c>
      <c r="H26" s="32">
        <v>8.05585392051558</v>
      </c>
    </row>
    <row r="27" s="36" customFormat="1" spans="1:8">
      <c r="A27" s="16" t="s">
        <v>10</v>
      </c>
      <c r="B27" s="17">
        <v>44431</v>
      </c>
      <c r="C27" s="18">
        <v>0.0833333333333333</v>
      </c>
      <c r="D27" s="19" t="s">
        <v>13</v>
      </c>
      <c r="E27" s="20">
        <v>44.1116</v>
      </c>
      <c r="F27" s="20">
        <v>146.5421</v>
      </c>
      <c r="G27" s="16">
        <v>159</v>
      </c>
      <c r="H27" s="32">
        <v>28.1954887218045</v>
      </c>
    </row>
    <row r="28" s="36" customFormat="1" spans="1:8">
      <c r="A28" s="16" t="s">
        <v>10</v>
      </c>
      <c r="B28" s="17">
        <v>44431</v>
      </c>
      <c r="C28" s="18">
        <v>0.166666666666667</v>
      </c>
      <c r="D28" s="19" t="s">
        <v>13</v>
      </c>
      <c r="E28" s="20">
        <v>19.3634</v>
      </c>
      <c r="F28" s="20">
        <v>138.7721</v>
      </c>
      <c r="G28" s="16">
        <v>109</v>
      </c>
      <c r="H28" s="32">
        <v>35.3562477622628</v>
      </c>
    </row>
    <row r="29" s="36" customFormat="1" spans="1:8">
      <c r="A29" s="16" t="s">
        <v>10</v>
      </c>
      <c r="B29" s="17">
        <v>44431</v>
      </c>
      <c r="C29" s="18">
        <v>0.333333333333333</v>
      </c>
      <c r="D29" s="19" t="s">
        <v>13</v>
      </c>
      <c r="E29" s="20">
        <v>65.7916</v>
      </c>
      <c r="F29" s="20">
        <v>327.2635</v>
      </c>
      <c r="G29" s="16">
        <v>237</v>
      </c>
      <c r="H29" s="32">
        <v>15.2166129609739</v>
      </c>
    </row>
    <row r="30" s="36" customFormat="1" spans="1:8">
      <c r="A30" s="16" t="s">
        <v>10</v>
      </c>
      <c r="B30" s="17">
        <v>44431</v>
      </c>
      <c r="C30" s="18">
        <v>0.416666666666667</v>
      </c>
      <c r="D30" s="19" t="s">
        <v>13</v>
      </c>
      <c r="E30" s="20">
        <v>61.2942</v>
      </c>
      <c r="F30" s="20">
        <v>323.4724</v>
      </c>
      <c r="G30" s="16">
        <v>340</v>
      </c>
      <c r="H30" s="32">
        <v>17.4543501611171</v>
      </c>
    </row>
    <row r="31" s="36" customFormat="1" spans="1:8">
      <c r="A31" s="16" t="s">
        <v>10</v>
      </c>
      <c r="B31" s="17">
        <v>44430</v>
      </c>
      <c r="C31" s="18">
        <v>0.416666666666667</v>
      </c>
      <c r="D31" s="19" t="s">
        <v>14</v>
      </c>
      <c r="E31" s="20">
        <v>25.6488</v>
      </c>
      <c r="F31" s="20">
        <v>289.8529</v>
      </c>
      <c r="G31" s="16">
        <v>354</v>
      </c>
      <c r="H31" s="32">
        <v>8.05585392051558</v>
      </c>
    </row>
    <row r="32" s="36" customFormat="1" spans="1:8">
      <c r="A32" s="16" t="s">
        <v>10</v>
      </c>
      <c r="B32" s="17">
        <v>44430</v>
      </c>
      <c r="C32" s="18">
        <v>0.541666666666667</v>
      </c>
      <c r="D32" s="19" t="s">
        <v>14</v>
      </c>
      <c r="E32" s="20">
        <v>56.6515</v>
      </c>
      <c r="F32" s="20">
        <v>155.2292</v>
      </c>
      <c r="G32" s="16">
        <v>228</v>
      </c>
      <c r="H32" s="32">
        <v>15.6641604010025</v>
      </c>
    </row>
    <row r="33" s="36" customFormat="1" spans="1:8">
      <c r="A33" s="16" t="s">
        <v>10</v>
      </c>
      <c r="B33" s="17">
        <v>44430</v>
      </c>
      <c r="C33" s="18">
        <v>0.708333333333333</v>
      </c>
      <c r="D33" s="19" t="s">
        <v>14</v>
      </c>
      <c r="E33" s="20">
        <v>7.2325</v>
      </c>
      <c r="F33" s="20">
        <v>217.9662</v>
      </c>
      <c r="G33" s="16">
        <v>35</v>
      </c>
      <c r="H33" s="32">
        <v>11.6362334407447</v>
      </c>
    </row>
    <row r="34" s="36" customFormat="1" spans="1:8">
      <c r="A34" s="16" t="s">
        <v>10</v>
      </c>
      <c r="B34" s="17">
        <v>44430</v>
      </c>
      <c r="C34" s="18">
        <v>0.833333333333333</v>
      </c>
      <c r="D34" s="19" t="s">
        <v>14</v>
      </c>
      <c r="E34" s="20">
        <v>32.3217</v>
      </c>
      <c r="F34" s="20">
        <v>327.7119</v>
      </c>
      <c r="G34" s="16">
        <v>111</v>
      </c>
      <c r="H34" s="32">
        <v>8.95094880057286</v>
      </c>
    </row>
    <row r="35" s="36" customFormat="1" spans="1:8">
      <c r="A35" s="16" t="s">
        <v>10</v>
      </c>
      <c r="B35" s="17">
        <v>44430</v>
      </c>
      <c r="C35" s="18">
        <v>0.958333333333333</v>
      </c>
      <c r="D35" s="19" t="s">
        <v>14</v>
      </c>
      <c r="E35" s="20">
        <v>39.0397</v>
      </c>
      <c r="F35" s="20">
        <v>335.8759</v>
      </c>
      <c r="G35" s="16">
        <v>230</v>
      </c>
      <c r="H35" s="32">
        <v>11.6362334407447</v>
      </c>
    </row>
    <row r="36" s="36" customFormat="1" spans="1:8">
      <c r="A36" s="16" t="s">
        <v>10</v>
      </c>
      <c r="B36" s="17">
        <v>44431</v>
      </c>
      <c r="C36" s="18">
        <v>0.0833333333333333</v>
      </c>
      <c r="D36" s="19" t="s">
        <v>14</v>
      </c>
      <c r="E36" s="20">
        <v>21.7633</v>
      </c>
      <c r="F36" s="20">
        <v>144.2453</v>
      </c>
      <c r="G36" s="16">
        <v>159</v>
      </c>
      <c r="H36" s="32">
        <v>10.5173648406731</v>
      </c>
    </row>
    <row r="37" s="36" customFormat="1" spans="1:8">
      <c r="A37" s="16" t="s">
        <v>10</v>
      </c>
      <c r="B37" s="17">
        <v>44431</v>
      </c>
      <c r="C37" s="18">
        <v>0.166666666666667</v>
      </c>
      <c r="D37" s="19" t="s">
        <v>14</v>
      </c>
      <c r="E37" s="20">
        <v>18.6143</v>
      </c>
      <c r="F37" s="20">
        <v>143.5764</v>
      </c>
      <c r="G37" s="16">
        <v>109</v>
      </c>
      <c r="H37" s="32">
        <v>6.93698532044397</v>
      </c>
    </row>
    <row r="38" s="36" customFormat="1" spans="1:8">
      <c r="A38" s="16" t="s">
        <v>10</v>
      </c>
      <c r="B38" s="17">
        <v>44431</v>
      </c>
      <c r="C38" s="18">
        <v>0.333333333333333</v>
      </c>
      <c r="D38" s="19" t="s">
        <v>14</v>
      </c>
      <c r="E38" s="20">
        <v>46.9859</v>
      </c>
      <c r="F38" s="20">
        <v>333.837</v>
      </c>
      <c r="G38" s="16">
        <v>237</v>
      </c>
      <c r="H38" s="32">
        <v>11.1886860007161</v>
      </c>
    </row>
    <row r="39" s="36" customFormat="1" spans="1:8">
      <c r="A39" s="16" t="s">
        <v>10</v>
      </c>
      <c r="B39" s="17">
        <v>44431</v>
      </c>
      <c r="C39" s="18">
        <v>0.416666666666667</v>
      </c>
      <c r="D39" s="19" t="s">
        <v>14</v>
      </c>
      <c r="E39" s="20">
        <v>36.918</v>
      </c>
      <c r="F39" s="20">
        <v>334.0419</v>
      </c>
      <c r="G39" s="16">
        <v>340</v>
      </c>
      <c r="H39" s="32">
        <v>17.2305764411028</v>
      </c>
    </row>
    <row r="40" s="36" customFormat="1" spans="1:8">
      <c r="A40" s="16" t="s">
        <v>10</v>
      </c>
      <c r="B40" s="17">
        <v>44437</v>
      </c>
      <c r="C40" s="18">
        <v>0.392361111111111</v>
      </c>
      <c r="D40" s="19" t="s">
        <v>11</v>
      </c>
      <c r="E40" s="20">
        <v>3.938</v>
      </c>
      <c r="F40" s="20">
        <v>173.328</v>
      </c>
      <c r="G40" s="19">
        <v>130</v>
      </c>
      <c r="H40" s="32">
        <v>117.704976727533</v>
      </c>
    </row>
    <row r="41" s="36" customFormat="1" spans="1:8">
      <c r="A41" s="16" t="s">
        <v>10</v>
      </c>
      <c r="B41" s="17">
        <v>44437</v>
      </c>
      <c r="C41" s="18">
        <v>0.458333333333333</v>
      </c>
      <c r="D41" s="19" t="s">
        <v>11</v>
      </c>
      <c r="E41" s="39">
        <v>4.2784</v>
      </c>
      <c r="F41" s="39">
        <v>175.387</v>
      </c>
      <c r="G41" s="19">
        <v>149</v>
      </c>
      <c r="H41" s="32">
        <v>89.2857142857143</v>
      </c>
    </row>
    <row r="42" s="36" customFormat="1" spans="1:8">
      <c r="A42" s="16" t="s">
        <v>10</v>
      </c>
      <c r="B42" s="17">
        <v>44437</v>
      </c>
      <c r="C42" s="18">
        <v>0.601388888888889</v>
      </c>
      <c r="D42" s="19" t="s">
        <v>11</v>
      </c>
      <c r="E42" s="39">
        <v>5.2316</v>
      </c>
      <c r="F42" s="39">
        <v>226.5308</v>
      </c>
      <c r="G42" s="19">
        <v>215</v>
      </c>
      <c r="H42" s="32">
        <v>85.7053347654851</v>
      </c>
    </row>
    <row r="43" s="36" customFormat="1" spans="1:8">
      <c r="A43" s="16" t="s">
        <v>10</v>
      </c>
      <c r="B43" s="17">
        <v>44437</v>
      </c>
      <c r="C43" s="18">
        <v>0.833333333333333</v>
      </c>
      <c r="D43" s="19" t="s">
        <v>11</v>
      </c>
      <c r="E43" s="39">
        <v>4.8681</v>
      </c>
      <c r="F43" s="39">
        <v>94.2963</v>
      </c>
      <c r="G43" s="19">
        <v>128</v>
      </c>
      <c r="H43" s="32">
        <v>141.648764769066</v>
      </c>
    </row>
    <row r="44" s="36" customFormat="1" spans="1:8">
      <c r="A44" s="16" t="s">
        <v>10</v>
      </c>
      <c r="B44" s="17">
        <v>44437</v>
      </c>
      <c r="C44" s="18">
        <v>1</v>
      </c>
      <c r="D44" s="19" t="s">
        <v>11</v>
      </c>
      <c r="E44" s="39">
        <v>1.9637</v>
      </c>
      <c r="F44" s="39">
        <v>145.9329</v>
      </c>
      <c r="G44" s="19">
        <v>192</v>
      </c>
      <c r="H44" s="32">
        <v>105.62119584676</v>
      </c>
    </row>
    <row r="45" s="36" customFormat="1" spans="1:8">
      <c r="A45" s="16" t="s">
        <v>10</v>
      </c>
      <c r="B45" s="17">
        <v>44438</v>
      </c>
      <c r="C45" s="18">
        <v>0.107638888888889</v>
      </c>
      <c r="D45" s="19" t="s">
        <v>11</v>
      </c>
      <c r="E45" s="39">
        <v>2.8569</v>
      </c>
      <c r="F45" s="39">
        <v>215.2227</v>
      </c>
      <c r="G45" s="19">
        <v>246</v>
      </c>
      <c r="H45" s="32">
        <v>129.564983888292</v>
      </c>
    </row>
    <row r="46" s="36" customFormat="1" spans="1:8">
      <c r="A46" s="16" t="s">
        <v>10</v>
      </c>
      <c r="B46" s="17">
        <v>44438</v>
      </c>
      <c r="C46" s="18">
        <v>0.166666666666667</v>
      </c>
      <c r="D46" s="19" t="s">
        <v>11</v>
      </c>
      <c r="E46" s="39">
        <v>6.3353</v>
      </c>
      <c r="F46" s="39">
        <v>51.5633</v>
      </c>
      <c r="G46" s="19">
        <v>257</v>
      </c>
      <c r="H46" s="32">
        <v>137.620837808808</v>
      </c>
    </row>
    <row r="47" s="36" customFormat="1" spans="1:8">
      <c r="A47" s="16" t="s">
        <v>10</v>
      </c>
      <c r="B47" s="17">
        <v>44438</v>
      </c>
      <c r="C47" s="18">
        <v>0.25</v>
      </c>
      <c r="D47" s="19" t="s">
        <v>11</v>
      </c>
      <c r="E47" s="39">
        <v>6.9965</v>
      </c>
      <c r="F47" s="39">
        <v>53.0673</v>
      </c>
      <c r="G47" s="19">
        <v>205</v>
      </c>
      <c r="H47" s="32">
        <v>118.152524167562</v>
      </c>
    </row>
    <row r="48" s="36" customFormat="1" spans="1:8">
      <c r="A48" s="16" t="s">
        <v>10</v>
      </c>
      <c r="B48" s="17">
        <v>44438</v>
      </c>
      <c r="C48" s="18">
        <v>0.390972222222222</v>
      </c>
      <c r="D48" s="19" t="s">
        <v>11</v>
      </c>
      <c r="E48" s="39">
        <v>4.9678</v>
      </c>
      <c r="F48" s="39">
        <v>230.1281</v>
      </c>
      <c r="G48" s="19">
        <v>136</v>
      </c>
      <c r="H48" s="32">
        <v>153.956319369853</v>
      </c>
    </row>
    <row r="49" s="36" customFormat="1" spans="1:8">
      <c r="A49" s="16" t="s">
        <v>10</v>
      </c>
      <c r="B49" s="17">
        <v>44437</v>
      </c>
      <c r="C49" s="18">
        <v>0.392361111111111</v>
      </c>
      <c r="D49" s="38" t="s">
        <v>12</v>
      </c>
      <c r="E49" s="20">
        <v>7.5214</v>
      </c>
      <c r="F49" s="20">
        <v>253.6225</v>
      </c>
      <c r="G49" s="19">
        <v>130</v>
      </c>
      <c r="H49" s="32">
        <v>34.9087003222342</v>
      </c>
    </row>
    <row r="50" s="36" customFormat="1" spans="1:8">
      <c r="A50" s="16" t="s">
        <v>10</v>
      </c>
      <c r="B50" s="17">
        <v>44437</v>
      </c>
      <c r="C50" s="18">
        <v>0.458333333333333</v>
      </c>
      <c r="D50" s="38" t="s">
        <v>12</v>
      </c>
      <c r="E50" s="20">
        <v>10.0405</v>
      </c>
      <c r="F50" s="20">
        <v>236.2488</v>
      </c>
      <c r="G50" s="19">
        <v>149</v>
      </c>
      <c r="H50" s="32">
        <v>13.8739706408879</v>
      </c>
    </row>
    <row r="51" s="36" customFormat="1" spans="1:8">
      <c r="A51" s="16" t="s">
        <v>10</v>
      </c>
      <c r="B51" s="17">
        <v>44437</v>
      </c>
      <c r="C51" s="18">
        <v>0.601388888888889</v>
      </c>
      <c r="D51" s="38" t="s">
        <v>12</v>
      </c>
      <c r="E51" s="20">
        <v>12.6464</v>
      </c>
      <c r="F51" s="20">
        <v>261.3354</v>
      </c>
      <c r="G51" s="19">
        <v>215</v>
      </c>
      <c r="H51" s="32">
        <v>5.81811672037236</v>
      </c>
    </row>
    <row r="52" s="36" customFormat="1" spans="1:8">
      <c r="A52" s="16" t="s">
        <v>10</v>
      </c>
      <c r="B52" s="17">
        <v>44437</v>
      </c>
      <c r="C52" s="18">
        <v>0.708333333333333</v>
      </c>
      <c r="D52" s="38" t="s">
        <v>12</v>
      </c>
      <c r="E52" s="20">
        <v>23.0193</v>
      </c>
      <c r="F52" s="20">
        <v>83.0507</v>
      </c>
      <c r="G52" s="19">
        <v>190</v>
      </c>
      <c r="H52" s="32">
        <v>30.8807733619764</v>
      </c>
    </row>
    <row r="53" s="36" customFormat="1" spans="1:8">
      <c r="A53" s="16" t="s">
        <v>10</v>
      </c>
      <c r="B53" s="17">
        <v>44437</v>
      </c>
      <c r="C53" s="18">
        <v>0.833333333333333</v>
      </c>
      <c r="D53" s="38" t="s">
        <v>12</v>
      </c>
      <c r="E53" s="20">
        <v>8.6203</v>
      </c>
      <c r="F53" s="20">
        <v>72.3199</v>
      </c>
      <c r="G53" s="19">
        <v>128</v>
      </c>
      <c r="H53" s="32">
        <v>59.3000358037952</v>
      </c>
    </row>
    <row r="54" s="36" customFormat="1" spans="1:8">
      <c r="A54" s="16" t="s">
        <v>10</v>
      </c>
      <c r="B54" s="17">
        <v>44437</v>
      </c>
      <c r="C54" s="18">
        <v>1</v>
      </c>
      <c r="D54" s="38" t="s">
        <v>12</v>
      </c>
      <c r="E54" s="20">
        <v>11.5611</v>
      </c>
      <c r="F54" s="20">
        <v>258.0825</v>
      </c>
      <c r="G54" s="19">
        <v>192</v>
      </c>
      <c r="H54" s="32">
        <v>15.2166129609739</v>
      </c>
    </row>
    <row r="55" s="36" customFormat="1" spans="1:8">
      <c r="A55" s="16" t="s">
        <v>10</v>
      </c>
      <c r="B55" s="17">
        <v>44438</v>
      </c>
      <c r="C55" s="18">
        <v>0.107638888888889</v>
      </c>
      <c r="D55" s="38" t="s">
        <v>12</v>
      </c>
      <c r="E55" s="20">
        <v>8.5865</v>
      </c>
      <c r="F55" s="20">
        <v>286.0215</v>
      </c>
      <c r="G55" s="19">
        <v>246</v>
      </c>
      <c r="H55" s="32">
        <v>8.50340136054422</v>
      </c>
    </row>
    <row r="56" s="36" customFormat="1" spans="1:8">
      <c r="A56" s="16" t="s">
        <v>10</v>
      </c>
      <c r="B56" s="17">
        <v>44438</v>
      </c>
      <c r="C56" s="18">
        <v>0.25</v>
      </c>
      <c r="D56" s="38" t="s">
        <v>12</v>
      </c>
      <c r="E56" s="20">
        <v>35.5811</v>
      </c>
      <c r="F56" s="20">
        <v>83.2211</v>
      </c>
      <c r="G56" s="19">
        <v>205</v>
      </c>
      <c r="H56" s="32">
        <v>93.3136412459721</v>
      </c>
    </row>
    <row r="57" s="36" customFormat="1" spans="1:8">
      <c r="A57" s="16" t="s">
        <v>10</v>
      </c>
      <c r="B57" s="17">
        <v>44438</v>
      </c>
      <c r="C57" s="18">
        <v>0.390972222222222</v>
      </c>
      <c r="D57" s="38" t="s">
        <v>12</v>
      </c>
      <c r="E57" s="20">
        <v>8.865</v>
      </c>
      <c r="F57" s="20">
        <v>73.161</v>
      </c>
      <c r="G57" s="19">
        <v>136</v>
      </c>
      <c r="H57" s="32">
        <v>140.529896168994</v>
      </c>
    </row>
    <row r="58" s="36" customFormat="1" spans="1:8">
      <c r="A58" s="16" t="s">
        <v>10</v>
      </c>
      <c r="B58" s="17">
        <v>44437</v>
      </c>
      <c r="C58" s="18">
        <v>0.392361111111111</v>
      </c>
      <c r="D58" s="19" t="s">
        <v>13</v>
      </c>
      <c r="E58" s="20">
        <v>19.7144</v>
      </c>
      <c r="F58" s="20">
        <v>342.5795</v>
      </c>
      <c r="G58" s="19">
        <v>130</v>
      </c>
      <c r="H58" s="32">
        <v>19.0207662012173</v>
      </c>
    </row>
    <row r="59" s="36" customFormat="1" spans="1:8">
      <c r="A59" s="16" t="s">
        <v>10</v>
      </c>
      <c r="B59" s="17">
        <v>44437</v>
      </c>
      <c r="C59" s="18">
        <v>0.458333333333333</v>
      </c>
      <c r="D59" s="19" t="s">
        <v>13</v>
      </c>
      <c r="E59" s="20">
        <v>18.2686</v>
      </c>
      <c r="F59" s="20">
        <v>266.3409</v>
      </c>
      <c r="G59" s="19">
        <v>149</v>
      </c>
      <c r="H59" s="32">
        <v>6.04189044038668</v>
      </c>
    </row>
    <row r="60" s="36" customFormat="1" spans="1:8">
      <c r="A60" s="16" t="s">
        <v>10</v>
      </c>
      <c r="B60" s="17">
        <v>44437</v>
      </c>
      <c r="C60" s="18">
        <v>0.601388888888889</v>
      </c>
      <c r="D60" s="19" t="s">
        <v>13</v>
      </c>
      <c r="E60" s="20">
        <v>22.8796</v>
      </c>
      <c r="F60" s="20">
        <v>328.4307</v>
      </c>
      <c r="G60" s="19">
        <v>215</v>
      </c>
      <c r="H60" s="32">
        <v>34.6849266022198</v>
      </c>
    </row>
    <row r="61" s="36" customFormat="1" spans="1:8">
      <c r="A61" s="16" t="s">
        <v>10</v>
      </c>
      <c r="B61" s="17">
        <v>44437</v>
      </c>
      <c r="C61" s="18">
        <v>0.708333333333333</v>
      </c>
      <c r="D61" s="19" t="s">
        <v>13</v>
      </c>
      <c r="E61" s="20">
        <v>37.0255</v>
      </c>
      <c r="F61" s="20">
        <v>155.8016</v>
      </c>
      <c r="G61" s="19">
        <v>190</v>
      </c>
      <c r="H61" s="32">
        <v>16.3354815610455</v>
      </c>
    </row>
    <row r="62" s="36" customFormat="1" spans="1:8">
      <c r="A62" s="16" t="s">
        <v>10</v>
      </c>
      <c r="B62" s="17">
        <v>44437</v>
      </c>
      <c r="C62" s="18">
        <v>0.833333333333333</v>
      </c>
      <c r="D62" s="19" t="s">
        <v>13</v>
      </c>
      <c r="E62" s="20">
        <v>7.7116</v>
      </c>
      <c r="F62" s="20">
        <v>182.3553</v>
      </c>
      <c r="G62" s="19">
        <v>128</v>
      </c>
      <c r="H62" s="32">
        <v>14.0977443609023</v>
      </c>
    </row>
    <row r="63" s="36" customFormat="1" spans="1:8">
      <c r="A63" s="16" t="s">
        <v>10</v>
      </c>
      <c r="B63" s="17">
        <v>44437</v>
      </c>
      <c r="C63" s="18">
        <v>1</v>
      </c>
      <c r="D63" s="19" t="s">
        <v>13</v>
      </c>
      <c r="E63" s="20">
        <v>31.8349</v>
      </c>
      <c r="F63" s="20">
        <v>327.2378</v>
      </c>
      <c r="G63" s="19">
        <v>192</v>
      </c>
      <c r="H63" s="32">
        <v>9.3984962406015</v>
      </c>
    </row>
    <row r="64" s="36" customFormat="1" spans="1:8">
      <c r="A64" s="16" t="s">
        <v>10</v>
      </c>
      <c r="B64" s="17">
        <v>44438</v>
      </c>
      <c r="C64" s="18">
        <v>0.107638888888889</v>
      </c>
      <c r="D64" s="19" t="s">
        <v>13</v>
      </c>
      <c r="E64" s="20">
        <v>16.2426</v>
      </c>
      <c r="F64" s="20">
        <v>326.4838</v>
      </c>
      <c r="G64" s="19">
        <v>246</v>
      </c>
      <c r="H64" s="32">
        <v>36.2513426423201</v>
      </c>
    </row>
    <row r="65" s="36" customFormat="1" spans="1:8">
      <c r="A65" s="16" t="s">
        <v>10</v>
      </c>
      <c r="B65" s="17">
        <v>44438</v>
      </c>
      <c r="C65" s="18">
        <v>0.25</v>
      </c>
      <c r="D65" s="19" t="s">
        <v>13</v>
      </c>
      <c r="E65" s="20">
        <v>44.7543</v>
      </c>
      <c r="F65" s="20">
        <v>145.9549</v>
      </c>
      <c r="G65" s="19">
        <v>205</v>
      </c>
      <c r="H65" s="32">
        <v>50.5728607232367</v>
      </c>
    </row>
    <row r="66" s="36" customFormat="1" spans="1:8">
      <c r="A66" s="16" t="s">
        <v>10</v>
      </c>
      <c r="B66" s="17">
        <v>44438</v>
      </c>
      <c r="C66" s="18">
        <v>0.390972222222222</v>
      </c>
      <c r="D66" s="19" t="s">
        <v>13</v>
      </c>
      <c r="E66" s="20">
        <v>11.5532</v>
      </c>
      <c r="F66" s="20">
        <v>146.3484</v>
      </c>
      <c r="G66" s="19">
        <v>136</v>
      </c>
      <c r="H66" s="32">
        <v>56.6147511636233</v>
      </c>
    </row>
    <row r="67" s="37" customFormat="1" spans="1:8">
      <c r="A67" s="16" t="s">
        <v>10</v>
      </c>
      <c r="B67" s="21">
        <v>44437</v>
      </c>
      <c r="C67" s="22">
        <v>0.392361111111111</v>
      </c>
      <c r="D67" s="19" t="s">
        <v>14</v>
      </c>
      <c r="E67" s="20">
        <v>26.8571</v>
      </c>
      <c r="F67" s="20">
        <v>322.388</v>
      </c>
      <c r="G67" s="23">
        <v>130</v>
      </c>
      <c r="H67" s="35">
        <v>22.1535982814178</v>
      </c>
    </row>
    <row r="68" s="37" customFormat="1" spans="1:8">
      <c r="A68" s="16" t="s">
        <v>10</v>
      </c>
      <c r="B68" s="21">
        <v>44437</v>
      </c>
      <c r="C68" s="22">
        <v>0.458333333333333</v>
      </c>
      <c r="D68" s="19" t="s">
        <v>14</v>
      </c>
      <c r="E68" s="20">
        <v>27.8397</v>
      </c>
      <c r="F68" s="20">
        <v>328.6744</v>
      </c>
      <c r="G68" s="23">
        <v>149</v>
      </c>
      <c r="H68" s="35">
        <v>8.50340136054422</v>
      </c>
    </row>
    <row r="69" s="37" customFormat="1" spans="1:8">
      <c r="A69" s="16" t="s">
        <v>10</v>
      </c>
      <c r="B69" s="21">
        <v>44437</v>
      </c>
      <c r="C69" s="22">
        <v>0.601388888888889</v>
      </c>
      <c r="D69" s="19" t="s">
        <v>14</v>
      </c>
      <c r="E69" s="20">
        <v>24.6081</v>
      </c>
      <c r="F69" s="20">
        <v>330.0564</v>
      </c>
      <c r="G69" s="23">
        <v>215</v>
      </c>
      <c r="H69" s="35">
        <v>12.9788757608306</v>
      </c>
    </row>
    <row r="70" s="37" customFormat="1" spans="1:8">
      <c r="A70" s="16" t="s">
        <v>10</v>
      </c>
      <c r="B70" s="21">
        <v>44437</v>
      </c>
      <c r="C70" s="22">
        <v>0.708333333333333</v>
      </c>
      <c r="D70" s="19" t="s">
        <v>14</v>
      </c>
      <c r="E70" s="20">
        <v>27.8678</v>
      </c>
      <c r="F70" s="20">
        <v>148.6954</v>
      </c>
      <c r="G70" s="23">
        <v>190</v>
      </c>
      <c r="H70" s="35">
        <v>8.95094880057286</v>
      </c>
    </row>
    <row r="71" s="37" customFormat="1" spans="1:8">
      <c r="A71" s="16" t="s">
        <v>10</v>
      </c>
      <c r="B71" s="21">
        <v>44437</v>
      </c>
      <c r="C71" s="22">
        <v>0.833333333333333</v>
      </c>
      <c r="D71" s="19" t="s">
        <v>14</v>
      </c>
      <c r="E71" s="20">
        <v>14.0423</v>
      </c>
      <c r="F71" s="20">
        <v>138.6451</v>
      </c>
      <c r="G71" s="23">
        <v>128</v>
      </c>
      <c r="H71" s="35">
        <v>8.95094880057286</v>
      </c>
    </row>
    <row r="72" s="37" customFormat="1" spans="1:8">
      <c r="A72" s="16" t="s">
        <v>10</v>
      </c>
      <c r="B72" s="21">
        <v>44437</v>
      </c>
      <c r="C72" s="22">
        <v>1</v>
      </c>
      <c r="D72" s="19" t="s">
        <v>14</v>
      </c>
      <c r="E72" s="20">
        <v>31.6609</v>
      </c>
      <c r="F72" s="20">
        <v>333.0705</v>
      </c>
      <c r="G72" s="23">
        <v>192</v>
      </c>
      <c r="H72" s="35">
        <v>20.8109559613319</v>
      </c>
    </row>
    <row r="73" s="37" customFormat="1" spans="1:8">
      <c r="A73" s="16" t="s">
        <v>10</v>
      </c>
      <c r="B73" s="21">
        <v>44438</v>
      </c>
      <c r="C73" s="22">
        <v>0.107638888888889</v>
      </c>
      <c r="D73" s="19" t="s">
        <v>14</v>
      </c>
      <c r="E73" s="20">
        <v>25.5016</v>
      </c>
      <c r="F73" s="20">
        <v>332.7462</v>
      </c>
      <c r="G73" s="23">
        <v>246</v>
      </c>
      <c r="H73" s="35">
        <v>15.4403866809882</v>
      </c>
    </row>
    <row r="74" s="37" customFormat="1" spans="1:8">
      <c r="A74" s="16" t="s">
        <v>10</v>
      </c>
      <c r="B74" s="21">
        <v>44438</v>
      </c>
      <c r="C74" s="22">
        <v>0.25</v>
      </c>
      <c r="D74" s="19" t="s">
        <v>14</v>
      </c>
      <c r="E74" s="20">
        <v>35.2964</v>
      </c>
      <c r="F74" s="20">
        <v>143.0256</v>
      </c>
      <c r="G74" s="23">
        <v>205</v>
      </c>
      <c r="H74" s="35">
        <v>24.391335481561</v>
      </c>
    </row>
    <row r="75" s="37" customFormat="1" spans="1:8">
      <c r="A75" s="16" t="s">
        <v>10</v>
      </c>
      <c r="B75" s="21">
        <v>44438</v>
      </c>
      <c r="C75" s="22">
        <v>0.390972222222222</v>
      </c>
      <c r="D75" s="19" t="s">
        <v>14</v>
      </c>
      <c r="E75" s="20">
        <v>13.3209</v>
      </c>
      <c r="F75" s="20">
        <v>168.7833</v>
      </c>
      <c r="G75" s="23">
        <v>136</v>
      </c>
      <c r="H75" s="35">
        <v>6.48943788041532</v>
      </c>
    </row>
  </sheetData>
  <mergeCells count="8">
    <mergeCell ref="A1:A3"/>
    <mergeCell ref="B1:B3"/>
    <mergeCell ref="C1:C3"/>
    <mergeCell ref="D1:D3"/>
    <mergeCell ref="E1:E2"/>
    <mergeCell ref="F1:F3"/>
    <mergeCell ref="G1:G3"/>
    <mergeCell ref="H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workbookViewId="0">
      <selection activeCell="P16" sqref="P16"/>
    </sheetView>
  </sheetViews>
  <sheetFormatPr defaultColWidth="8.88495575221239" defaultRowHeight="13.85"/>
  <cols>
    <col min="1" max="1" width="8.88495575221239" style="2"/>
    <col min="2" max="2" width="10.7787610619469" style="3"/>
    <col min="3" max="4" width="8.88495575221239" style="2"/>
    <col min="5" max="7" width="8.88495575221239" style="1"/>
    <col min="8" max="8" width="8.88495575221239" style="2"/>
    <col min="9" max="9" width="8.88495575221239" style="1"/>
    <col min="10" max="10" width="12.8849557522124" style="2"/>
    <col min="11" max="11" width="8.88495575221239" style="2"/>
    <col min="12" max="12" width="12.8849557522124" style="4"/>
  </cols>
  <sheetData>
    <row r="1" s="1" customFormat="1" spans="1:12">
      <c r="A1" s="5" t="s">
        <v>15</v>
      </c>
      <c r="B1" s="6" t="s">
        <v>1</v>
      </c>
      <c r="C1" s="7" t="s">
        <v>2</v>
      </c>
      <c r="D1" s="5" t="s">
        <v>3</v>
      </c>
      <c r="E1" s="8" t="s">
        <v>16</v>
      </c>
      <c r="F1" s="9" t="s">
        <v>4</v>
      </c>
      <c r="G1" s="7" t="s">
        <v>17</v>
      </c>
      <c r="H1" s="7" t="s">
        <v>18</v>
      </c>
      <c r="I1" s="7" t="s">
        <v>19</v>
      </c>
      <c r="J1" s="7" t="s">
        <v>20</v>
      </c>
      <c r="K1" s="29" t="s">
        <v>7</v>
      </c>
      <c r="L1" s="29" t="s">
        <v>7</v>
      </c>
    </row>
    <row r="2" s="1" customFormat="1" spans="1:12">
      <c r="A2" s="10"/>
      <c r="B2" s="11"/>
      <c r="C2" s="12"/>
      <c r="D2" s="10"/>
      <c r="E2" s="8"/>
      <c r="F2" s="9"/>
      <c r="G2" s="12"/>
      <c r="H2" s="12"/>
      <c r="I2" s="12"/>
      <c r="J2" s="12"/>
      <c r="K2" s="29"/>
      <c r="L2" s="29"/>
    </row>
    <row r="3" s="1" customFormat="1" ht="13.9" spans="1:12">
      <c r="A3" s="13"/>
      <c r="B3" s="14"/>
      <c r="C3" s="15"/>
      <c r="D3" s="13"/>
      <c r="E3" s="8" t="s">
        <v>21</v>
      </c>
      <c r="F3" s="9" t="s">
        <v>8</v>
      </c>
      <c r="G3" s="15" t="s">
        <v>21</v>
      </c>
      <c r="H3" s="15"/>
      <c r="I3" s="15"/>
      <c r="J3" s="15" t="s">
        <v>22</v>
      </c>
      <c r="K3" s="30" t="s">
        <v>23</v>
      </c>
      <c r="L3" s="29" t="s">
        <v>24</v>
      </c>
    </row>
    <row r="4" spans="1:12">
      <c r="A4" s="16" t="s">
        <v>10</v>
      </c>
      <c r="B4" s="17">
        <v>44430</v>
      </c>
      <c r="C4" s="18">
        <v>0.416666666666667</v>
      </c>
      <c r="D4" s="19">
        <v>7</v>
      </c>
      <c r="E4" s="16">
        <v>7.8</v>
      </c>
      <c r="F4" s="20">
        <v>25.6488</v>
      </c>
      <c r="G4" s="16">
        <v>500</v>
      </c>
      <c r="H4" s="20">
        <v>289.8529</v>
      </c>
      <c r="I4" s="16">
        <v>354</v>
      </c>
      <c r="J4" s="16">
        <f>7.8*500*F4*10*3600</f>
        <v>3601091520</v>
      </c>
      <c r="K4" s="31">
        <v>0.225563909774436</v>
      </c>
      <c r="L4" s="4">
        <f>J4*K4/1000000000</f>
        <v>0.812276282706767</v>
      </c>
    </row>
    <row r="5" spans="1:12">
      <c r="A5" s="16" t="s">
        <v>10</v>
      </c>
      <c r="B5" s="17">
        <v>44430</v>
      </c>
      <c r="C5" s="18">
        <v>0.458333333333333</v>
      </c>
      <c r="D5" s="19">
        <v>7</v>
      </c>
      <c r="E5" s="16">
        <v>7.8</v>
      </c>
      <c r="F5" s="20">
        <v>57.1715</v>
      </c>
      <c r="G5" s="16">
        <v>500</v>
      </c>
      <c r="H5" s="20">
        <v>139.6701</v>
      </c>
      <c r="I5" s="16">
        <v>342</v>
      </c>
      <c r="J5" s="16">
        <f t="shared" ref="J5:J11" si="0">-7.8*500*F5*10*3600</f>
        <v>-8026878600</v>
      </c>
      <c r="K5" s="32">
        <v>0.225563909774436</v>
      </c>
      <c r="L5" s="4">
        <f t="shared" ref="L4:L28" si="1">J5*K5/1000000000</f>
        <v>-1.81057412030075</v>
      </c>
    </row>
    <row r="6" spans="1:12">
      <c r="A6" s="16" t="s">
        <v>10</v>
      </c>
      <c r="B6" s="17">
        <v>44430</v>
      </c>
      <c r="C6" s="18">
        <v>0.5</v>
      </c>
      <c r="D6" s="19">
        <v>7</v>
      </c>
      <c r="E6" s="16">
        <v>7.8</v>
      </c>
      <c r="F6" s="20">
        <v>57.8884</v>
      </c>
      <c r="G6" s="16">
        <v>500</v>
      </c>
      <c r="H6" s="20">
        <v>140.7376</v>
      </c>
      <c r="I6" s="16">
        <v>297</v>
      </c>
      <c r="J6" s="16">
        <f t="shared" si="0"/>
        <v>-8127531360</v>
      </c>
      <c r="K6" s="32">
        <v>0.43859649122807</v>
      </c>
      <c r="L6" s="4">
        <f t="shared" si="1"/>
        <v>-3.5647067368421</v>
      </c>
    </row>
    <row r="7" spans="1:12">
      <c r="A7" s="16" t="s">
        <v>10</v>
      </c>
      <c r="B7" s="17">
        <v>44430</v>
      </c>
      <c r="C7" s="18">
        <v>0.541666666666667</v>
      </c>
      <c r="D7" s="19">
        <v>7</v>
      </c>
      <c r="E7" s="16">
        <v>7.8</v>
      </c>
      <c r="F7" s="20">
        <v>56.6515</v>
      </c>
      <c r="G7" s="16">
        <v>500</v>
      </c>
      <c r="H7" s="20">
        <v>155.2292</v>
      </c>
      <c r="I7" s="16">
        <v>228</v>
      </c>
      <c r="J7" s="16">
        <f t="shared" si="0"/>
        <v>-7953870600</v>
      </c>
      <c r="K7" s="31">
        <v>0.43859649122807</v>
      </c>
      <c r="L7" s="4">
        <f t="shared" si="1"/>
        <v>-3.4885397368421</v>
      </c>
    </row>
    <row r="8" spans="1:12">
      <c r="A8" s="16" t="s">
        <v>10</v>
      </c>
      <c r="B8" s="17">
        <v>44430</v>
      </c>
      <c r="C8" s="18">
        <v>0.583333333333333</v>
      </c>
      <c r="D8" s="19">
        <v>7</v>
      </c>
      <c r="E8" s="16">
        <v>7.8</v>
      </c>
      <c r="F8" s="20">
        <v>61.0969</v>
      </c>
      <c r="G8" s="16">
        <v>500</v>
      </c>
      <c r="H8" s="20">
        <v>145.8167</v>
      </c>
      <c r="I8" s="16">
        <v>155</v>
      </c>
      <c r="J8" s="16">
        <f t="shared" si="0"/>
        <v>-8578004760</v>
      </c>
      <c r="K8" s="32">
        <v>0.43859649122807</v>
      </c>
      <c r="L8" s="4">
        <f t="shared" si="1"/>
        <v>-3.76228278947368</v>
      </c>
    </row>
    <row r="9" spans="1:12">
      <c r="A9" s="16" t="s">
        <v>10</v>
      </c>
      <c r="B9" s="17">
        <v>44430</v>
      </c>
      <c r="C9" s="18">
        <v>0.625</v>
      </c>
      <c r="D9" s="19">
        <v>7</v>
      </c>
      <c r="E9" s="16">
        <v>7.8</v>
      </c>
      <c r="F9" s="20">
        <v>71.0048</v>
      </c>
      <c r="G9" s="16">
        <v>500</v>
      </c>
      <c r="H9" s="20">
        <v>146.6178</v>
      </c>
      <c r="I9" s="16">
        <v>94</v>
      </c>
      <c r="J9" s="16">
        <f t="shared" si="0"/>
        <v>-9969073920</v>
      </c>
      <c r="K9" s="32">
        <f>AVERAGE(K8,K10)</f>
        <v>0.382205513784461</v>
      </c>
      <c r="L9" s="4">
        <f t="shared" si="1"/>
        <v>-3.81023501954887</v>
      </c>
    </row>
    <row r="10" spans="1:12">
      <c r="A10" s="16" t="s">
        <v>10</v>
      </c>
      <c r="B10" s="17">
        <v>44430</v>
      </c>
      <c r="C10" s="18">
        <v>0.666666666666667</v>
      </c>
      <c r="D10" s="19">
        <v>7</v>
      </c>
      <c r="E10" s="16">
        <v>7.8</v>
      </c>
      <c r="F10" s="20">
        <v>33.5251</v>
      </c>
      <c r="G10" s="16">
        <v>500</v>
      </c>
      <c r="H10" s="20">
        <v>146.5158</v>
      </c>
      <c r="I10" s="16">
        <v>53</v>
      </c>
      <c r="J10" s="16">
        <f t="shared" si="0"/>
        <v>-4706924040</v>
      </c>
      <c r="K10" s="32">
        <v>0.325814536340852</v>
      </c>
      <c r="L10" s="4">
        <f t="shared" si="1"/>
        <v>-1.53358427368421</v>
      </c>
    </row>
    <row r="11" spans="1:12">
      <c r="A11" s="16" t="s">
        <v>10</v>
      </c>
      <c r="B11" s="17">
        <v>44430</v>
      </c>
      <c r="C11" s="18">
        <v>0.708333333333333</v>
      </c>
      <c r="D11" s="19">
        <v>7</v>
      </c>
      <c r="E11" s="16">
        <v>7.8</v>
      </c>
      <c r="F11" s="20">
        <v>7.2325</v>
      </c>
      <c r="G11" s="16">
        <v>500</v>
      </c>
      <c r="H11" s="20">
        <v>217.9662</v>
      </c>
      <c r="I11" s="16">
        <v>35</v>
      </c>
      <c r="J11" s="16">
        <f t="shared" si="0"/>
        <v>-1015443000</v>
      </c>
      <c r="K11" s="31">
        <v>0.325814536340852</v>
      </c>
      <c r="L11" s="4">
        <f t="shared" si="1"/>
        <v>-0.330846090225564</v>
      </c>
    </row>
    <row r="12" spans="1:12">
      <c r="A12" s="16" t="s">
        <v>10</v>
      </c>
      <c r="B12" s="17">
        <v>44430</v>
      </c>
      <c r="C12" s="18">
        <v>0.75</v>
      </c>
      <c r="D12" s="19">
        <v>7</v>
      </c>
      <c r="E12" s="16">
        <v>7.8</v>
      </c>
      <c r="F12" s="20">
        <v>18.9144</v>
      </c>
      <c r="G12" s="16">
        <v>500</v>
      </c>
      <c r="H12" s="20">
        <v>326.9599</v>
      </c>
      <c r="I12" s="16">
        <v>41</v>
      </c>
      <c r="J12" s="16">
        <f t="shared" ref="J12:J17" si="2">7.8*500*F12*10*3600</f>
        <v>2655581760</v>
      </c>
      <c r="K12" s="32">
        <v>0.325814536340852</v>
      </c>
      <c r="L12" s="4">
        <f t="shared" si="1"/>
        <v>0.865227139849624</v>
      </c>
    </row>
    <row r="13" spans="1:12">
      <c r="A13" s="16" t="s">
        <v>10</v>
      </c>
      <c r="B13" s="17">
        <v>44430</v>
      </c>
      <c r="C13" s="18">
        <v>0.791666666666667</v>
      </c>
      <c r="D13" s="19">
        <v>7</v>
      </c>
      <c r="E13" s="16">
        <v>7.8</v>
      </c>
      <c r="F13" s="20">
        <v>15.9494</v>
      </c>
      <c r="G13" s="16">
        <v>500</v>
      </c>
      <c r="H13" s="20">
        <v>331.3261</v>
      </c>
      <c r="I13" s="16">
        <v>67</v>
      </c>
      <c r="J13" s="16">
        <f t="shared" si="2"/>
        <v>2239295760</v>
      </c>
      <c r="K13" s="32">
        <v>0.25062656641604</v>
      </c>
      <c r="L13" s="4">
        <f t="shared" si="1"/>
        <v>0.561227007518797</v>
      </c>
    </row>
    <row r="14" spans="1:12">
      <c r="A14" s="16" t="s">
        <v>10</v>
      </c>
      <c r="B14" s="17">
        <v>44430</v>
      </c>
      <c r="C14" s="18">
        <v>0.833333333333333</v>
      </c>
      <c r="D14" s="19">
        <v>7</v>
      </c>
      <c r="E14" s="16">
        <v>7.8</v>
      </c>
      <c r="F14" s="20">
        <v>32.3217</v>
      </c>
      <c r="G14" s="16">
        <v>500</v>
      </c>
      <c r="H14" s="20">
        <v>327.7119</v>
      </c>
      <c r="I14" s="16">
        <v>111</v>
      </c>
      <c r="J14" s="16">
        <f t="shared" si="2"/>
        <v>4537966680</v>
      </c>
      <c r="K14" s="31">
        <v>0.25062656641604</v>
      </c>
      <c r="L14" s="4">
        <f t="shared" si="1"/>
        <v>1.1373350075188</v>
      </c>
    </row>
    <row r="15" spans="1:12">
      <c r="A15" s="16" t="s">
        <v>10</v>
      </c>
      <c r="B15" s="17">
        <v>44430</v>
      </c>
      <c r="C15" s="18">
        <v>0.875</v>
      </c>
      <c r="D15" s="19">
        <v>7</v>
      </c>
      <c r="E15" s="16">
        <v>7.8</v>
      </c>
      <c r="F15" s="20">
        <v>47.847</v>
      </c>
      <c r="G15" s="16">
        <v>500</v>
      </c>
      <c r="H15" s="20">
        <v>326.9022</v>
      </c>
      <c r="I15" s="16">
        <v>162</v>
      </c>
      <c r="J15" s="16">
        <f t="shared" si="2"/>
        <v>6717718800</v>
      </c>
      <c r="K15" s="32">
        <v>0.25062656641604</v>
      </c>
      <c r="L15" s="4">
        <f t="shared" si="1"/>
        <v>1.68363879699248</v>
      </c>
    </row>
    <row r="16" spans="1:12">
      <c r="A16" s="16" t="s">
        <v>10</v>
      </c>
      <c r="B16" s="17">
        <v>44430</v>
      </c>
      <c r="C16" s="18">
        <v>0.916666666666667</v>
      </c>
      <c r="D16" s="19">
        <v>7</v>
      </c>
      <c r="E16" s="16">
        <v>7.8</v>
      </c>
      <c r="F16" s="20">
        <v>58.3014</v>
      </c>
      <c r="G16" s="16">
        <v>500</v>
      </c>
      <c r="H16" s="20">
        <v>330.3873</v>
      </c>
      <c r="I16" s="16">
        <v>206</v>
      </c>
      <c r="J16" s="16">
        <f t="shared" si="2"/>
        <v>8185516560</v>
      </c>
      <c r="K16" s="32">
        <v>0.325814536340852</v>
      </c>
      <c r="L16" s="4">
        <f t="shared" si="1"/>
        <v>2.66696028270677</v>
      </c>
    </row>
    <row r="17" spans="1:12">
      <c r="A17" s="16" t="s">
        <v>10</v>
      </c>
      <c r="B17" s="17">
        <v>44430</v>
      </c>
      <c r="C17" s="18">
        <v>0.958333333333333</v>
      </c>
      <c r="D17" s="19">
        <v>7</v>
      </c>
      <c r="E17" s="16">
        <v>7.8</v>
      </c>
      <c r="F17" s="20">
        <v>39.0397</v>
      </c>
      <c r="G17" s="16">
        <v>500</v>
      </c>
      <c r="H17" s="20">
        <v>335.8759</v>
      </c>
      <c r="I17" s="16">
        <v>230</v>
      </c>
      <c r="J17" s="16">
        <f t="shared" si="2"/>
        <v>5481173880</v>
      </c>
      <c r="K17" s="31">
        <v>0.325814536340852</v>
      </c>
      <c r="L17" s="4">
        <f t="shared" si="1"/>
        <v>1.78584612631579</v>
      </c>
    </row>
    <row r="18" spans="1:12">
      <c r="A18" s="16" t="s">
        <v>10</v>
      </c>
      <c r="B18" s="17">
        <v>44430</v>
      </c>
      <c r="C18" s="18">
        <v>1</v>
      </c>
      <c r="D18" s="19">
        <v>7</v>
      </c>
      <c r="E18" s="16">
        <v>7.8</v>
      </c>
      <c r="F18" s="20">
        <v>20.627</v>
      </c>
      <c r="G18" s="16">
        <v>500</v>
      </c>
      <c r="H18" s="20">
        <v>143.9488</v>
      </c>
      <c r="I18" s="16">
        <v>226</v>
      </c>
      <c r="J18" s="16">
        <f t="shared" ref="J18:J22" si="3">-7.8*500*F18*10*3600</f>
        <v>-2896030800</v>
      </c>
      <c r="K18" s="32">
        <v>0.325814536340852</v>
      </c>
      <c r="L18" s="4">
        <f t="shared" si="1"/>
        <v>-0.943568932330827</v>
      </c>
    </row>
    <row r="19" spans="1:12">
      <c r="A19" s="16" t="s">
        <v>10</v>
      </c>
      <c r="B19" s="17">
        <v>44431</v>
      </c>
      <c r="C19" s="18">
        <v>0.0416666666666667</v>
      </c>
      <c r="D19" s="19">
        <v>7</v>
      </c>
      <c r="E19" s="16">
        <v>7.8</v>
      </c>
      <c r="F19" s="20">
        <v>23.6595</v>
      </c>
      <c r="G19" s="16">
        <v>500</v>
      </c>
      <c r="H19" s="20">
        <v>165.7444</v>
      </c>
      <c r="I19" s="16">
        <v>198</v>
      </c>
      <c r="J19" s="16">
        <f t="shared" si="3"/>
        <v>-3321793800</v>
      </c>
      <c r="K19" s="32">
        <v>0.294486215538847</v>
      </c>
      <c r="L19" s="4">
        <f t="shared" si="1"/>
        <v>-0.978222484962406</v>
      </c>
    </row>
    <row r="20" spans="1:12">
      <c r="A20" s="16" t="s">
        <v>10</v>
      </c>
      <c r="B20" s="17">
        <v>44431</v>
      </c>
      <c r="C20" s="18">
        <v>0.0833333333333333</v>
      </c>
      <c r="D20" s="19">
        <v>7</v>
      </c>
      <c r="E20" s="16">
        <v>7.8</v>
      </c>
      <c r="F20" s="20">
        <v>21.7633</v>
      </c>
      <c r="G20" s="16">
        <v>500</v>
      </c>
      <c r="H20" s="20">
        <v>144.2453</v>
      </c>
      <c r="I20" s="16">
        <v>159</v>
      </c>
      <c r="J20" s="16">
        <f t="shared" si="3"/>
        <v>-3055567320</v>
      </c>
      <c r="K20" s="31">
        <v>0.294486215538847</v>
      </c>
      <c r="L20" s="4">
        <f t="shared" si="1"/>
        <v>-0.899822456390977</v>
      </c>
    </row>
    <row r="21" spans="1:12">
      <c r="A21" s="16" t="s">
        <v>10</v>
      </c>
      <c r="B21" s="17">
        <v>44431</v>
      </c>
      <c r="C21" s="18">
        <v>0.125</v>
      </c>
      <c r="D21" s="19">
        <v>7</v>
      </c>
      <c r="E21" s="16">
        <v>7.8</v>
      </c>
      <c r="F21" s="20">
        <v>25.9905</v>
      </c>
      <c r="G21" s="16">
        <v>500</v>
      </c>
      <c r="H21" s="20">
        <v>158.0072</v>
      </c>
      <c r="I21" s="16">
        <v>126</v>
      </c>
      <c r="J21" s="16">
        <f t="shared" si="3"/>
        <v>-3649066200</v>
      </c>
      <c r="K21" s="32">
        <f>AVERAGE(K20,K22)</f>
        <v>0.244360902255639</v>
      </c>
      <c r="L21" s="4">
        <f t="shared" si="1"/>
        <v>-0.891689109022556</v>
      </c>
    </row>
    <row r="22" spans="1:12">
      <c r="A22" s="16" t="s">
        <v>10</v>
      </c>
      <c r="B22" s="17">
        <v>44431</v>
      </c>
      <c r="C22" s="18">
        <v>0.166666666666667</v>
      </c>
      <c r="D22" s="19">
        <v>7</v>
      </c>
      <c r="E22" s="16">
        <v>7.8</v>
      </c>
      <c r="F22" s="20">
        <v>18.6143</v>
      </c>
      <c r="G22" s="16">
        <v>500</v>
      </c>
      <c r="H22" s="20">
        <v>143.5764</v>
      </c>
      <c r="I22" s="16">
        <v>109</v>
      </c>
      <c r="J22" s="16">
        <f t="shared" si="3"/>
        <v>-2613447720</v>
      </c>
      <c r="K22" s="31">
        <v>0.194235588972431</v>
      </c>
      <c r="L22" s="4">
        <f t="shared" si="1"/>
        <v>-0.507624557142857</v>
      </c>
    </row>
    <row r="23" spans="1:12">
      <c r="A23" s="16" t="s">
        <v>10</v>
      </c>
      <c r="B23" s="17">
        <v>44431</v>
      </c>
      <c r="C23" s="18">
        <v>0.208333333333333</v>
      </c>
      <c r="D23" s="19">
        <v>7</v>
      </c>
      <c r="E23" s="16">
        <v>7.8</v>
      </c>
      <c r="F23" s="20">
        <v>18.141</v>
      </c>
      <c r="G23" s="16">
        <v>500</v>
      </c>
      <c r="H23" s="20">
        <v>297.1964</v>
      </c>
      <c r="I23" s="16">
        <v>113</v>
      </c>
      <c r="J23" s="16">
        <f t="shared" ref="J23:J28" si="4">7.8*500*F23*10*3600</f>
        <v>2546996400</v>
      </c>
      <c r="K23" s="32">
        <v>0.194235588972431</v>
      </c>
      <c r="L23" s="4">
        <f t="shared" si="1"/>
        <v>0.494717345864662</v>
      </c>
    </row>
    <row r="24" spans="1:12">
      <c r="A24" s="16" t="s">
        <v>10</v>
      </c>
      <c r="B24" s="17">
        <v>44431</v>
      </c>
      <c r="C24" s="18">
        <v>0.25</v>
      </c>
      <c r="D24" s="19">
        <v>7</v>
      </c>
      <c r="E24" s="16">
        <v>7.8</v>
      </c>
      <c r="F24" s="20">
        <v>40.3012</v>
      </c>
      <c r="G24" s="16">
        <v>500</v>
      </c>
      <c r="H24" s="20">
        <v>329.5586</v>
      </c>
      <c r="I24" s="16">
        <v>138</v>
      </c>
      <c r="J24" s="16">
        <f t="shared" si="4"/>
        <v>5658288480</v>
      </c>
      <c r="K24" s="32">
        <f>AVERAGE(K23,K25)</f>
        <v>0.253759398496241</v>
      </c>
      <c r="L24" s="4">
        <f t="shared" si="1"/>
        <v>1.43584388120301</v>
      </c>
    </row>
    <row r="25" spans="1:12">
      <c r="A25" s="16" t="s">
        <v>10</v>
      </c>
      <c r="B25" s="17">
        <v>44431</v>
      </c>
      <c r="C25" s="18">
        <v>0.291666666666667</v>
      </c>
      <c r="D25" s="19">
        <v>7</v>
      </c>
      <c r="E25" s="16">
        <v>7.8</v>
      </c>
      <c r="F25" s="20">
        <v>56.3208</v>
      </c>
      <c r="G25" s="16">
        <v>500</v>
      </c>
      <c r="H25" s="20">
        <v>329.3507</v>
      </c>
      <c r="I25" s="16">
        <v>181</v>
      </c>
      <c r="J25" s="16">
        <f t="shared" si="4"/>
        <v>7907440320</v>
      </c>
      <c r="K25" s="32">
        <v>0.31328320802005</v>
      </c>
      <c r="L25" s="4">
        <f t="shared" si="1"/>
        <v>2.47726827067669</v>
      </c>
    </row>
    <row r="26" spans="1:12">
      <c r="A26" s="16" t="s">
        <v>10</v>
      </c>
      <c r="B26" s="17">
        <v>44431</v>
      </c>
      <c r="C26" s="18">
        <v>0.333333333333333</v>
      </c>
      <c r="D26" s="19">
        <v>7</v>
      </c>
      <c r="E26" s="16">
        <v>7.8</v>
      </c>
      <c r="F26" s="20">
        <v>46.9859</v>
      </c>
      <c r="G26" s="16">
        <v>500</v>
      </c>
      <c r="H26" s="20">
        <v>333.837</v>
      </c>
      <c r="I26" s="16">
        <v>237</v>
      </c>
      <c r="J26" s="16">
        <f t="shared" si="4"/>
        <v>6596820360</v>
      </c>
      <c r="K26" s="31">
        <v>0.31328320802005</v>
      </c>
      <c r="L26" s="4">
        <f t="shared" si="1"/>
        <v>2.06667304511278</v>
      </c>
    </row>
    <row r="27" spans="1:12">
      <c r="A27" s="16" t="s">
        <v>10</v>
      </c>
      <c r="B27" s="17">
        <v>44431</v>
      </c>
      <c r="C27" s="18">
        <v>0.375</v>
      </c>
      <c r="D27" s="19">
        <v>7</v>
      </c>
      <c r="E27" s="16">
        <v>7.8</v>
      </c>
      <c r="F27" s="20">
        <v>49.9801</v>
      </c>
      <c r="G27" s="16">
        <v>500</v>
      </c>
      <c r="H27" s="20">
        <v>332.6539</v>
      </c>
      <c r="I27" s="16">
        <v>295</v>
      </c>
      <c r="J27" s="16">
        <f t="shared" si="4"/>
        <v>7017206040</v>
      </c>
      <c r="K27" s="32">
        <f>AVERAGE(K26,K28)</f>
        <v>0.397869674185463</v>
      </c>
      <c r="L27" s="4">
        <f t="shared" si="1"/>
        <v>2.79193348082707</v>
      </c>
    </row>
    <row r="28" spans="1:12">
      <c r="A28" s="16" t="s">
        <v>10</v>
      </c>
      <c r="B28" s="17">
        <v>44431</v>
      </c>
      <c r="C28" s="18">
        <v>0.416666666666667</v>
      </c>
      <c r="D28" s="19">
        <v>7</v>
      </c>
      <c r="E28" s="16">
        <v>7.8</v>
      </c>
      <c r="F28" s="20">
        <v>36.918</v>
      </c>
      <c r="G28" s="16">
        <v>500</v>
      </c>
      <c r="H28" s="20">
        <v>334.0419</v>
      </c>
      <c r="I28" s="16">
        <v>340</v>
      </c>
      <c r="J28" s="16">
        <f t="shared" si="4"/>
        <v>5183287200</v>
      </c>
      <c r="K28" s="31">
        <v>0.482456140350877</v>
      </c>
      <c r="L28" s="4">
        <f t="shared" si="1"/>
        <v>2.5007087368421</v>
      </c>
    </row>
    <row r="29" spans="10:11">
      <c r="J29" s="16"/>
      <c r="K29" s="33">
        <f>AVERAGE(K4,K7,K11,K14,K17,K20,K22,K26,K28)</f>
        <v>0.316764132553606</v>
      </c>
    </row>
    <row r="30" spans="1:12">
      <c r="A30" s="16" t="s">
        <v>10</v>
      </c>
      <c r="B30" s="21">
        <v>44437</v>
      </c>
      <c r="C30" s="22">
        <v>0.392361111111111</v>
      </c>
      <c r="D30" s="23">
        <v>7</v>
      </c>
      <c r="E30" s="16">
        <v>7.8</v>
      </c>
      <c r="F30" s="20">
        <v>26.8571</v>
      </c>
      <c r="G30" s="16">
        <v>500</v>
      </c>
      <c r="H30" s="20">
        <v>322.388</v>
      </c>
      <c r="I30" s="23">
        <v>130</v>
      </c>
      <c r="J30" s="16">
        <f t="shared" ref="J30:J34" si="5">7.8*500*F30*10*3600</f>
        <v>3770736840</v>
      </c>
      <c r="K30" s="34">
        <v>0.620300751879699</v>
      </c>
      <c r="L30" s="4">
        <f t="shared" ref="L30:L54" si="6">J30*K30/1000000000</f>
        <v>2.33899089699248</v>
      </c>
    </row>
    <row r="31" spans="1:12">
      <c r="A31" s="16" t="s">
        <v>10</v>
      </c>
      <c r="B31" s="21">
        <v>44437</v>
      </c>
      <c r="C31" s="22">
        <v>0.458333333333333</v>
      </c>
      <c r="D31" s="23">
        <v>7</v>
      </c>
      <c r="E31" s="16">
        <v>7.8</v>
      </c>
      <c r="F31" s="20">
        <v>27.8397</v>
      </c>
      <c r="G31" s="16">
        <v>500</v>
      </c>
      <c r="H31" s="20">
        <v>328.6744</v>
      </c>
      <c r="I31" s="23">
        <v>149</v>
      </c>
      <c r="J31" s="16">
        <f t="shared" si="5"/>
        <v>3908693880</v>
      </c>
      <c r="K31" s="34">
        <v>0.238095238095238</v>
      </c>
      <c r="L31" s="4">
        <f t="shared" si="6"/>
        <v>0.9306414</v>
      </c>
    </row>
    <row r="32" spans="1:12">
      <c r="A32" s="16" t="s">
        <v>10</v>
      </c>
      <c r="B32" s="21">
        <v>44437</v>
      </c>
      <c r="C32" s="22">
        <v>0.5</v>
      </c>
      <c r="D32" s="23">
        <v>7</v>
      </c>
      <c r="E32" s="16">
        <v>7.8</v>
      </c>
      <c r="F32" s="20">
        <v>30.0277</v>
      </c>
      <c r="G32" s="16">
        <v>500</v>
      </c>
      <c r="H32" s="20">
        <v>328.3552</v>
      </c>
      <c r="I32" s="23">
        <v>173</v>
      </c>
      <c r="J32" s="16">
        <f t="shared" si="5"/>
        <v>4215889080</v>
      </c>
      <c r="K32" s="35">
        <v>0.238095238095238</v>
      </c>
      <c r="L32" s="4">
        <f t="shared" si="6"/>
        <v>1.00378311428571</v>
      </c>
    </row>
    <row r="33" spans="1:12">
      <c r="A33" s="16" t="s">
        <v>10</v>
      </c>
      <c r="B33" s="21">
        <v>44437</v>
      </c>
      <c r="C33" s="22">
        <v>0.541666666666667</v>
      </c>
      <c r="D33" s="23">
        <v>7</v>
      </c>
      <c r="E33" s="16">
        <v>7.8</v>
      </c>
      <c r="F33" s="20">
        <v>33.87</v>
      </c>
      <c r="G33" s="16">
        <v>500</v>
      </c>
      <c r="H33" s="20">
        <v>341.5416</v>
      </c>
      <c r="I33" s="23">
        <v>197</v>
      </c>
      <c r="J33" s="16">
        <f t="shared" si="5"/>
        <v>4755348000</v>
      </c>
      <c r="K33" s="35">
        <v>0.363408521303258</v>
      </c>
      <c r="L33" s="4">
        <f t="shared" si="6"/>
        <v>1.72813398496241</v>
      </c>
    </row>
    <row r="34" spans="1:12">
      <c r="A34" s="16" t="s">
        <v>10</v>
      </c>
      <c r="B34" s="21">
        <v>44437</v>
      </c>
      <c r="C34" s="22">
        <v>0.601388888888889</v>
      </c>
      <c r="D34" s="23">
        <v>7</v>
      </c>
      <c r="E34" s="16">
        <v>7.8</v>
      </c>
      <c r="F34" s="20">
        <v>24.6081</v>
      </c>
      <c r="G34" s="16">
        <v>500</v>
      </c>
      <c r="H34" s="20">
        <v>330.0564</v>
      </c>
      <c r="I34" s="23">
        <v>215</v>
      </c>
      <c r="J34" s="16">
        <f t="shared" si="5"/>
        <v>3454977240</v>
      </c>
      <c r="K34" s="34">
        <v>0.363408521303258</v>
      </c>
      <c r="L34" s="4">
        <f t="shared" si="6"/>
        <v>1.25556816992481</v>
      </c>
    </row>
    <row r="35" spans="1:12">
      <c r="A35" s="16" t="s">
        <v>10</v>
      </c>
      <c r="B35" s="21">
        <v>44437</v>
      </c>
      <c r="C35" s="22">
        <v>0.625</v>
      </c>
      <c r="D35" s="23">
        <v>7</v>
      </c>
      <c r="E35" s="16">
        <v>7.8</v>
      </c>
      <c r="F35" s="20">
        <v>18.8131</v>
      </c>
      <c r="G35" s="16">
        <v>500</v>
      </c>
      <c r="H35" s="20">
        <v>171.6282</v>
      </c>
      <c r="I35" s="23">
        <v>222</v>
      </c>
      <c r="J35" s="16">
        <f t="shared" ref="J35:J40" si="7">-7.8*500*F35*10*3600</f>
        <v>-2641359240</v>
      </c>
      <c r="K35" s="35">
        <v>0.363408521303258</v>
      </c>
      <c r="L35" s="4">
        <f t="shared" si="6"/>
        <v>-0.959892455639097</v>
      </c>
    </row>
    <row r="36" spans="1:12">
      <c r="A36" s="16" t="s">
        <v>10</v>
      </c>
      <c r="B36" s="21">
        <v>44437</v>
      </c>
      <c r="C36" s="22">
        <v>0.666666666666667</v>
      </c>
      <c r="D36" s="23">
        <v>7</v>
      </c>
      <c r="E36" s="16">
        <v>7.8</v>
      </c>
      <c r="F36" s="20">
        <v>43.3712</v>
      </c>
      <c r="G36" s="16">
        <v>500</v>
      </c>
      <c r="H36" s="20">
        <v>145.8221</v>
      </c>
      <c r="I36" s="23">
        <v>213</v>
      </c>
      <c r="J36" s="16">
        <f t="shared" si="7"/>
        <v>-6089316480</v>
      </c>
      <c r="K36" s="35">
        <v>0.25062656641604</v>
      </c>
      <c r="L36" s="4">
        <f t="shared" si="6"/>
        <v>-1.52614448120301</v>
      </c>
    </row>
    <row r="37" spans="1:12">
      <c r="A37" s="16" t="s">
        <v>10</v>
      </c>
      <c r="B37" s="21">
        <v>44437</v>
      </c>
      <c r="C37" s="22">
        <v>0.708333333333333</v>
      </c>
      <c r="D37" s="23">
        <v>7</v>
      </c>
      <c r="E37" s="16">
        <v>7.8</v>
      </c>
      <c r="F37" s="20">
        <v>27.8678</v>
      </c>
      <c r="G37" s="16">
        <v>500</v>
      </c>
      <c r="H37" s="20">
        <v>148.6954</v>
      </c>
      <c r="I37" s="23">
        <v>190</v>
      </c>
      <c r="J37" s="16">
        <f t="shared" si="7"/>
        <v>-3912639120</v>
      </c>
      <c r="K37" s="34">
        <v>0.25062656641604</v>
      </c>
      <c r="L37" s="4">
        <f t="shared" si="6"/>
        <v>-0.980611308270676</v>
      </c>
    </row>
    <row r="38" spans="1:12">
      <c r="A38" s="16" t="s">
        <v>10</v>
      </c>
      <c r="B38" s="21">
        <v>44437</v>
      </c>
      <c r="C38" s="22">
        <v>0.75</v>
      </c>
      <c r="D38" s="23">
        <v>7</v>
      </c>
      <c r="E38" s="16">
        <v>7.8</v>
      </c>
      <c r="F38" s="20">
        <v>16.0241</v>
      </c>
      <c r="G38" s="16">
        <v>500</v>
      </c>
      <c r="H38" s="20">
        <v>130.5953</v>
      </c>
      <c r="I38" s="23">
        <v>163</v>
      </c>
      <c r="J38" s="16">
        <f t="shared" si="7"/>
        <v>-2249783640</v>
      </c>
      <c r="K38" s="35">
        <v>0.25062656641604</v>
      </c>
      <c r="L38" s="4">
        <f t="shared" si="6"/>
        <v>-0.56385554887218</v>
      </c>
    </row>
    <row r="39" spans="1:12">
      <c r="A39" s="16" t="s">
        <v>10</v>
      </c>
      <c r="B39" s="21">
        <v>44437</v>
      </c>
      <c r="C39" s="22">
        <v>0.791666666666667</v>
      </c>
      <c r="D39" s="23">
        <v>7</v>
      </c>
      <c r="E39" s="16">
        <v>7.8</v>
      </c>
      <c r="F39" s="20">
        <v>21.4824</v>
      </c>
      <c r="G39" s="16">
        <v>500</v>
      </c>
      <c r="H39" s="20">
        <v>148.5629</v>
      </c>
      <c r="I39" s="23">
        <v>140</v>
      </c>
      <c r="J39" s="16">
        <f t="shared" si="7"/>
        <v>-3016128960</v>
      </c>
      <c r="K39" s="35">
        <v>0.25062656641604</v>
      </c>
      <c r="L39" s="4">
        <f t="shared" si="6"/>
        <v>-0.755922045112781</v>
      </c>
    </row>
    <row r="40" spans="1:12">
      <c r="A40" s="16" t="s">
        <v>10</v>
      </c>
      <c r="B40" s="21">
        <v>44437</v>
      </c>
      <c r="C40" s="22">
        <v>0.833333333333333</v>
      </c>
      <c r="D40" s="23">
        <v>7</v>
      </c>
      <c r="E40" s="16">
        <v>7.8</v>
      </c>
      <c r="F40" s="20">
        <v>14.0423</v>
      </c>
      <c r="G40" s="16">
        <v>500</v>
      </c>
      <c r="H40" s="20">
        <v>138.6451</v>
      </c>
      <c r="I40" s="23">
        <v>128</v>
      </c>
      <c r="J40" s="16">
        <f t="shared" si="7"/>
        <v>-1971538920</v>
      </c>
      <c r="K40" s="34">
        <v>0.25062656641604</v>
      </c>
      <c r="L40" s="4">
        <f t="shared" si="6"/>
        <v>-0.494120030075188</v>
      </c>
    </row>
    <row r="41" spans="1:12">
      <c r="A41" s="16" t="s">
        <v>10</v>
      </c>
      <c r="B41" s="21">
        <v>44437</v>
      </c>
      <c r="C41" s="22">
        <v>0.875</v>
      </c>
      <c r="D41" s="23">
        <v>7</v>
      </c>
      <c r="E41" s="16">
        <v>7.8</v>
      </c>
      <c r="F41" s="20">
        <v>23.0761</v>
      </c>
      <c r="G41" s="16">
        <v>500</v>
      </c>
      <c r="H41" s="20">
        <v>324.7851</v>
      </c>
      <c r="I41" s="23">
        <v>127</v>
      </c>
      <c r="J41" s="16">
        <f t="shared" ref="J41:J46" si="8">7.8*500*F41*10*3600</f>
        <v>3239884440</v>
      </c>
      <c r="K41" s="35">
        <v>0.25062656641604</v>
      </c>
      <c r="L41" s="4">
        <f t="shared" si="6"/>
        <v>0.812001112781955</v>
      </c>
    </row>
    <row r="42" spans="1:12">
      <c r="A42" s="16" t="s">
        <v>10</v>
      </c>
      <c r="B42" s="21">
        <v>44437</v>
      </c>
      <c r="C42" s="22">
        <v>0.916666666666667</v>
      </c>
      <c r="D42" s="23">
        <v>7</v>
      </c>
      <c r="E42" s="16">
        <v>7.8</v>
      </c>
      <c r="F42" s="20">
        <v>41.9248</v>
      </c>
      <c r="G42" s="16">
        <v>500</v>
      </c>
      <c r="H42" s="20">
        <v>335.3416</v>
      </c>
      <c r="I42" s="23">
        <v>139</v>
      </c>
      <c r="J42" s="16">
        <f t="shared" si="8"/>
        <v>5886241920</v>
      </c>
      <c r="K42" s="35">
        <f>AVERAGE(K41,K43)</f>
        <v>0.416666666666666</v>
      </c>
      <c r="L42" s="4">
        <f t="shared" si="6"/>
        <v>2.4526008</v>
      </c>
    </row>
    <row r="43" spans="1:12">
      <c r="A43" s="16" t="s">
        <v>10</v>
      </c>
      <c r="B43" s="21">
        <v>44437</v>
      </c>
      <c r="C43" s="22">
        <v>0.958333333333333</v>
      </c>
      <c r="D43" s="23">
        <v>7</v>
      </c>
      <c r="E43" s="16">
        <v>7.8</v>
      </c>
      <c r="F43" s="20">
        <v>30.4911</v>
      </c>
      <c r="G43" s="16">
        <v>500</v>
      </c>
      <c r="H43" s="20">
        <v>333.7006</v>
      </c>
      <c r="I43" s="23">
        <v>162</v>
      </c>
      <c r="J43" s="16">
        <f t="shared" si="8"/>
        <v>4280950440</v>
      </c>
      <c r="K43" s="35">
        <v>0.582706766917293</v>
      </c>
      <c r="L43" s="4">
        <f t="shared" si="6"/>
        <v>2.49453879022556</v>
      </c>
    </row>
    <row r="44" spans="1:12">
      <c r="A44" s="16" t="s">
        <v>10</v>
      </c>
      <c r="B44" s="21">
        <v>44437</v>
      </c>
      <c r="C44" s="22">
        <v>1</v>
      </c>
      <c r="D44" s="23">
        <v>7</v>
      </c>
      <c r="E44" s="16">
        <v>7.8</v>
      </c>
      <c r="F44" s="20">
        <v>31.6609</v>
      </c>
      <c r="G44" s="16">
        <v>500</v>
      </c>
      <c r="H44" s="20">
        <v>333.0705</v>
      </c>
      <c r="I44" s="23">
        <v>192</v>
      </c>
      <c r="J44" s="16">
        <f t="shared" si="8"/>
        <v>4445190360</v>
      </c>
      <c r="K44" s="34">
        <v>0.582706766917293</v>
      </c>
      <c r="L44" s="4">
        <f t="shared" si="6"/>
        <v>2.59024250300752</v>
      </c>
    </row>
    <row r="45" spans="1:12">
      <c r="A45" s="16" t="s">
        <v>10</v>
      </c>
      <c r="B45" s="21">
        <v>44438</v>
      </c>
      <c r="C45" s="22">
        <v>0.0416666666666667</v>
      </c>
      <c r="D45" s="23">
        <v>7</v>
      </c>
      <c r="E45" s="16">
        <v>7.8</v>
      </c>
      <c r="F45" s="20">
        <v>28.653</v>
      </c>
      <c r="G45" s="16">
        <v>500</v>
      </c>
      <c r="H45" s="20">
        <v>334.6189</v>
      </c>
      <c r="I45" s="23">
        <v>221</v>
      </c>
      <c r="J45" s="16">
        <f t="shared" si="8"/>
        <v>4022881200</v>
      </c>
      <c r="K45" s="35">
        <f>AVERAGE(K44,K46)</f>
        <v>0.507518796992481</v>
      </c>
      <c r="L45" s="4">
        <f t="shared" si="6"/>
        <v>2.04168782706767</v>
      </c>
    </row>
    <row r="46" spans="1:12">
      <c r="A46" s="16" t="s">
        <v>10</v>
      </c>
      <c r="B46" s="21">
        <v>44438</v>
      </c>
      <c r="C46" s="22">
        <v>0.107638888888889</v>
      </c>
      <c r="D46" s="23">
        <v>7</v>
      </c>
      <c r="E46" s="16">
        <v>7.8</v>
      </c>
      <c r="F46" s="20">
        <v>25.5016</v>
      </c>
      <c r="G46" s="16">
        <v>500</v>
      </c>
      <c r="H46" s="20">
        <v>332.7462</v>
      </c>
      <c r="I46" s="23">
        <v>246</v>
      </c>
      <c r="J46" s="16">
        <f t="shared" si="8"/>
        <v>3580424640</v>
      </c>
      <c r="K46" s="34">
        <v>0.432330827067669</v>
      </c>
      <c r="L46" s="4">
        <f t="shared" si="6"/>
        <v>1.54792794586466</v>
      </c>
    </row>
    <row r="47" spans="1:12">
      <c r="A47" s="16" t="s">
        <v>10</v>
      </c>
      <c r="B47" s="21">
        <v>44438</v>
      </c>
      <c r="C47" s="22">
        <v>0.125</v>
      </c>
      <c r="D47" s="23">
        <v>7</v>
      </c>
      <c r="E47" s="16">
        <v>7.8</v>
      </c>
      <c r="F47" s="20">
        <v>12.5556</v>
      </c>
      <c r="G47" s="16">
        <v>500</v>
      </c>
      <c r="H47" s="20">
        <v>157.3602</v>
      </c>
      <c r="I47" s="23">
        <v>259</v>
      </c>
      <c r="J47" s="16">
        <f t="shared" ref="J47:J54" si="9">-7.8*500*F47*10*3600</f>
        <v>-1762806240</v>
      </c>
      <c r="K47" s="35">
        <v>0.432330827067669</v>
      </c>
      <c r="L47" s="4">
        <f t="shared" si="6"/>
        <v>-0.762115479699248</v>
      </c>
    </row>
    <row r="48" spans="1:12">
      <c r="A48" s="16" t="s">
        <v>10</v>
      </c>
      <c r="B48" s="21">
        <v>44438</v>
      </c>
      <c r="C48" s="22">
        <v>0.166666666666667</v>
      </c>
      <c r="D48" s="23">
        <v>7</v>
      </c>
      <c r="E48" s="16">
        <v>7.8</v>
      </c>
      <c r="F48" s="20">
        <v>25.9186</v>
      </c>
      <c r="G48" s="16">
        <v>500</v>
      </c>
      <c r="H48" s="20">
        <v>146.2031</v>
      </c>
      <c r="I48" s="23">
        <v>257</v>
      </c>
      <c r="J48" s="16">
        <f t="shared" si="9"/>
        <v>-3638971440</v>
      </c>
      <c r="K48" s="35">
        <f>AVERAGE(K47,K49)</f>
        <v>0.557644110275689</v>
      </c>
      <c r="L48" s="4">
        <f t="shared" si="6"/>
        <v>-2.02925099097744</v>
      </c>
    </row>
    <row r="49" spans="1:12">
      <c r="A49" s="16" t="s">
        <v>10</v>
      </c>
      <c r="B49" s="21">
        <v>44438</v>
      </c>
      <c r="C49" s="22">
        <v>0.208333333333333</v>
      </c>
      <c r="D49" s="23">
        <v>7</v>
      </c>
      <c r="E49" s="16">
        <v>7.8</v>
      </c>
      <c r="F49" s="20">
        <v>33.448</v>
      </c>
      <c r="G49" s="16">
        <v>500</v>
      </c>
      <c r="H49" s="20">
        <v>146.4374</v>
      </c>
      <c r="I49" s="23">
        <v>236</v>
      </c>
      <c r="J49" s="16">
        <f t="shared" si="9"/>
        <v>-4696099200</v>
      </c>
      <c r="K49" s="35">
        <v>0.682957393483709</v>
      </c>
      <c r="L49" s="4">
        <f t="shared" si="6"/>
        <v>-3.20723566917293</v>
      </c>
    </row>
    <row r="50" spans="1:12">
      <c r="A50" s="16" t="s">
        <v>10</v>
      </c>
      <c r="B50" s="21">
        <v>44438</v>
      </c>
      <c r="C50" s="22">
        <v>0.25</v>
      </c>
      <c r="D50" s="23">
        <v>7</v>
      </c>
      <c r="E50" s="16">
        <v>7.8</v>
      </c>
      <c r="F50" s="20">
        <v>35.2964</v>
      </c>
      <c r="G50" s="16">
        <v>500</v>
      </c>
      <c r="H50" s="20">
        <v>143.0256</v>
      </c>
      <c r="I50" s="23">
        <v>205</v>
      </c>
      <c r="J50" s="16">
        <f t="shared" si="9"/>
        <v>-4955614560</v>
      </c>
      <c r="K50" s="34">
        <v>0.682957393483709</v>
      </c>
      <c r="L50" s="4">
        <f t="shared" si="6"/>
        <v>-3.38447360300752</v>
      </c>
    </row>
    <row r="51" spans="1:12">
      <c r="A51" s="16" t="s">
        <v>10</v>
      </c>
      <c r="B51" s="21">
        <v>44438</v>
      </c>
      <c r="C51" s="22">
        <v>0.291666666666667</v>
      </c>
      <c r="D51" s="23">
        <v>7</v>
      </c>
      <c r="E51" s="16">
        <v>7.8</v>
      </c>
      <c r="F51" s="20">
        <v>30.374</v>
      </c>
      <c r="G51" s="16">
        <v>500</v>
      </c>
      <c r="H51" s="20">
        <v>143.9878</v>
      </c>
      <c r="I51" s="23">
        <v>174</v>
      </c>
      <c r="J51" s="16">
        <f t="shared" si="9"/>
        <v>-4264509600</v>
      </c>
      <c r="K51" s="35">
        <v>0.682957393483709</v>
      </c>
      <c r="L51" s="4">
        <f t="shared" si="6"/>
        <v>-2.91247836090225</v>
      </c>
    </row>
    <row r="52" spans="1:12">
      <c r="A52" s="16" t="s">
        <v>10</v>
      </c>
      <c r="B52" s="21">
        <v>44438</v>
      </c>
      <c r="C52" s="22">
        <v>0.333333333333333</v>
      </c>
      <c r="D52" s="23">
        <v>7</v>
      </c>
      <c r="E52" s="16">
        <v>7.8</v>
      </c>
      <c r="F52" s="20">
        <v>5.9429</v>
      </c>
      <c r="G52" s="16">
        <v>500</v>
      </c>
      <c r="H52" s="20">
        <v>149.4339</v>
      </c>
      <c r="I52" s="23">
        <v>150</v>
      </c>
      <c r="J52" s="16">
        <f t="shared" si="9"/>
        <v>-834383160</v>
      </c>
      <c r="K52" s="35">
        <v>0.181704260651629</v>
      </c>
      <c r="L52" s="4">
        <f t="shared" si="6"/>
        <v>-0.15161097518797</v>
      </c>
    </row>
    <row r="53" spans="1:12">
      <c r="A53" s="16" t="s">
        <v>10</v>
      </c>
      <c r="B53" s="21">
        <v>44438</v>
      </c>
      <c r="C53" s="22">
        <v>0.390972222222222</v>
      </c>
      <c r="D53" s="23">
        <v>7</v>
      </c>
      <c r="E53" s="16">
        <v>7.8</v>
      </c>
      <c r="F53" s="20">
        <v>13.3209</v>
      </c>
      <c r="G53" s="16">
        <v>500</v>
      </c>
      <c r="H53" s="20">
        <v>168.7833</v>
      </c>
      <c r="I53" s="23">
        <v>136</v>
      </c>
      <c r="J53" s="16">
        <f t="shared" si="9"/>
        <v>-1870254360</v>
      </c>
      <c r="K53" s="34">
        <v>0.181704260651629</v>
      </c>
      <c r="L53" s="4">
        <f t="shared" si="6"/>
        <v>-0.339833185714286</v>
      </c>
    </row>
    <row r="54" spans="1:12">
      <c r="A54" s="16" t="s">
        <v>10</v>
      </c>
      <c r="B54" s="21">
        <v>44438</v>
      </c>
      <c r="C54" s="22">
        <v>0.416666666666667</v>
      </c>
      <c r="D54" s="23">
        <v>7</v>
      </c>
      <c r="E54" s="16">
        <v>7.8</v>
      </c>
      <c r="F54" s="20">
        <v>9.4712</v>
      </c>
      <c r="G54" s="16">
        <v>500</v>
      </c>
      <c r="H54" s="20">
        <v>184.4626</v>
      </c>
      <c r="I54" s="23">
        <v>132</v>
      </c>
      <c r="J54" s="16">
        <f t="shared" si="9"/>
        <v>-1329756480</v>
      </c>
      <c r="K54" s="35">
        <v>0.181704260651629</v>
      </c>
      <c r="L54" s="4">
        <f t="shared" si="6"/>
        <v>-0.241622418045113</v>
      </c>
    </row>
    <row r="55" spans="1:11">
      <c r="A55" s="24"/>
      <c r="D55" s="25"/>
      <c r="E55" s="26"/>
      <c r="G55" s="26"/>
      <c r="K55" s="33">
        <f>AVERAGE(K30,K31,K34,K37,K40,K44,K46,K50,K53)</f>
        <v>0.400306321358953</v>
      </c>
    </row>
    <row r="56" spans="5:12">
      <c r="E56" s="27"/>
      <c r="F56" s="27"/>
      <c r="G56" s="27"/>
      <c r="H56" s="4" t="s">
        <v>25</v>
      </c>
      <c r="L56" s="4">
        <f>SUM(L4:L28)</f>
        <v>-1.24204090263155</v>
      </c>
    </row>
    <row r="57" spans="2:12">
      <c r="B57" s="28"/>
      <c r="H57" s="4" t="s">
        <v>26</v>
      </c>
      <c r="L57" s="4">
        <f>SUM(L30:L54)</f>
        <v>0.886949993233083</v>
      </c>
    </row>
    <row r="58" spans="8:12">
      <c r="H58" s="4" t="s">
        <v>27</v>
      </c>
      <c r="L58" s="4">
        <f>AVERAGE(L56:L57)</f>
        <v>-0.177545454699234</v>
      </c>
    </row>
  </sheetData>
  <mergeCells count="12">
    <mergeCell ref="A1:A3"/>
    <mergeCell ref="B1:B3"/>
    <mergeCell ref="C1:C3"/>
    <mergeCell ref="D1:D3"/>
    <mergeCell ref="E1:E2"/>
    <mergeCell ref="F1:F2"/>
    <mergeCell ref="G1:G2"/>
    <mergeCell ref="H1:H3"/>
    <mergeCell ref="I1:I3"/>
    <mergeCell ref="J1:J2"/>
    <mergeCell ref="K1:K2"/>
    <mergeCell ref="L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SDB digital</vt:lpstr>
      <vt:lpstr>fluxes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23579</dc:creator>
  <cp:lastModifiedBy>zpouc</cp:lastModifiedBy>
  <dcterms:created xsi:type="dcterms:W3CDTF">2021-11-10T08:34:00Z</dcterms:created>
  <dcterms:modified xsi:type="dcterms:W3CDTF">2023-08-02T13:37:39Z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D9EF4C31F9AF4D16865241EA2028E8D6_13</vt:lpwstr>
  </property>
  <property fmtid="{D5CDD505-2E9C-101B-9397-08002B2CF9AE}" pid="3" name="KSOProductBuildVer">
    <vt:lpwstr>2052-11.1.0.14309</vt:lpwstr>
  </property>
</Properties>
</file>