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per_projects\weightfactor\paper\submitted\revised\"/>
    </mc:Choice>
  </mc:AlternateContent>
  <xr:revisionPtr revIDLastSave="0" documentId="13_ncr:1_{60681D3A-2630-40CE-8F43-BCC4CD237DD0}" xr6:coauthVersionLast="47" xr6:coauthVersionMax="47" xr10:uidLastSave="{00000000-0000-0000-0000-000000000000}"/>
  <bookViews>
    <workbookView xWindow="-108" yWindow="-108" windowWidth="23256" windowHeight="12576" xr2:uid="{AA2E6A67-BA7E-458A-A0C4-868E05140895}"/>
  </bookViews>
  <sheets>
    <sheet name="Sheet1" sheetId="1" r:id="rId1"/>
  </sheets>
  <definedNames>
    <definedName name="_xlnm._FilterDatabase" localSheetId="0" hidden="1">Sheet1!$A$1:$AL$131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4" i="1" l="1"/>
  <c r="AJ25" i="1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2" i="1"/>
  <c r="AJ79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3" i="1"/>
  <c r="AI4" i="1"/>
  <c r="AI5" i="1"/>
  <c r="AI2" i="1"/>
  <c r="AH3" i="1"/>
  <c r="AJ3" i="1" s="1"/>
  <c r="AH4" i="1"/>
  <c r="AJ4" i="1" s="1"/>
  <c r="AH5" i="1"/>
  <c r="AJ5" i="1" s="1"/>
  <c r="AH6" i="1"/>
  <c r="AJ6" i="1" s="1"/>
  <c r="AH7" i="1"/>
  <c r="AJ7" i="1" s="1"/>
  <c r="AH8" i="1"/>
  <c r="AJ8" i="1" s="1"/>
  <c r="AH9" i="1"/>
  <c r="AJ9" i="1" s="1"/>
  <c r="AH10" i="1"/>
  <c r="AJ10" i="1" s="1"/>
  <c r="AH11" i="1"/>
  <c r="AJ11" i="1" s="1"/>
  <c r="AH12" i="1"/>
  <c r="AJ12" i="1" s="1"/>
  <c r="AH13" i="1"/>
  <c r="AJ13" i="1" s="1"/>
  <c r="AH14" i="1"/>
  <c r="AJ14" i="1" s="1"/>
  <c r="AH15" i="1"/>
  <c r="AJ15" i="1" s="1"/>
  <c r="AH16" i="1"/>
  <c r="AJ16" i="1" s="1"/>
  <c r="AH17" i="1"/>
  <c r="AJ17" i="1" s="1"/>
  <c r="AH18" i="1"/>
  <c r="AJ18" i="1" s="1"/>
  <c r="AH19" i="1"/>
  <c r="AJ19" i="1" s="1"/>
  <c r="AH20" i="1"/>
  <c r="AJ20" i="1" s="1"/>
  <c r="AH21" i="1"/>
  <c r="AJ21" i="1" s="1"/>
  <c r="AH22" i="1"/>
  <c r="AJ22" i="1" s="1"/>
  <c r="AH23" i="1"/>
  <c r="AJ23" i="1" s="1"/>
  <c r="AH24" i="1"/>
  <c r="AH25" i="1"/>
  <c r="AH26" i="1"/>
  <c r="AJ26" i="1" s="1"/>
  <c r="AH27" i="1"/>
  <c r="AJ27" i="1" s="1"/>
  <c r="AH28" i="1"/>
  <c r="AJ28" i="1" s="1"/>
  <c r="AH29" i="1"/>
  <c r="AJ29" i="1" s="1"/>
  <c r="AH30" i="1"/>
  <c r="AJ30" i="1" s="1"/>
  <c r="AH31" i="1"/>
  <c r="AJ31" i="1" s="1"/>
  <c r="AH32" i="1"/>
  <c r="AJ32" i="1" s="1"/>
  <c r="AH33" i="1"/>
  <c r="AJ33" i="1" s="1"/>
  <c r="AH34" i="1"/>
  <c r="AJ34" i="1" s="1"/>
  <c r="AH35" i="1"/>
  <c r="AJ35" i="1" s="1"/>
  <c r="AH36" i="1"/>
  <c r="AJ36" i="1" s="1"/>
  <c r="AH37" i="1"/>
  <c r="AJ37" i="1" s="1"/>
  <c r="AH38" i="1"/>
  <c r="AJ38" i="1" s="1"/>
  <c r="AH39" i="1"/>
  <c r="AJ39" i="1" s="1"/>
  <c r="AH40" i="1"/>
  <c r="AJ40" i="1" s="1"/>
  <c r="AH41" i="1"/>
  <c r="AJ41" i="1" s="1"/>
  <c r="AH42" i="1"/>
  <c r="AJ42" i="1" s="1"/>
  <c r="AH43" i="1"/>
  <c r="AJ43" i="1" s="1"/>
  <c r="AH44" i="1"/>
  <c r="AJ44" i="1" s="1"/>
  <c r="AH45" i="1"/>
  <c r="AJ45" i="1" s="1"/>
  <c r="AH46" i="1"/>
  <c r="AJ46" i="1" s="1"/>
  <c r="AH47" i="1"/>
  <c r="AJ47" i="1" s="1"/>
  <c r="AH48" i="1"/>
  <c r="AJ48" i="1" s="1"/>
  <c r="AH49" i="1"/>
  <c r="AJ49" i="1" s="1"/>
  <c r="AH50" i="1"/>
  <c r="AJ50" i="1" s="1"/>
  <c r="AH51" i="1"/>
  <c r="AJ51" i="1" s="1"/>
  <c r="AH52" i="1"/>
  <c r="AJ52" i="1" s="1"/>
  <c r="AH53" i="1"/>
  <c r="AJ53" i="1" s="1"/>
  <c r="AH54" i="1"/>
  <c r="AJ54" i="1" s="1"/>
  <c r="AH55" i="1"/>
  <c r="AJ55" i="1" s="1"/>
  <c r="AH56" i="1"/>
  <c r="AJ56" i="1" s="1"/>
  <c r="AH57" i="1"/>
  <c r="AJ57" i="1" s="1"/>
  <c r="AH58" i="1"/>
  <c r="AJ58" i="1" s="1"/>
  <c r="AH59" i="1"/>
  <c r="AJ59" i="1" s="1"/>
  <c r="AH60" i="1"/>
  <c r="AJ60" i="1" s="1"/>
  <c r="AH61" i="1"/>
  <c r="AJ61" i="1" s="1"/>
  <c r="AH62" i="1"/>
  <c r="AJ62" i="1" s="1"/>
  <c r="AH63" i="1"/>
  <c r="AJ63" i="1" s="1"/>
  <c r="AH64" i="1"/>
  <c r="AJ64" i="1" s="1"/>
  <c r="AH65" i="1"/>
  <c r="AJ65" i="1" s="1"/>
  <c r="AH66" i="1"/>
  <c r="AJ66" i="1" s="1"/>
  <c r="AH67" i="1"/>
  <c r="AJ67" i="1" s="1"/>
  <c r="AH68" i="1"/>
  <c r="AJ68" i="1" s="1"/>
  <c r="AH69" i="1"/>
  <c r="AJ69" i="1" s="1"/>
  <c r="AH70" i="1"/>
  <c r="AJ70" i="1" s="1"/>
  <c r="AH71" i="1"/>
  <c r="AJ71" i="1" s="1"/>
  <c r="AH72" i="1"/>
  <c r="AJ72" i="1" s="1"/>
  <c r="AH73" i="1"/>
  <c r="AJ73" i="1" s="1"/>
  <c r="AH74" i="1"/>
  <c r="AJ74" i="1" s="1"/>
  <c r="AH75" i="1"/>
  <c r="AJ75" i="1" s="1"/>
  <c r="AH76" i="1"/>
  <c r="AJ76" i="1" s="1"/>
  <c r="AH77" i="1"/>
  <c r="AJ77" i="1" s="1"/>
  <c r="AH78" i="1"/>
  <c r="AJ78" i="1" s="1"/>
  <c r="AH79" i="1"/>
  <c r="AH80" i="1"/>
  <c r="AJ80" i="1" s="1"/>
  <c r="AH81" i="1"/>
  <c r="AJ81" i="1" s="1"/>
  <c r="AH82" i="1"/>
  <c r="AJ82" i="1" s="1"/>
  <c r="AH83" i="1"/>
  <c r="AJ83" i="1" s="1"/>
  <c r="AH84" i="1"/>
  <c r="AJ84" i="1" s="1"/>
  <c r="AH85" i="1"/>
  <c r="AJ85" i="1" s="1"/>
  <c r="AH86" i="1"/>
  <c r="AJ86" i="1" s="1"/>
  <c r="AH87" i="1"/>
  <c r="AJ87" i="1" s="1"/>
  <c r="AH88" i="1"/>
  <c r="AJ88" i="1" s="1"/>
  <c r="AH89" i="1"/>
  <c r="AJ89" i="1" s="1"/>
  <c r="AH90" i="1"/>
  <c r="AJ90" i="1" s="1"/>
  <c r="AH91" i="1"/>
  <c r="AJ91" i="1" s="1"/>
  <c r="AH92" i="1"/>
  <c r="AJ92" i="1" s="1"/>
  <c r="AH93" i="1"/>
  <c r="AJ93" i="1" s="1"/>
  <c r="AH94" i="1"/>
  <c r="AJ94" i="1" s="1"/>
  <c r="AH95" i="1"/>
  <c r="AJ95" i="1" s="1"/>
  <c r="AH96" i="1"/>
  <c r="AJ96" i="1" s="1"/>
  <c r="AH97" i="1"/>
  <c r="AJ97" i="1" s="1"/>
  <c r="AH98" i="1"/>
  <c r="AJ98" i="1" s="1"/>
  <c r="AH99" i="1"/>
  <c r="AJ99" i="1" s="1"/>
  <c r="AH100" i="1"/>
  <c r="AJ100" i="1" s="1"/>
  <c r="AH101" i="1"/>
  <c r="AJ101" i="1" s="1"/>
  <c r="AH102" i="1"/>
  <c r="AJ102" i="1" s="1"/>
  <c r="AH103" i="1"/>
  <c r="AJ103" i="1" s="1"/>
  <c r="AH104" i="1"/>
  <c r="AJ104" i="1" s="1"/>
  <c r="AH105" i="1"/>
  <c r="AJ105" i="1" s="1"/>
  <c r="AH106" i="1"/>
  <c r="AJ106" i="1" s="1"/>
  <c r="AH107" i="1"/>
  <c r="AJ107" i="1" s="1"/>
  <c r="AH108" i="1"/>
  <c r="AJ108" i="1" s="1"/>
  <c r="AH109" i="1"/>
  <c r="AJ109" i="1" s="1"/>
  <c r="AH110" i="1"/>
  <c r="AJ110" i="1" s="1"/>
  <c r="AH111" i="1"/>
  <c r="AJ111" i="1" s="1"/>
  <c r="AH112" i="1"/>
  <c r="AJ112" i="1" s="1"/>
  <c r="AH113" i="1"/>
  <c r="AJ113" i="1" s="1"/>
  <c r="AH114" i="1"/>
  <c r="AJ114" i="1" s="1"/>
  <c r="AH115" i="1"/>
  <c r="AJ115" i="1" s="1"/>
  <c r="AH116" i="1"/>
  <c r="AJ116" i="1" s="1"/>
  <c r="AH117" i="1"/>
  <c r="AJ117" i="1" s="1"/>
  <c r="AH118" i="1"/>
  <c r="AJ118" i="1" s="1"/>
  <c r="AH119" i="1"/>
  <c r="AJ119" i="1" s="1"/>
  <c r="AH120" i="1"/>
  <c r="AJ120" i="1" s="1"/>
  <c r="AH121" i="1"/>
  <c r="AJ121" i="1" s="1"/>
  <c r="AH122" i="1"/>
  <c r="AJ122" i="1" s="1"/>
  <c r="AH123" i="1"/>
  <c r="AJ123" i="1" s="1"/>
  <c r="AH124" i="1"/>
  <c r="AJ124" i="1" s="1"/>
  <c r="AH125" i="1"/>
  <c r="AJ125" i="1" s="1"/>
  <c r="AH126" i="1"/>
  <c r="AJ126" i="1" s="1"/>
  <c r="AH127" i="1"/>
  <c r="AJ127" i="1" s="1"/>
  <c r="AH128" i="1"/>
  <c r="AJ128" i="1" s="1"/>
  <c r="AH129" i="1"/>
  <c r="AJ129" i="1" s="1"/>
  <c r="AH130" i="1"/>
  <c r="AJ130" i="1" s="1"/>
  <c r="AH131" i="1"/>
  <c r="AJ131" i="1" s="1"/>
  <c r="AH2" i="1"/>
  <c r="AJ2" i="1" s="1"/>
  <c r="AB2" i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2" i="1"/>
</calcChain>
</file>

<file path=xl/sharedStrings.xml><?xml version="1.0" encoding="utf-8"?>
<sst xmlns="http://schemas.openxmlformats.org/spreadsheetml/2006/main" count="421" uniqueCount="207">
  <si>
    <t>Volcano</t>
  </si>
  <si>
    <t>Agung</t>
  </si>
  <si>
    <t>Augustine</t>
  </si>
  <si>
    <t>Bezymianny</t>
  </si>
  <si>
    <t>Calbuco</t>
  </si>
  <si>
    <t>Cerro Hudson</t>
  </si>
  <si>
    <t>Cerro Negro</t>
  </si>
  <si>
    <t>Chaitén</t>
  </si>
  <si>
    <t>Chikurachki</t>
  </si>
  <si>
    <t>Puyehue-Cordón Caulle</t>
  </si>
  <si>
    <t>Cotopaxi</t>
  </si>
  <si>
    <t>El Chichón</t>
  </si>
  <si>
    <t>Eyjafjallajökull</t>
  </si>
  <si>
    <t>Fuego</t>
  </si>
  <si>
    <t>Grímsvötn</t>
  </si>
  <si>
    <t>Hekla</t>
  </si>
  <si>
    <t>St. Helens</t>
  </si>
  <si>
    <t>Kasatochi</t>
  </si>
  <si>
    <t>Kelut</t>
  </si>
  <si>
    <t>Láscar</t>
  </si>
  <si>
    <t>Merapi</t>
  </si>
  <si>
    <t>Miyakejima</t>
  </si>
  <si>
    <t>Soufrière Hills Montserrat</t>
  </si>
  <si>
    <t>Nevado del Ruiz</t>
  </si>
  <si>
    <t>Ngauruhoe - Tongariro</t>
  </si>
  <si>
    <t>Okmok</t>
  </si>
  <si>
    <t xml:space="preserve">Ontakesan </t>
  </si>
  <si>
    <t>Popocatépetl</t>
  </si>
  <si>
    <t>Quizapu</t>
  </si>
  <si>
    <t>Redoubt</t>
  </si>
  <si>
    <t>Reventador</t>
  </si>
  <si>
    <t>Ruapehu</t>
  </si>
  <si>
    <t>Santa Maria</t>
  </si>
  <si>
    <t>Sarychev Peak</t>
  </si>
  <si>
    <t>Shinmoedake - Kirishimayaya</t>
  </si>
  <si>
    <t>Shishaldin</t>
  </si>
  <si>
    <t>Soufrière St. Vincent</t>
  </si>
  <si>
    <t>Spurr</t>
  </si>
  <si>
    <t>Stromboli</t>
  </si>
  <si>
    <t>Tungurahua</t>
  </si>
  <si>
    <t>Tyatya</t>
  </si>
  <si>
    <t>Villarrica</t>
  </si>
  <si>
    <t>Event Year</t>
  </si>
  <si>
    <t>March</t>
  </si>
  <si>
    <t>May</t>
  </si>
  <si>
    <t>June</t>
  </si>
  <si>
    <t>Event 9, 17 June</t>
  </si>
  <si>
    <t>30 March</t>
  </si>
  <si>
    <t>13 October</t>
  </si>
  <si>
    <t>24 December</t>
  </si>
  <si>
    <t>17 December</t>
  </si>
  <si>
    <t>22 April</t>
  </si>
  <si>
    <t>23 April</t>
  </si>
  <si>
    <t>P1, August 8</t>
  </si>
  <si>
    <t>P2, August 12</t>
  </si>
  <si>
    <t>October-December</t>
  </si>
  <si>
    <t>3 February</t>
  </si>
  <si>
    <t>9 April</t>
  </si>
  <si>
    <t>29 November</t>
  </si>
  <si>
    <t>5 August</t>
  </si>
  <si>
    <t>layer alpha</t>
  </si>
  <si>
    <t>layer A-M</t>
  </si>
  <si>
    <t>layer beta</t>
  </si>
  <si>
    <t>November</t>
  </si>
  <si>
    <t>layer A-F</t>
  </si>
  <si>
    <t>layer H</t>
  </si>
  <si>
    <t>layer K2</t>
  </si>
  <si>
    <t>1st phase</t>
  </si>
  <si>
    <t>2nd phase</t>
  </si>
  <si>
    <t>3rd phase</t>
  </si>
  <si>
    <t>4th phase</t>
  </si>
  <si>
    <t>A1</t>
  </si>
  <si>
    <t>22 July</t>
  </si>
  <si>
    <t>21 July</t>
  </si>
  <si>
    <t>27 October</t>
  </si>
  <si>
    <t>28 October</t>
  </si>
  <si>
    <t>31 October</t>
  </si>
  <si>
    <t>4 November</t>
  </si>
  <si>
    <t>16 November</t>
  </si>
  <si>
    <t>24 November</t>
  </si>
  <si>
    <t>12 January</t>
  </si>
  <si>
    <t>23 February</t>
  </si>
  <si>
    <t>26 October</t>
  </si>
  <si>
    <t>23 November</t>
  </si>
  <si>
    <t>18 &amp; 19 May</t>
  </si>
  <si>
    <t>21 May</t>
  </si>
  <si>
    <t>14-16 April</t>
  </si>
  <si>
    <t>17 April</t>
  </si>
  <si>
    <t>18 April - 21 May</t>
  </si>
  <si>
    <t>4-8 May</t>
  </si>
  <si>
    <t>14 September</t>
  </si>
  <si>
    <t>14 October</t>
  </si>
  <si>
    <t>Unit C</t>
  </si>
  <si>
    <t>Unit E</t>
  </si>
  <si>
    <t>29 March brown-grey tephra</t>
  </si>
  <si>
    <t>29 March brown-black tephra</t>
  </si>
  <si>
    <t>5 May</t>
  </si>
  <si>
    <t>17 August</t>
  </si>
  <si>
    <t>17 January</t>
  </si>
  <si>
    <t>26 February</t>
  </si>
  <si>
    <t>18 May co-blast plume</t>
  </si>
  <si>
    <t>18 May plinian</t>
  </si>
  <si>
    <t>25 May</t>
  </si>
  <si>
    <t>12 June</t>
  </si>
  <si>
    <t>8 March</t>
  </si>
  <si>
    <t>7 August</t>
  </si>
  <si>
    <t>31 August</t>
  </si>
  <si>
    <t>Unit P</t>
  </si>
  <si>
    <t>Unit B</t>
  </si>
  <si>
    <t>18 April</t>
  </si>
  <si>
    <t>8 July</t>
  </si>
  <si>
    <t>10 August</t>
  </si>
  <si>
    <t>18 August</t>
  </si>
  <si>
    <t>26 September</t>
  </si>
  <si>
    <t>13 November</t>
  </si>
  <si>
    <t>19 February</t>
  </si>
  <si>
    <t>Basal unit</t>
  </si>
  <si>
    <t>Upper layer</t>
  </si>
  <si>
    <t>27 September</t>
  </si>
  <si>
    <t>Layer A</t>
  </si>
  <si>
    <t>Layer C</t>
  </si>
  <si>
    <t>30 April</t>
  </si>
  <si>
    <t>30 June</t>
  </si>
  <si>
    <t>10 April</t>
  </si>
  <si>
    <t>14 December</t>
  </si>
  <si>
    <t>15 December</t>
  </si>
  <si>
    <t>19 December</t>
  </si>
  <si>
    <t>2 January</t>
  </si>
  <si>
    <t>8 January</t>
  </si>
  <si>
    <t>16 January</t>
  </si>
  <si>
    <t>15 February</t>
  </si>
  <si>
    <t>21 February</t>
  </si>
  <si>
    <t>24 February</t>
  </si>
  <si>
    <t>28 February</t>
  </si>
  <si>
    <t>4 March</t>
  </si>
  <si>
    <t>9 March</t>
  </si>
  <si>
    <t>14 March</t>
  </si>
  <si>
    <t>23 March</t>
  </si>
  <si>
    <t>29 March</t>
  </si>
  <si>
    <t>6 April</t>
  </si>
  <si>
    <t>15 April</t>
  </si>
  <si>
    <t>21 April</t>
  </si>
  <si>
    <t>Events 1-4</t>
  </si>
  <si>
    <t>Event 5</t>
  </si>
  <si>
    <t>Event 6</t>
  </si>
  <si>
    <t>Events 7-8</t>
  </si>
  <si>
    <t>Events 9-18</t>
  </si>
  <si>
    <t>Event 19</t>
  </si>
  <si>
    <t>3 November</t>
  </si>
  <si>
    <t>11 October</t>
  </si>
  <si>
    <t>17 June</t>
  </si>
  <si>
    <t>25 October</t>
  </si>
  <si>
    <t>12-16 June</t>
  </si>
  <si>
    <t>Phase SP1+SP2</t>
  </si>
  <si>
    <t>Phase SP3</t>
  </si>
  <si>
    <t>19 April</t>
  </si>
  <si>
    <t>26 April</t>
  </si>
  <si>
    <t>27 June</t>
  </si>
  <si>
    <t>17 September</t>
  </si>
  <si>
    <t>5 April</t>
  </si>
  <si>
    <t>4 August</t>
  </si>
  <si>
    <t>14 July</t>
  </si>
  <si>
    <t>1 February</t>
  </si>
  <si>
    <t>15 July</t>
  </si>
  <si>
    <t>3 March</t>
  </si>
  <si>
    <t>Duration Best estimate (hours)</t>
  </si>
  <si>
    <t>Duration Best Estimate Flag</t>
  </si>
  <si>
    <t>Duration Uncertainty (hours)</t>
  </si>
  <si>
    <t>Duration Uncertainty Flag</t>
  </si>
  <si>
    <t>TEM Best estimate (kg)</t>
  </si>
  <si>
    <t>TEM Best Estimate Flag</t>
  </si>
  <si>
    <t>TEM Uncertainty (low; kg)</t>
  </si>
  <si>
    <t>TEM Uncertainty (high; kg)</t>
  </si>
  <si>
    <t>TEM Uncertainty Flag</t>
  </si>
  <si>
    <t>Unknown</t>
  </si>
  <si>
    <t>na</t>
  </si>
  <si>
    <t>Tephra Plume Top (km asl) Best estimate</t>
  </si>
  <si>
    <t>Tephra Plume Top Best Estimate Flag</t>
  </si>
  <si>
    <t>Tephra Plume Top (km asl) Uncertainty</t>
  </si>
  <si>
    <t>Tephra Plume Top Uncertainty Flag</t>
  </si>
  <si>
    <t>Temp guess</t>
  </si>
  <si>
    <t>Event -1me</t>
  </si>
  <si>
    <t>Average wind speed (m/s, ERA rea-1lyses)</t>
  </si>
  <si>
    <t>Average Brunt-Väisälä frequency (/s, ERA rea-1lyses)</t>
  </si>
  <si>
    <t>Average wind shear (s-1, ERA rea-1lyses)</t>
  </si>
  <si>
    <t>Magma water content (wt.%) Best estimate</t>
  </si>
  <si>
    <t>Magma water content (wt.%) Uncertainty</t>
  </si>
  <si>
    <t>p0</t>
  </si>
  <si>
    <t>p_vent extrapolated</t>
  </si>
  <si>
    <t>Vent altitude (m a.s.l.)</t>
  </si>
  <si>
    <t>H (a.v.)</t>
  </si>
  <si>
    <t>Tvent</t>
  </si>
  <si>
    <t>ID</t>
  </si>
  <si>
    <t>rock density</t>
  </si>
  <si>
    <t>PI</t>
  </si>
  <si>
    <t>plume type (1:buoyancy dom; 2: intermediate; 3:wind dominated</t>
  </si>
  <si>
    <t>eruption style (1:magmatic;2:phreatomagmatic;3:unknown;4:phreatic)</t>
  </si>
  <si>
    <t>MER</t>
  </si>
  <si>
    <t>duration (1: &lt;1h; 2: &lt;3h; 3: &lt;12h; 4: &lt;24h; 5: &lt;72h; 6: &gt;72h)</t>
  </si>
  <si>
    <t>strength (1: &lt;10^4; 2: &lt;10^6; 3: &lt;10^7; 4:&gt;10^7)</t>
  </si>
  <si>
    <t>case adj duration</t>
  </si>
  <si>
    <t>case deo Tunc</t>
  </si>
  <si>
    <t>Anatahan</t>
  </si>
  <si>
    <t>Etna</t>
  </si>
  <si>
    <t>Nakadake - Asosan</t>
  </si>
  <si>
    <t>Pinatubo</t>
  </si>
  <si>
    <t>composition (1: basalt; 2: basaltic andesite; 3: andesite; 4:dacite/rhyolite)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</si>
</sst>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Roboto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Roboto"/>
    </font>
    <font>
      <sz val="10"/>
      <color rgb="FF00206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right"/>
    </xf>
    <xf numFmtId="49" fontId="7" fillId="0" borderId="0" xfId="0" applyNumberFormat="1" applyFont="1" applyAlignment="1">
      <alignment horizontal="left"/>
    </xf>
    <xf numFmtId="11" fontId="4" fillId="0" borderId="0" xfId="0" applyNumberFormat="1" applyFont="1"/>
    <xf numFmtId="11" fontId="1" fillId="0" borderId="0" xfId="0" applyNumberFormat="1" applyFont="1"/>
    <xf numFmtId="0" fontId="9" fillId="0" borderId="0" xfId="0" applyFont="1"/>
    <xf numFmtId="11" fontId="0" fillId="0" borderId="0" xfId="0" applyNumberFormat="1"/>
    <xf numFmtId="49" fontId="6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BF4C7-0C67-4245-96B6-650ADE097E2A}">
  <dimension ref="A1:AL131"/>
  <sheetViews>
    <sheetView tabSelected="1" topLeftCell="P1" workbookViewId="0">
      <selection activeCell="AF24" sqref="AF24"/>
    </sheetView>
  </sheetViews>
  <sheetFormatPr defaultRowHeight="14.4" x14ac:dyDescent="0.3"/>
  <cols>
    <col min="1" max="1" width="30.88671875" customWidth="1"/>
    <col min="12" max="12" width="9.5546875" bestFit="1" customWidth="1"/>
    <col min="13" max="13" width="12.21875" customWidth="1"/>
    <col min="36" max="36" width="11.44140625" customWidth="1"/>
  </cols>
  <sheetData>
    <row r="1" spans="1:38" ht="145.80000000000001" x14ac:dyDescent="0.3">
      <c r="A1" s="2" t="s">
        <v>0</v>
      </c>
      <c r="B1" s="2" t="s">
        <v>192</v>
      </c>
      <c r="C1" s="2" t="s">
        <v>42</v>
      </c>
      <c r="D1" s="5" t="s">
        <v>181</v>
      </c>
      <c r="E1" s="2" t="s">
        <v>189</v>
      </c>
      <c r="F1" s="6" t="s">
        <v>165</v>
      </c>
      <c r="G1" s="6" t="s">
        <v>166</v>
      </c>
      <c r="H1" s="6" t="s">
        <v>167</v>
      </c>
      <c r="I1" s="6" t="s">
        <v>168</v>
      </c>
      <c r="J1" s="6" t="s">
        <v>169</v>
      </c>
      <c r="K1" s="6" t="s">
        <v>170</v>
      </c>
      <c r="L1" s="6" t="s">
        <v>171</v>
      </c>
      <c r="M1" s="6" t="s">
        <v>172</v>
      </c>
      <c r="N1" s="6" t="s">
        <v>173</v>
      </c>
      <c r="O1" s="6" t="s">
        <v>176</v>
      </c>
      <c r="P1" s="6" t="s">
        <v>177</v>
      </c>
      <c r="Q1" s="6" t="s">
        <v>178</v>
      </c>
      <c r="R1" s="6" t="s">
        <v>179</v>
      </c>
      <c r="S1" s="6" t="s">
        <v>190</v>
      </c>
      <c r="T1" s="6" t="s">
        <v>180</v>
      </c>
      <c r="U1" s="6" t="s">
        <v>182</v>
      </c>
      <c r="V1" s="6" t="s">
        <v>183</v>
      </c>
      <c r="W1" s="6" t="s">
        <v>184</v>
      </c>
      <c r="X1" s="6" t="s">
        <v>185</v>
      </c>
      <c r="Y1" s="6" t="s">
        <v>186</v>
      </c>
      <c r="Z1" s="6" t="s">
        <v>191</v>
      </c>
      <c r="AA1" s="6" t="s">
        <v>187</v>
      </c>
      <c r="AB1" s="6" t="s">
        <v>188</v>
      </c>
      <c r="AC1" s="6" t="s">
        <v>193</v>
      </c>
      <c r="AD1" s="6" t="s">
        <v>194</v>
      </c>
      <c r="AE1" s="6" t="s">
        <v>195</v>
      </c>
      <c r="AF1" s="6" t="s">
        <v>206</v>
      </c>
      <c r="AG1" s="6" t="s">
        <v>196</v>
      </c>
      <c r="AH1" s="6" t="s">
        <v>197</v>
      </c>
      <c r="AI1" s="6" t="s">
        <v>198</v>
      </c>
      <c r="AJ1" s="6" t="s">
        <v>199</v>
      </c>
      <c r="AK1" s="6" t="s">
        <v>200</v>
      </c>
      <c r="AL1" s="6" t="s">
        <v>201</v>
      </c>
    </row>
    <row r="2" spans="1:38" x14ac:dyDescent="0.3">
      <c r="A2" s="1" t="s">
        <v>1</v>
      </c>
      <c r="B2" s="1">
        <v>1</v>
      </c>
      <c r="C2" s="7">
        <v>1963</v>
      </c>
      <c r="D2" s="8" t="s">
        <v>43</v>
      </c>
      <c r="E2" s="3">
        <v>3142</v>
      </c>
      <c r="F2" s="3">
        <v>5.25</v>
      </c>
      <c r="G2" s="3">
        <v>1</v>
      </c>
      <c r="H2" s="3">
        <v>1.75</v>
      </c>
      <c r="I2" s="3">
        <v>1</v>
      </c>
      <c r="J2" s="9">
        <v>374000000000</v>
      </c>
      <c r="K2" s="3">
        <v>0</v>
      </c>
      <c r="L2" s="9">
        <v>62400000000</v>
      </c>
      <c r="M2" s="9">
        <v>250000000000</v>
      </c>
      <c r="N2" s="3">
        <v>1</v>
      </c>
      <c r="O2" s="3">
        <v>13</v>
      </c>
      <c r="P2" s="3">
        <v>2</v>
      </c>
      <c r="Q2" s="3">
        <v>6.5</v>
      </c>
      <c r="R2" s="3">
        <v>2</v>
      </c>
      <c r="S2" s="3">
        <f>O2-E2/1000</f>
        <v>9.8580000000000005</v>
      </c>
      <c r="T2" s="3">
        <v>1070</v>
      </c>
      <c r="U2" s="3">
        <v>3.5716357342884701</v>
      </c>
      <c r="V2" s="3">
        <v>1.00030040336663E-2</v>
      </c>
      <c r="W2" s="3">
        <v>5.12981677721318E-4</v>
      </c>
      <c r="X2" s="3">
        <v>4.3</v>
      </c>
      <c r="Y2" s="3">
        <v>2.7</v>
      </c>
      <c r="Z2" s="3">
        <v>10</v>
      </c>
      <c r="AA2" s="10">
        <v>101325</v>
      </c>
      <c r="AB2">
        <f>AA2*EXP(-(9.807*0.0289644*E2)/(8.3144*(273+Z2)))</f>
        <v>69340.373095089541</v>
      </c>
      <c r="AC2">
        <v>2600</v>
      </c>
      <c r="AD2">
        <v>0.61353534160029499</v>
      </c>
      <c r="AE2">
        <f>IF(AD2&lt;0.1,3,IF(AD2&lt;=0.5,2,1))</f>
        <v>1</v>
      </c>
      <c r="AF2" s="11">
        <v>2</v>
      </c>
      <c r="AG2">
        <v>1</v>
      </c>
      <c r="AH2" s="12">
        <f>J2/(F2*60*60)</f>
        <v>19788359.788359787</v>
      </c>
      <c r="AI2">
        <f>IF(F2&lt;1,1,IF(F2&lt;3,2,IF(F2&lt;12,3,IF(F2&lt;24,4,IF(F2&lt;72,5,6)))))</f>
        <v>3</v>
      </c>
      <c r="AJ2">
        <f>IF(AH2&lt;10^4,1,IF(AH2&lt;10^6,2,IF(AH2&lt;10^7,3,4)))</f>
        <v>4</v>
      </c>
      <c r="AK2">
        <v>7</v>
      </c>
      <c r="AL2">
        <v>250000000000</v>
      </c>
    </row>
    <row r="3" spans="1:38" x14ac:dyDescent="0.3">
      <c r="A3" s="1" t="s">
        <v>1</v>
      </c>
      <c r="B3" s="1">
        <v>2</v>
      </c>
      <c r="C3" s="7">
        <v>1963</v>
      </c>
      <c r="D3" s="8" t="s">
        <v>44</v>
      </c>
      <c r="E3" s="3">
        <v>3142</v>
      </c>
      <c r="F3" s="3">
        <v>4.5</v>
      </c>
      <c r="G3" s="3">
        <v>0</v>
      </c>
      <c r="H3" s="3">
        <v>0.5</v>
      </c>
      <c r="I3" s="3">
        <v>0</v>
      </c>
      <c r="J3" s="9">
        <v>354000000000</v>
      </c>
      <c r="K3" s="3">
        <v>0</v>
      </c>
      <c r="L3" s="9">
        <v>-1</v>
      </c>
      <c r="M3" s="9">
        <v>-1</v>
      </c>
      <c r="N3" s="3">
        <v>-1</v>
      </c>
      <c r="O3" s="3">
        <v>13</v>
      </c>
      <c r="P3" s="3">
        <v>2</v>
      </c>
      <c r="Q3" s="3">
        <v>6.5</v>
      </c>
      <c r="R3" s="3">
        <v>2</v>
      </c>
      <c r="S3" s="3">
        <f t="shared" ref="S3:S62" si="0">O3-E3/1000</f>
        <v>9.8580000000000005</v>
      </c>
      <c r="T3" s="3">
        <v>1070</v>
      </c>
      <c r="U3" s="3">
        <v>8.7624183886648499</v>
      </c>
      <c r="V3" s="3">
        <v>1.0028365286330099E-2</v>
      </c>
      <c r="W3" s="3">
        <v>1.56412769491669E-3</v>
      </c>
      <c r="X3" s="3">
        <v>4.3</v>
      </c>
      <c r="Y3" s="3">
        <v>2.7</v>
      </c>
      <c r="Z3" s="3">
        <v>10</v>
      </c>
      <c r="AA3" s="10">
        <v>101325</v>
      </c>
      <c r="AB3">
        <f t="shared" ref="AB3:AB62" si="1">AA3*EXP(-(9.807*0.0289644*E3)/(8.3144*(273+Z3)))</f>
        <v>69340.373095089541</v>
      </c>
      <c r="AC3">
        <v>2600</v>
      </c>
      <c r="AD3">
        <v>0.25071623585492703</v>
      </c>
      <c r="AE3">
        <f t="shared" ref="AE3:AE66" si="2">IF(AD3&lt;0.1,3,IF(AD3&lt;=0.5,2,1))</f>
        <v>2</v>
      </c>
      <c r="AF3" s="11">
        <v>2</v>
      </c>
      <c r="AG3">
        <v>1</v>
      </c>
      <c r="AH3" s="12">
        <f t="shared" ref="AH3:AH62" si="3">J3/(F3*60*60)</f>
        <v>21851851.851851851</v>
      </c>
      <c r="AI3">
        <f t="shared" ref="AI3:AI62" si="4">IF(F3&lt;1,1,IF(F3&lt;3,2,IF(F3&lt;12,3,IF(F3&lt;24,4,IF(F3&lt;72,5,6)))))</f>
        <v>3</v>
      </c>
      <c r="AJ3">
        <f t="shared" ref="AJ3:AJ62" si="5">IF(AH3&lt;10^4,1,IF(AH3&lt;10^6,2,IF(AH3&lt;10^7,3,4)))</f>
        <v>4</v>
      </c>
      <c r="AK3">
        <v>5</v>
      </c>
      <c r="AL3">
        <v>-1</v>
      </c>
    </row>
    <row r="4" spans="1:38" x14ac:dyDescent="0.3">
      <c r="A4" s="1" t="s">
        <v>202</v>
      </c>
      <c r="B4" s="1">
        <v>3</v>
      </c>
      <c r="C4" s="7">
        <v>2003</v>
      </c>
      <c r="D4" s="8" t="s">
        <v>44</v>
      </c>
      <c r="E4" s="3">
        <v>0</v>
      </c>
      <c r="F4" s="3">
        <v>35</v>
      </c>
      <c r="G4" s="3">
        <v>1</v>
      </c>
      <c r="H4" s="3">
        <v>5</v>
      </c>
      <c r="I4" s="3">
        <v>0</v>
      </c>
      <c r="J4" s="9">
        <v>29300000000</v>
      </c>
      <c r="K4" s="3">
        <v>0</v>
      </c>
      <c r="L4" s="9">
        <v>-1</v>
      </c>
      <c r="M4" s="9">
        <v>-1</v>
      </c>
      <c r="N4" s="3">
        <v>-1</v>
      </c>
      <c r="O4" s="3">
        <v>8</v>
      </c>
      <c r="P4" s="3">
        <v>1</v>
      </c>
      <c r="Q4" s="3">
        <v>3</v>
      </c>
      <c r="R4" s="3">
        <v>1</v>
      </c>
      <c r="S4" s="3">
        <f t="shared" si="0"/>
        <v>8</v>
      </c>
      <c r="T4" s="3">
        <v>1050</v>
      </c>
      <c r="U4" s="3">
        <v>6.4365192660903103</v>
      </c>
      <c r="V4" s="3">
        <v>1.1966502719883001E-2</v>
      </c>
      <c r="W4" s="3">
        <v>1.0610884476104001E-3</v>
      </c>
      <c r="X4" s="3">
        <v>1.9</v>
      </c>
      <c r="Y4" s="3">
        <v>1.4</v>
      </c>
      <c r="Z4" s="3">
        <v>10</v>
      </c>
      <c r="AA4" s="10">
        <v>101325</v>
      </c>
      <c r="AB4">
        <f t="shared" si="1"/>
        <v>101325</v>
      </c>
      <c r="AC4">
        <v>2600</v>
      </c>
      <c r="AD4">
        <v>0.33051687928913098</v>
      </c>
      <c r="AE4">
        <f t="shared" si="2"/>
        <v>2</v>
      </c>
      <c r="AF4" s="11">
        <v>2</v>
      </c>
      <c r="AG4">
        <v>2</v>
      </c>
      <c r="AH4" s="12">
        <f t="shared" si="3"/>
        <v>232539.68253968254</v>
      </c>
      <c r="AI4">
        <f t="shared" si="4"/>
        <v>5</v>
      </c>
      <c r="AJ4">
        <f t="shared" si="5"/>
        <v>2</v>
      </c>
      <c r="AK4">
        <v>30</v>
      </c>
      <c r="AL4">
        <v>-1</v>
      </c>
    </row>
    <row r="5" spans="1:38" x14ac:dyDescent="0.3">
      <c r="A5" s="1" t="s">
        <v>202</v>
      </c>
      <c r="B5" s="1">
        <v>4</v>
      </c>
      <c r="C5" s="7">
        <v>2003</v>
      </c>
      <c r="D5" s="8" t="s">
        <v>45</v>
      </c>
      <c r="E5" s="3">
        <v>0</v>
      </c>
      <c r="F5" s="3">
        <v>48</v>
      </c>
      <c r="G5" s="3">
        <v>1</v>
      </c>
      <c r="H5" s="3">
        <v>7.5</v>
      </c>
      <c r="I5" s="3">
        <v>1</v>
      </c>
      <c r="J5" s="9">
        <v>9250000000</v>
      </c>
      <c r="K5" s="3">
        <v>0</v>
      </c>
      <c r="L5" s="9">
        <v>-1</v>
      </c>
      <c r="M5" s="9">
        <v>-1</v>
      </c>
      <c r="N5" s="3">
        <v>-1</v>
      </c>
      <c r="O5" s="3">
        <v>2.5</v>
      </c>
      <c r="P5" s="3">
        <v>0</v>
      </c>
      <c r="Q5" s="3">
        <v>1.5</v>
      </c>
      <c r="R5" s="3">
        <v>2</v>
      </c>
      <c r="S5" s="3">
        <f t="shared" si="0"/>
        <v>2.5</v>
      </c>
      <c r="T5" s="3">
        <v>1050</v>
      </c>
      <c r="U5" s="3">
        <v>3.23093578309651</v>
      </c>
      <c r="V5" s="3">
        <v>1.18519604175599E-2</v>
      </c>
      <c r="W5" s="3">
        <v>1.9136474435633201E-3</v>
      </c>
      <c r="X5" s="3">
        <v>1.9</v>
      </c>
      <c r="Y5" s="3">
        <v>1.4</v>
      </c>
      <c r="Z5" s="3">
        <v>10</v>
      </c>
      <c r="AA5" s="10">
        <v>101325</v>
      </c>
      <c r="AB5">
        <f t="shared" si="1"/>
        <v>101325</v>
      </c>
      <c r="AC5">
        <v>2600</v>
      </c>
      <c r="AD5">
        <v>0.20379304623286201</v>
      </c>
      <c r="AE5">
        <f t="shared" si="2"/>
        <v>2</v>
      </c>
      <c r="AF5" s="11">
        <v>2</v>
      </c>
      <c r="AG5">
        <v>2</v>
      </c>
      <c r="AH5" s="12">
        <f t="shared" si="3"/>
        <v>53530.092592592591</v>
      </c>
      <c r="AI5">
        <f t="shared" si="4"/>
        <v>5</v>
      </c>
      <c r="AJ5">
        <f t="shared" si="5"/>
        <v>2</v>
      </c>
      <c r="AK5">
        <v>55.5</v>
      </c>
      <c r="AL5">
        <v>-1</v>
      </c>
    </row>
    <row r="6" spans="1:38" x14ac:dyDescent="0.3">
      <c r="A6" s="1" t="s">
        <v>2</v>
      </c>
      <c r="B6" s="1">
        <v>5</v>
      </c>
      <c r="C6" s="7">
        <v>2006</v>
      </c>
      <c r="D6" s="8" t="s">
        <v>46</v>
      </c>
      <c r="E6" s="3">
        <v>1252</v>
      </c>
      <c r="F6" s="3">
        <v>6.9699999999999998E-2</v>
      </c>
      <c r="G6" s="3">
        <v>0</v>
      </c>
      <c r="H6" s="3">
        <v>2.3001000000000001E-2</v>
      </c>
      <c r="I6" s="3">
        <v>2</v>
      </c>
      <c r="J6" s="9">
        <v>1730000000</v>
      </c>
      <c r="K6" s="3">
        <v>0</v>
      </c>
      <c r="L6" s="9">
        <v>-1</v>
      </c>
      <c r="M6" s="9">
        <v>-1</v>
      </c>
      <c r="N6" s="3">
        <v>-1</v>
      </c>
      <c r="O6" s="3">
        <v>13.5</v>
      </c>
      <c r="P6" s="3">
        <v>0</v>
      </c>
      <c r="Q6" s="3">
        <v>1.5</v>
      </c>
      <c r="R6" s="3">
        <v>0</v>
      </c>
      <c r="S6" s="3">
        <f t="shared" si="0"/>
        <v>12.247999999999999</v>
      </c>
      <c r="T6" s="3">
        <v>950</v>
      </c>
      <c r="U6" s="3">
        <v>5.9935244144585402</v>
      </c>
      <c r="V6" s="3">
        <v>1.52984179088677E-2</v>
      </c>
      <c r="W6" s="3">
        <v>7.5962586672962903E-4</v>
      </c>
      <c r="X6" s="3">
        <v>3.2</v>
      </c>
      <c r="Y6" s="3">
        <v>1.2</v>
      </c>
      <c r="Z6" s="3">
        <v>10</v>
      </c>
      <c r="AA6" s="10">
        <v>101325</v>
      </c>
      <c r="AB6">
        <f t="shared" si="1"/>
        <v>87111.620745141016</v>
      </c>
      <c r="AC6">
        <v>2600</v>
      </c>
      <c r="AD6">
        <v>0.69473136372091304</v>
      </c>
      <c r="AE6">
        <f t="shared" si="2"/>
        <v>1</v>
      </c>
      <c r="AF6" s="11">
        <v>3</v>
      </c>
      <c r="AG6">
        <v>3</v>
      </c>
      <c r="AH6" s="12">
        <f t="shared" si="3"/>
        <v>6894627.7698071105</v>
      </c>
      <c r="AI6">
        <f t="shared" si="4"/>
        <v>1</v>
      </c>
      <c r="AJ6">
        <f t="shared" si="5"/>
        <v>3</v>
      </c>
      <c r="AK6">
        <v>6.9699999999999998E-2</v>
      </c>
      <c r="AL6">
        <v>-1</v>
      </c>
    </row>
    <row r="7" spans="1:38" x14ac:dyDescent="0.3">
      <c r="A7" s="1" t="s">
        <v>3</v>
      </c>
      <c r="B7" s="1">
        <v>6</v>
      </c>
      <c r="C7" s="7">
        <v>1956</v>
      </c>
      <c r="D7" s="8" t="s">
        <v>47</v>
      </c>
      <c r="E7" s="3">
        <v>3085</v>
      </c>
      <c r="F7" s="3">
        <v>2.5</v>
      </c>
      <c r="G7" s="3">
        <v>1</v>
      </c>
      <c r="H7" s="3">
        <v>1.5</v>
      </c>
      <c r="I7" s="3">
        <v>1</v>
      </c>
      <c r="J7" s="9">
        <v>500000000000</v>
      </c>
      <c r="K7" s="3">
        <v>1</v>
      </c>
      <c r="L7" s="9">
        <v>200000000000</v>
      </c>
      <c r="M7" s="9">
        <v>200000000000</v>
      </c>
      <c r="N7" s="3">
        <v>2</v>
      </c>
      <c r="O7" s="3">
        <v>39.5</v>
      </c>
      <c r="P7" s="3">
        <v>1</v>
      </c>
      <c r="Q7" s="3">
        <v>5.5</v>
      </c>
      <c r="R7" s="3">
        <v>2</v>
      </c>
      <c r="S7" s="3">
        <f t="shared" si="0"/>
        <v>36.414999999999999</v>
      </c>
      <c r="T7" s="3">
        <v>890</v>
      </c>
      <c r="U7" s="3">
        <v>17.699317621854</v>
      </c>
      <c r="V7" s="3">
        <v>2.0017279701195899E-2</v>
      </c>
      <c r="W7" s="3">
        <v>7.7649800947112498E-4</v>
      </c>
      <c r="X7" s="3">
        <v>2.5</v>
      </c>
      <c r="Y7" s="3">
        <v>1.5</v>
      </c>
      <c r="Z7" s="3">
        <v>10</v>
      </c>
      <c r="AA7" s="10">
        <v>101325</v>
      </c>
      <c r="AB7">
        <f t="shared" si="1"/>
        <v>69819.156910902107</v>
      </c>
      <c r="AC7">
        <v>2600</v>
      </c>
      <c r="AD7">
        <v>0.915200682236739</v>
      </c>
      <c r="AE7">
        <f t="shared" si="2"/>
        <v>1</v>
      </c>
      <c r="AF7" s="11">
        <v>2</v>
      </c>
      <c r="AG7">
        <v>1</v>
      </c>
      <c r="AH7" s="12">
        <f t="shared" si="3"/>
        <v>55555555.555555552</v>
      </c>
      <c r="AI7">
        <f t="shared" si="4"/>
        <v>2</v>
      </c>
      <c r="AJ7">
        <f t="shared" si="5"/>
        <v>4</v>
      </c>
      <c r="AK7">
        <v>1</v>
      </c>
      <c r="AL7">
        <v>200000000000</v>
      </c>
    </row>
    <row r="8" spans="1:38" x14ac:dyDescent="0.3">
      <c r="A8" s="1" t="s">
        <v>3</v>
      </c>
      <c r="B8" s="1">
        <v>7</v>
      </c>
      <c r="C8" s="7">
        <v>1984</v>
      </c>
      <c r="D8" s="8" t="s">
        <v>48</v>
      </c>
      <c r="E8" s="3">
        <v>2882</v>
      </c>
      <c r="F8" s="3">
        <v>30</v>
      </c>
      <c r="G8" s="3">
        <v>1</v>
      </c>
      <c r="H8" s="3">
        <v>9</v>
      </c>
      <c r="I8" s="3">
        <v>2</v>
      </c>
      <c r="J8" s="9">
        <v>11000000000</v>
      </c>
      <c r="K8" s="3">
        <v>1</v>
      </c>
      <c r="L8" s="9">
        <v>-1</v>
      </c>
      <c r="M8" s="9">
        <v>-1</v>
      </c>
      <c r="N8" s="9">
        <v>-1</v>
      </c>
      <c r="O8" s="3">
        <v>7.5</v>
      </c>
      <c r="P8" s="3">
        <v>0</v>
      </c>
      <c r="Q8" s="3">
        <v>2.5</v>
      </c>
      <c r="R8" s="3">
        <v>1</v>
      </c>
      <c r="S8" s="3">
        <f t="shared" si="0"/>
        <v>4.6180000000000003</v>
      </c>
      <c r="T8" s="3">
        <v>1000</v>
      </c>
      <c r="U8" s="3">
        <v>30.675098859938</v>
      </c>
      <c r="V8" s="3">
        <v>1.14091085085178E-2</v>
      </c>
      <c r="W8" s="3">
        <v>1.0935128782097899E-2</v>
      </c>
      <c r="X8" s="3" t="s">
        <v>174</v>
      </c>
      <c r="Y8" s="3" t="s">
        <v>175</v>
      </c>
      <c r="Z8" s="3">
        <v>10</v>
      </c>
      <c r="AA8" s="10">
        <v>101325</v>
      </c>
      <c r="AB8">
        <f t="shared" si="1"/>
        <v>71551.310361663665</v>
      </c>
      <c r="AC8">
        <v>2600</v>
      </c>
      <c r="AD8">
        <v>3.8168681185496503E-2</v>
      </c>
      <c r="AE8">
        <f t="shared" si="2"/>
        <v>3</v>
      </c>
      <c r="AF8" s="11">
        <v>2</v>
      </c>
      <c r="AG8">
        <v>3</v>
      </c>
      <c r="AH8" s="12">
        <f t="shared" si="3"/>
        <v>101851.85185185185</v>
      </c>
      <c r="AI8">
        <f t="shared" si="4"/>
        <v>5</v>
      </c>
      <c r="AJ8">
        <f t="shared" si="5"/>
        <v>2</v>
      </c>
      <c r="AK8">
        <v>30</v>
      </c>
      <c r="AL8">
        <v>-1</v>
      </c>
    </row>
    <row r="9" spans="1:38" x14ac:dyDescent="0.3">
      <c r="A9" s="1" t="s">
        <v>3</v>
      </c>
      <c r="B9" s="1">
        <v>9</v>
      </c>
      <c r="C9" s="7">
        <v>2006</v>
      </c>
      <c r="D9" s="8" t="s">
        <v>49</v>
      </c>
      <c r="E9" s="3">
        <v>2882</v>
      </c>
      <c r="F9" s="3">
        <v>1</v>
      </c>
      <c r="G9" s="3">
        <v>0</v>
      </c>
      <c r="H9" s="3">
        <v>0.5</v>
      </c>
      <c r="I9" s="3">
        <v>2</v>
      </c>
      <c r="J9" s="9">
        <v>5100000000</v>
      </c>
      <c r="K9" s="3">
        <v>0</v>
      </c>
      <c r="L9" s="9">
        <v>1300000000</v>
      </c>
      <c r="M9" s="9">
        <v>1900000000</v>
      </c>
      <c r="N9" s="3">
        <v>0</v>
      </c>
      <c r="O9" s="3">
        <v>13.5</v>
      </c>
      <c r="P9" s="3">
        <v>0</v>
      </c>
      <c r="Q9" s="3">
        <v>2.5</v>
      </c>
      <c r="R9" s="3">
        <v>0</v>
      </c>
      <c r="S9" s="3">
        <f t="shared" si="0"/>
        <v>10.618</v>
      </c>
      <c r="T9" s="3">
        <v>1000</v>
      </c>
      <c r="U9" s="3">
        <v>13.179668599092199</v>
      </c>
      <c r="V9" s="3">
        <v>1.7029959164276898E-2</v>
      </c>
      <c r="W9" s="3">
        <v>2.32934593304696E-3</v>
      </c>
      <c r="X9" s="3">
        <v>3.5</v>
      </c>
      <c r="Y9" s="3" t="s">
        <v>174</v>
      </c>
      <c r="Z9" s="3">
        <v>10</v>
      </c>
      <c r="AA9" s="10">
        <v>101325</v>
      </c>
      <c r="AB9">
        <f t="shared" si="1"/>
        <v>71551.310361663665</v>
      </c>
      <c r="AC9">
        <v>2600</v>
      </c>
      <c r="AD9">
        <v>0.30488729253572899</v>
      </c>
      <c r="AE9">
        <f t="shared" si="2"/>
        <v>2</v>
      </c>
      <c r="AF9" s="11">
        <v>2</v>
      </c>
      <c r="AG9">
        <v>3</v>
      </c>
      <c r="AH9" s="12">
        <f t="shared" si="3"/>
        <v>1416666.6666666667</v>
      </c>
      <c r="AI9">
        <f t="shared" si="4"/>
        <v>2</v>
      </c>
      <c r="AJ9">
        <f t="shared" si="5"/>
        <v>3</v>
      </c>
      <c r="AK9">
        <v>0.5</v>
      </c>
      <c r="AL9">
        <v>1900000000</v>
      </c>
    </row>
    <row r="10" spans="1:38" x14ac:dyDescent="0.3">
      <c r="A10" s="1" t="s">
        <v>3</v>
      </c>
      <c r="B10" s="1">
        <v>10</v>
      </c>
      <c r="C10" s="7">
        <v>2009</v>
      </c>
      <c r="D10" s="8" t="s">
        <v>50</v>
      </c>
      <c r="E10" s="3">
        <v>2882</v>
      </c>
      <c r="F10" s="3">
        <v>2.9</v>
      </c>
      <c r="G10" s="3">
        <v>0</v>
      </c>
      <c r="H10" s="3">
        <v>1.75</v>
      </c>
      <c r="I10" s="3">
        <v>1</v>
      </c>
      <c r="J10" s="9">
        <v>3400000000</v>
      </c>
      <c r="K10" s="3">
        <v>0</v>
      </c>
      <c r="L10" s="9">
        <v>-1</v>
      </c>
      <c r="M10" s="9">
        <v>-1</v>
      </c>
      <c r="N10" s="9">
        <v>-1</v>
      </c>
      <c r="O10" s="3">
        <v>11</v>
      </c>
      <c r="P10" s="3">
        <v>1</v>
      </c>
      <c r="Q10" s="3">
        <v>3</v>
      </c>
      <c r="R10" s="3">
        <v>1</v>
      </c>
      <c r="S10" s="3">
        <f t="shared" si="0"/>
        <v>8.1180000000000003</v>
      </c>
      <c r="T10" s="3">
        <v>1000</v>
      </c>
      <c r="U10" s="3">
        <v>22.3527640960417</v>
      </c>
      <c r="V10" s="3">
        <v>1.5251395836220601E-2</v>
      </c>
      <c r="W10" s="3">
        <v>4.0000565118018701E-3</v>
      </c>
      <c r="X10" s="3" t="s">
        <v>174</v>
      </c>
      <c r="Y10" s="3" t="s">
        <v>175</v>
      </c>
      <c r="Z10" s="3">
        <v>10</v>
      </c>
      <c r="AA10" s="10">
        <v>101325</v>
      </c>
      <c r="AB10">
        <f t="shared" si="1"/>
        <v>71551.310361663665</v>
      </c>
      <c r="AC10">
        <v>2600</v>
      </c>
      <c r="AD10">
        <v>0.123087766552389</v>
      </c>
      <c r="AE10">
        <f t="shared" si="2"/>
        <v>2</v>
      </c>
      <c r="AF10" s="11">
        <v>2</v>
      </c>
      <c r="AG10">
        <v>3</v>
      </c>
      <c r="AH10" s="12">
        <f t="shared" si="3"/>
        <v>325670.49808429118</v>
      </c>
      <c r="AI10">
        <f t="shared" si="4"/>
        <v>2</v>
      </c>
      <c r="AJ10">
        <f t="shared" si="5"/>
        <v>2</v>
      </c>
      <c r="AK10">
        <v>1.1499999999999999</v>
      </c>
      <c r="AL10">
        <v>-1</v>
      </c>
    </row>
    <row r="11" spans="1:38" x14ac:dyDescent="0.3">
      <c r="A11" s="1" t="s">
        <v>4</v>
      </c>
      <c r="B11" s="1">
        <v>11</v>
      </c>
      <c r="C11" s="7">
        <v>2015</v>
      </c>
      <c r="D11" s="8" t="s">
        <v>51</v>
      </c>
      <c r="E11" s="3">
        <v>2003</v>
      </c>
      <c r="F11" s="3">
        <v>1.5</v>
      </c>
      <c r="G11" s="3">
        <v>0</v>
      </c>
      <c r="H11" s="3">
        <v>7.0000000000000007E-2</v>
      </c>
      <c r="I11" s="3">
        <v>0</v>
      </c>
      <c r="J11" s="9">
        <v>101000000000</v>
      </c>
      <c r="K11" s="3">
        <v>0</v>
      </c>
      <c r="L11" s="9">
        <v>56000000000</v>
      </c>
      <c r="M11" s="9">
        <v>56000000000</v>
      </c>
      <c r="N11" s="3">
        <v>0</v>
      </c>
      <c r="O11" s="3">
        <v>20</v>
      </c>
      <c r="P11" s="3">
        <v>0</v>
      </c>
      <c r="Q11" s="3">
        <v>3</v>
      </c>
      <c r="R11" s="3">
        <v>0</v>
      </c>
      <c r="S11" s="3">
        <f t="shared" si="0"/>
        <v>17.997</v>
      </c>
      <c r="T11" s="3">
        <v>1000</v>
      </c>
      <c r="U11" s="3">
        <v>11.2480727470689</v>
      </c>
      <c r="V11" s="3">
        <v>1.4605834968012101E-2</v>
      </c>
      <c r="W11" s="3">
        <v>1.0332094592518E-3</v>
      </c>
      <c r="X11" s="3">
        <v>3.5</v>
      </c>
      <c r="Y11" s="3">
        <v>0.5</v>
      </c>
      <c r="Z11" s="3">
        <v>10</v>
      </c>
      <c r="AA11" s="10">
        <v>101325</v>
      </c>
      <c r="AB11">
        <f t="shared" si="1"/>
        <v>79561.372911605518</v>
      </c>
      <c r="AC11">
        <v>2600</v>
      </c>
      <c r="AD11">
        <v>0.519320989135301</v>
      </c>
      <c r="AE11">
        <f t="shared" si="2"/>
        <v>1</v>
      </c>
      <c r="AF11" s="11">
        <v>2</v>
      </c>
      <c r="AG11">
        <v>1</v>
      </c>
      <c r="AH11" s="12">
        <f t="shared" si="3"/>
        <v>18703703.703703705</v>
      </c>
      <c r="AI11">
        <f t="shared" si="4"/>
        <v>2</v>
      </c>
      <c r="AJ11">
        <f t="shared" si="5"/>
        <v>4</v>
      </c>
      <c r="AK11">
        <v>1.5</v>
      </c>
      <c r="AL11">
        <v>56000000000</v>
      </c>
    </row>
    <row r="12" spans="1:38" x14ac:dyDescent="0.3">
      <c r="A12" s="1" t="s">
        <v>4</v>
      </c>
      <c r="B12" s="1">
        <v>12</v>
      </c>
      <c r="C12" s="7">
        <v>2015</v>
      </c>
      <c r="D12" s="8" t="s">
        <v>52</v>
      </c>
      <c r="E12" s="3">
        <v>2003</v>
      </c>
      <c r="F12" s="3">
        <v>6.12</v>
      </c>
      <c r="G12" s="3">
        <v>0</v>
      </c>
      <c r="H12" s="3">
        <v>0.12</v>
      </c>
      <c r="I12" s="3">
        <v>1</v>
      </c>
      <c r="J12" s="9">
        <v>281000000000</v>
      </c>
      <c r="K12" s="3">
        <v>0</v>
      </c>
      <c r="L12" s="9">
        <v>104000000000</v>
      </c>
      <c r="M12" s="9">
        <v>104000000000</v>
      </c>
      <c r="N12" s="3">
        <v>0</v>
      </c>
      <c r="O12" s="3">
        <v>21</v>
      </c>
      <c r="P12" s="3">
        <v>0</v>
      </c>
      <c r="Q12" s="3">
        <v>3</v>
      </c>
      <c r="R12" s="3">
        <v>0</v>
      </c>
      <c r="S12" s="3">
        <f t="shared" si="0"/>
        <v>18.997</v>
      </c>
      <c r="T12" s="3">
        <v>1000</v>
      </c>
      <c r="U12" s="3">
        <v>10.642291470200499</v>
      </c>
      <c r="V12" s="3">
        <v>1.47870368622415E-2</v>
      </c>
      <c r="W12" s="3">
        <v>8.9938744296054495E-4</v>
      </c>
      <c r="X12" s="3">
        <v>3.5</v>
      </c>
      <c r="Y12" s="3">
        <v>0.5</v>
      </c>
      <c r="Z12" s="3">
        <v>10</v>
      </c>
      <c r="AA12" s="10">
        <v>101325</v>
      </c>
      <c r="AB12">
        <f t="shared" si="1"/>
        <v>79561.372911605518</v>
      </c>
      <c r="AC12">
        <v>2600</v>
      </c>
      <c r="AD12">
        <v>0.58656820094426898</v>
      </c>
      <c r="AE12">
        <f t="shared" si="2"/>
        <v>1</v>
      </c>
      <c r="AF12" s="11">
        <v>2</v>
      </c>
      <c r="AG12">
        <v>1</v>
      </c>
      <c r="AH12" s="12">
        <f t="shared" si="3"/>
        <v>12754175.744371822</v>
      </c>
      <c r="AI12">
        <f t="shared" si="4"/>
        <v>3</v>
      </c>
      <c r="AJ12">
        <f t="shared" si="5"/>
        <v>4</v>
      </c>
      <c r="AK12">
        <v>6</v>
      </c>
      <c r="AL12">
        <v>104000000000</v>
      </c>
    </row>
    <row r="13" spans="1:38" x14ac:dyDescent="0.3">
      <c r="A13" s="1" t="s">
        <v>5</v>
      </c>
      <c r="B13" s="1">
        <v>13</v>
      </c>
      <c r="C13" s="7">
        <v>1991</v>
      </c>
      <c r="D13" s="8" t="s">
        <v>53</v>
      </c>
      <c r="E13" s="3">
        <v>1905</v>
      </c>
      <c r="F13" s="3">
        <v>16</v>
      </c>
      <c r="G13" s="3">
        <v>1</v>
      </c>
      <c r="H13" s="3">
        <v>1.5</v>
      </c>
      <c r="I13" s="3">
        <v>2</v>
      </c>
      <c r="J13" s="9">
        <v>200000000000</v>
      </c>
      <c r="K13" s="3">
        <v>1</v>
      </c>
      <c r="L13" s="9">
        <v>-1</v>
      </c>
      <c r="M13" s="9">
        <v>-1</v>
      </c>
      <c r="N13" s="9">
        <v>-1</v>
      </c>
      <c r="O13" s="3">
        <v>10.5</v>
      </c>
      <c r="P13" s="3">
        <v>1</v>
      </c>
      <c r="Q13" s="3">
        <v>2.5</v>
      </c>
      <c r="R13" s="3">
        <v>1</v>
      </c>
      <c r="S13" s="3">
        <f t="shared" si="0"/>
        <v>8.5950000000000006</v>
      </c>
      <c r="T13" s="3">
        <v>1050</v>
      </c>
      <c r="U13" s="3">
        <v>12.667281051679399</v>
      </c>
      <c r="V13" s="3">
        <v>1.08486683389013E-2</v>
      </c>
      <c r="W13" s="3">
        <v>2.9369224030357001E-3</v>
      </c>
      <c r="X13" s="3">
        <v>1.2</v>
      </c>
      <c r="Y13" s="3">
        <v>1.1000000000000001</v>
      </c>
      <c r="Z13" s="3">
        <v>10</v>
      </c>
      <c r="AA13" s="10">
        <v>101325</v>
      </c>
      <c r="AB13">
        <f t="shared" si="1"/>
        <v>80508.227388740197</v>
      </c>
      <c r="AC13">
        <v>2600</v>
      </c>
      <c r="AD13">
        <v>0.16357856467196899</v>
      </c>
      <c r="AE13">
        <f t="shared" si="2"/>
        <v>2</v>
      </c>
      <c r="AF13" s="11">
        <v>1</v>
      </c>
      <c r="AG13">
        <v>2</v>
      </c>
      <c r="AH13" s="12">
        <f t="shared" si="3"/>
        <v>3472222.222222222</v>
      </c>
      <c r="AI13">
        <f t="shared" si="4"/>
        <v>4</v>
      </c>
      <c r="AJ13">
        <f t="shared" si="5"/>
        <v>3</v>
      </c>
      <c r="AK13">
        <v>17.5</v>
      </c>
      <c r="AL13">
        <v>-1</v>
      </c>
    </row>
    <row r="14" spans="1:38" x14ac:dyDescent="0.3">
      <c r="A14" s="1" t="s">
        <v>5</v>
      </c>
      <c r="B14" s="1">
        <v>14</v>
      </c>
      <c r="C14" s="7">
        <v>1991</v>
      </c>
      <c r="D14" s="8" t="s">
        <v>54</v>
      </c>
      <c r="E14" s="3">
        <v>1905</v>
      </c>
      <c r="F14" s="3">
        <v>51</v>
      </c>
      <c r="G14" s="3">
        <v>2</v>
      </c>
      <c r="H14" s="3">
        <v>12</v>
      </c>
      <c r="I14" s="3">
        <v>2</v>
      </c>
      <c r="J14" s="9">
        <v>6030000000000</v>
      </c>
      <c r="K14" s="3">
        <v>0</v>
      </c>
      <c r="L14" s="9">
        <v>2200000000000</v>
      </c>
      <c r="M14" s="9">
        <v>2200000000000</v>
      </c>
      <c r="N14" s="3">
        <v>0</v>
      </c>
      <c r="O14" s="3">
        <v>16</v>
      </c>
      <c r="P14" s="3">
        <v>1</v>
      </c>
      <c r="Q14" s="3">
        <v>3</v>
      </c>
      <c r="R14" s="3">
        <v>1</v>
      </c>
      <c r="S14" s="3">
        <f t="shared" si="0"/>
        <v>14.095000000000001</v>
      </c>
      <c r="T14" s="3">
        <v>972</v>
      </c>
      <c r="U14" s="3">
        <v>31.0275806931019</v>
      </c>
      <c r="V14" s="3">
        <v>1.55096131101771E-2</v>
      </c>
      <c r="W14" s="3">
        <v>3.5372357441299201E-3</v>
      </c>
      <c r="X14" s="3">
        <v>2.2000000000000002</v>
      </c>
      <c r="Y14" s="3">
        <v>1.4</v>
      </c>
      <c r="Z14" s="3">
        <v>10</v>
      </c>
      <c r="AA14" s="10">
        <v>101325</v>
      </c>
      <c r="AB14">
        <f t="shared" si="1"/>
        <v>80508.227388740197</v>
      </c>
      <c r="AC14">
        <v>2600</v>
      </c>
      <c r="AD14">
        <v>0.15656894207212901</v>
      </c>
      <c r="AE14">
        <f t="shared" si="2"/>
        <v>2</v>
      </c>
      <c r="AF14" s="11">
        <v>1</v>
      </c>
      <c r="AG14">
        <v>3</v>
      </c>
      <c r="AH14" s="12">
        <f t="shared" si="3"/>
        <v>32843137.25490196</v>
      </c>
      <c r="AI14">
        <f t="shared" si="4"/>
        <v>5</v>
      </c>
      <c r="AJ14">
        <f t="shared" si="5"/>
        <v>4</v>
      </c>
      <c r="AK14">
        <v>51</v>
      </c>
      <c r="AL14">
        <v>2200000000000</v>
      </c>
    </row>
    <row r="15" spans="1:38" x14ac:dyDescent="0.3">
      <c r="A15" s="1" t="s">
        <v>6</v>
      </c>
      <c r="B15" s="1">
        <v>15</v>
      </c>
      <c r="C15" s="3">
        <v>1968</v>
      </c>
      <c r="D15" s="8" t="s">
        <v>55</v>
      </c>
      <c r="E15" s="3">
        <v>631</v>
      </c>
      <c r="F15" s="3">
        <v>960</v>
      </c>
      <c r="G15" s="3">
        <v>2</v>
      </c>
      <c r="H15" s="3">
        <v>48</v>
      </c>
      <c r="I15" s="3">
        <v>2</v>
      </c>
      <c r="J15" s="9">
        <v>15000000000</v>
      </c>
      <c r="K15" s="3">
        <v>0</v>
      </c>
      <c r="L15" s="9">
        <v>5000000000</v>
      </c>
      <c r="M15" s="9">
        <v>8000000000</v>
      </c>
      <c r="N15" s="3">
        <v>1</v>
      </c>
      <c r="O15" s="3">
        <v>2.2999999999999998</v>
      </c>
      <c r="P15" s="3">
        <v>1</v>
      </c>
      <c r="Q15" s="3">
        <v>1.3</v>
      </c>
      <c r="R15" s="3">
        <v>1</v>
      </c>
      <c r="S15" s="3">
        <f t="shared" si="0"/>
        <v>1.6689999999999998</v>
      </c>
      <c r="T15" s="3">
        <v>900</v>
      </c>
      <c r="U15" s="3">
        <v>6.8056158975225198</v>
      </c>
      <c r="V15" s="3">
        <v>1.2065441309895999E-2</v>
      </c>
      <c r="W15" s="3">
        <v>6.5415482792348803E-3</v>
      </c>
      <c r="X15" s="3" t="s">
        <v>174</v>
      </c>
      <c r="Y15" s="3" t="s">
        <v>175</v>
      </c>
      <c r="Z15" s="3">
        <v>10</v>
      </c>
      <c r="AA15" s="10">
        <v>101325</v>
      </c>
      <c r="AB15">
        <f t="shared" si="1"/>
        <v>93893.215124053109</v>
      </c>
      <c r="AC15">
        <v>2600</v>
      </c>
      <c r="AD15">
        <v>6.5753609794676496E-2</v>
      </c>
      <c r="AE15">
        <f t="shared" si="2"/>
        <v>3</v>
      </c>
      <c r="AF15" s="11">
        <v>4</v>
      </c>
      <c r="AG15">
        <v>3</v>
      </c>
      <c r="AH15" s="12">
        <f t="shared" si="3"/>
        <v>4340.2777777777774</v>
      </c>
      <c r="AI15">
        <f t="shared" si="4"/>
        <v>6</v>
      </c>
      <c r="AJ15">
        <f t="shared" si="5"/>
        <v>1</v>
      </c>
      <c r="AK15">
        <v>960</v>
      </c>
      <c r="AL15">
        <v>5000000000</v>
      </c>
    </row>
    <row r="16" spans="1:38" x14ac:dyDescent="0.3">
      <c r="A16" s="1" t="s">
        <v>6</v>
      </c>
      <c r="B16" s="1">
        <v>16</v>
      </c>
      <c r="C16" s="3">
        <v>1971</v>
      </c>
      <c r="D16" s="8" t="s">
        <v>56</v>
      </c>
      <c r="E16" s="3">
        <v>670</v>
      </c>
      <c r="F16" s="3">
        <v>134</v>
      </c>
      <c r="G16" s="3">
        <v>2</v>
      </c>
      <c r="H16" s="3">
        <v>24</v>
      </c>
      <c r="I16" s="3">
        <v>2</v>
      </c>
      <c r="J16" s="9">
        <v>42000000000</v>
      </c>
      <c r="K16" s="3">
        <v>0</v>
      </c>
      <c r="L16" s="9">
        <v>12000000000</v>
      </c>
      <c r="M16" s="9">
        <v>52500000000</v>
      </c>
      <c r="N16" s="3">
        <v>1</v>
      </c>
      <c r="O16" s="3">
        <v>6.5</v>
      </c>
      <c r="P16" s="3">
        <v>1</v>
      </c>
      <c r="Q16" s="3">
        <v>3</v>
      </c>
      <c r="R16" s="3">
        <v>1</v>
      </c>
      <c r="S16" s="3">
        <f t="shared" si="0"/>
        <v>5.83</v>
      </c>
      <c r="T16" s="3">
        <v>900</v>
      </c>
      <c r="U16" s="3">
        <v>6.0083082128476404</v>
      </c>
      <c r="V16" s="3">
        <v>1.1737325062081401E-2</v>
      </c>
      <c r="W16" s="3">
        <v>1.4576153443798001E-3</v>
      </c>
      <c r="X16" s="3">
        <v>4.0999999999999996</v>
      </c>
      <c r="Y16" s="3">
        <v>1.8</v>
      </c>
      <c r="Z16" s="3">
        <v>10</v>
      </c>
      <c r="AA16" s="10">
        <v>101325</v>
      </c>
      <c r="AB16">
        <f t="shared" si="1"/>
        <v>93452.193154549881</v>
      </c>
      <c r="AC16">
        <v>2600</v>
      </c>
      <c r="AD16">
        <v>0.25308882555367401</v>
      </c>
      <c r="AE16">
        <f t="shared" si="2"/>
        <v>2</v>
      </c>
      <c r="AF16" s="11">
        <v>4</v>
      </c>
      <c r="AG16">
        <v>1</v>
      </c>
      <c r="AH16" s="12">
        <f t="shared" si="3"/>
        <v>87064.676616915429</v>
      </c>
      <c r="AI16">
        <f t="shared" si="4"/>
        <v>6</v>
      </c>
      <c r="AJ16">
        <f t="shared" si="5"/>
        <v>2</v>
      </c>
      <c r="AK16">
        <v>110</v>
      </c>
      <c r="AL16">
        <v>52500000000</v>
      </c>
    </row>
    <row r="17" spans="1:38" x14ac:dyDescent="0.3">
      <c r="A17" s="1" t="s">
        <v>6</v>
      </c>
      <c r="B17" s="1">
        <v>17</v>
      </c>
      <c r="C17" s="7">
        <v>1992</v>
      </c>
      <c r="D17" s="13" t="s">
        <v>57</v>
      </c>
      <c r="E17" s="3">
        <v>620</v>
      </c>
      <c r="F17" s="3">
        <v>32.4</v>
      </c>
      <c r="G17" s="3">
        <v>2</v>
      </c>
      <c r="H17" s="3">
        <v>15.6</v>
      </c>
      <c r="I17" s="3">
        <v>1</v>
      </c>
      <c r="J17" s="9">
        <v>36000000000</v>
      </c>
      <c r="K17" s="3">
        <v>0</v>
      </c>
      <c r="L17" s="9">
        <v>24700000000</v>
      </c>
      <c r="M17" s="9">
        <v>30600000000</v>
      </c>
      <c r="N17" s="3">
        <v>1</v>
      </c>
      <c r="O17" s="3">
        <v>5.5</v>
      </c>
      <c r="P17" s="3">
        <v>1</v>
      </c>
      <c r="Q17" s="3">
        <v>2</v>
      </c>
      <c r="R17" s="3">
        <v>1</v>
      </c>
      <c r="S17" s="3">
        <f t="shared" si="0"/>
        <v>4.88</v>
      </c>
      <c r="T17" s="3">
        <v>900</v>
      </c>
      <c r="U17" s="3">
        <v>8.7988713477954601</v>
      </c>
      <c r="V17" s="3">
        <v>1.16468916469619E-2</v>
      </c>
      <c r="W17" s="3">
        <v>2.3640668119641502E-3</v>
      </c>
      <c r="X17" s="3">
        <v>3.9</v>
      </c>
      <c r="Y17" s="3">
        <v>1.8</v>
      </c>
      <c r="Z17" s="3">
        <v>10</v>
      </c>
      <c r="AA17" s="10">
        <v>101325</v>
      </c>
      <c r="AB17">
        <f t="shared" si="1"/>
        <v>94017.981812018741</v>
      </c>
      <c r="AC17">
        <v>2600</v>
      </c>
      <c r="AD17">
        <v>0.14354576220459001</v>
      </c>
      <c r="AE17">
        <f t="shared" si="2"/>
        <v>2</v>
      </c>
      <c r="AF17" s="11">
        <v>4</v>
      </c>
      <c r="AG17">
        <v>3</v>
      </c>
      <c r="AH17" s="12">
        <f t="shared" si="3"/>
        <v>308641.97530864197</v>
      </c>
      <c r="AI17">
        <f t="shared" si="4"/>
        <v>5</v>
      </c>
      <c r="AJ17">
        <f t="shared" si="5"/>
        <v>2</v>
      </c>
      <c r="AK17">
        <v>32.4</v>
      </c>
      <c r="AL17">
        <v>24700000000</v>
      </c>
    </row>
    <row r="18" spans="1:38" x14ac:dyDescent="0.3">
      <c r="A18" s="1" t="s">
        <v>6</v>
      </c>
      <c r="B18" s="1">
        <v>18</v>
      </c>
      <c r="C18" s="7">
        <v>1995</v>
      </c>
      <c r="D18" s="13" t="s">
        <v>58</v>
      </c>
      <c r="E18" s="3">
        <v>630</v>
      </c>
      <c r="F18" s="3">
        <v>84</v>
      </c>
      <c r="G18" s="3">
        <v>2</v>
      </c>
      <c r="H18" s="3">
        <v>12</v>
      </c>
      <c r="I18" s="3">
        <v>1</v>
      </c>
      <c r="J18" s="9">
        <v>3440000000</v>
      </c>
      <c r="K18" s="3">
        <v>0</v>
      </c>
      <c r="L18" s="9">
        <v>1010000000</v>
      </c>
      <c r="M18" s="9">
        <v>-1</v>
      </c>
      <c r="N18" s="3">
        <v>2</v>
      </c>
      <c r="O18" s="3">
        <v>4.25</v>
      </c>
      <c r="P18" s="3">
        <v>1</v>
      </c>
      <c r="Q18" s="3">
        <v>1.75</v>
      </c>
      <c r="R18" s="3">
        <v>1</v>
      </c>
      <c r="S18" s="3">
        <f t="shared" si="0"/>
        <v>3.62</v>
      </c>
      <c r="T18" s="3">
        <v>1050</v>
      </c>
      <c r="U18" s="3">
        <v>10.0294585165251</v>
      </c>
      <c r="V18" s="3">
        <v>1.1908340006673899E-2</v>
      </c>
      <c r="W18" s="3">
        <v>4.1854343232777197E-3</v>
      </c>
      <c r="X18" s="3">
        <v>3.3</v>
      </c>
      <c r="Y18" s="3">
        <v>2</v>
      </c>
      <c r="Z18" s="3">
        <v>10</v>
      </c>
      <c r="AA18" s="10">
        <v>101325</v>
      </c>
      <c r="AB18">
        <f t="shared" si="1"/>
        <v>93904.550705118003</v>
      </c>
      <c r="AC18">
        <v>2600</v>
      </c>
      <c r="AD18">
        <v>9.5514607744181301E-2</v>
      </c>
      <c r="AE18">
        <f t="shared" si="2"/>
        <v>3</v>
      </c>
      <c r="AF18" s="11">
        <v>4</v>
      </c>
      <c r="AG18">
        <v>3</v>
      </c>
      <c r="AH18" s="12">
        <f t="shared" si="3"/>
        <v>11375.661375661375</v>
      </c>
      <c r="AI18">
        <f t="shared" si="4"/>
        <v>6</v>
      </c>
      <c r="AJ18">
        <f t="shared" si="5"/>
        <v>2</v>
      </c>
      <c r="AK18">
        <v>72</v>
      </c>
      <c r="AL18">
        <v>-1</v>
      </c>
    </row>
    <row r="19" spans="1:38" x14ac:dyDescent="0.3">
      <c r="A19" s="1" t="s">
        <v>6</v>
      </c>
      <c r="B19" s="1">
        <v>19</v>
      </c>
      <c r="C19" s="7">
        <v>1999</v>
      </c>
      <c r="D19" s="13" t="s">
        <v>59</v>
      </c>
      <c r="E19" s="3">
        <v>728</v>
      </c>
      <c r="F19" s="3">
        <v>30</v>
      </c>
      <c r="G19" s="3">
        <v>0</v>
      </c>
      <c r="H19" s="3">
        <v>2</v>
      </c>
      <c r="I19" s="3">
        <v>1</v>
      </c>
      <c r="J19" s="9">
        <v>130000000</v>
      </c>
      <c r="K19" s="3">
        <v>1</v>
      </c>
      <c r="L19" s="9">
        <v>-1</v>
      </c>
      <c r="M19" s="9">
        <v>-1</v>
      </c>
      <c r="N19" s="9">
        <v>-1</v>
      </c>
      <c r="O19" s="3">
        <v>4.5</v>
      </c>
      <c r="P19" s="3">
        <v>1</v>
      </c>
      <c r="Q19" s="3">
        <v>2.5</v>
      </c>
      <c r="R19" s="3">
        <v>2</v>
      </c>
      <c r="S19" s="3">
        <f t="shared" si="0"/>
        <v>3.7720000000000002</v>
      </c>
      <c r="T19" s="3">
        <v>900</v>
      </c>
      <c r="U19" s="3">
        <v>6.1626054024957</v>
      </c>
      <c r="V19" s="3">
        <v>1.20989206051565E-2</v>
      </c>
      <c r="W19" s="3">
        <v>2.39489052190531E-3</v>
      </c>
      <c r="X19" s="3" t="s">
        <v>174</v>
      </c>
      <c r="Y19" s="3" t="s">
        <v>175</v>
      </c>
      <c r="Z19" s="3">
        <v>10</v>
      </c>
      <c r="AA19" s="10">
        <v>101325</v>
      </c>
      <c r="AB19">
        <f t="shared" si="1"/>
        <v>92800.142532905578</v>
      </c>
      <c r="AC19">
        <v>2600</v>
      </c>
      <c r="AD19">
        <v>0.164566501565027</v>
      </c>
      <c r="AE19">
        <f t="shared" si="2"/>
        <v>2</v>
      </c>
      <c r="AF19" s="11">
        <v>4</v>
      </c>
      <c r="AG19">
        <v>1</v>
      </c>
      <c r="AH19" s="12">
        <f t="shared" si="3"/>
        <v>1203.7037037037037</v>
      </c>
      <c r="AI19">
        <f t="shared" si="4"/>
        <v>5</v>
      </c>
      <c r="AJ19">
        <f t="shared" si="5"/>
        <v>1</v>
      </c>
      <c r="AK19">
        <v>28</v>
      </c>
      <c r="AL19">
        <v>-1</v>
      </c>
    </row>
    <row r="20" spans="1:38" x14ac:dyDescent="0.3">
      <c r="A20" s="1" t="s">
        <v>7</v>
      </c>
      <c r="B20" s="1">
        <v>20</v>
      </c>
      <c r="C20" s="7">
        <v>2008</v>
      </c>
      <c r="D20" s="8" t="s">
        <v>60</v>
      </c>
      <c r="E20" s="3">
        <v>1122</v>
      </c>
      <c r="F20" s="3">
        <v>6</v>
      </c>
      <c r="G20" s="3">
        <v>0</v>
      </c>
      <c r="H20" s="3">
        <v>2</v>
      </c>
      <c r="I20" s="3">
        <v>2</v>
      </c>
      <c r="J20" s="9">
        <v>4100000000</v>
      </c>
      <c r="K20" s="3">
        <v>0</v>
      </c>
      <c r="L20" s="9">
        <v>1400000000</v>
      </c>
      <c r="M20" s="9">
        <v>1400000000</v>
      </c>
      <c r="N20" s="3">
        <v>0</v>
      </c>
      <c r="O20" s="3">
        <v>17</v>
      </c>
      <c r="P20" s="3">
        <v>0</v>
      </c>
      <c r="Q20" s="3">
        <v>4</v>
      </c>
      <c r="R20" s="3">
        <v>0</v>
      </c>
      <c r="S20" s="3">
        <f t="shared" si="0"/>
        <v>15.878</v>
      </c>
      <c r="T20" s="3">
        <v>950</v>
      </c>
      <c r="U20" s="3">
        <v>16.198930771339001</v>
      </c>
      <c r="V20" s="3">
        <v>1.3455842477120899E-2</v>
      </c>
      <c r="W20" s="3">
        <v>1.73946383857439E-3</v>
      </c>
      <c r="X20" s="3" t="s">
        <v>174</v>
      </c>
      <c r="Y20" s="3" t="s">
        <v>175</v>
      </c>
      <c r="Z20" s="3">
        <v>10</v>
      </c>
      <c r="AA20" s="10">
        <v>101325</v>
      </c>
      <c r="AB20">
        <f t="shared" si="1"/>
        <v>88489.512557588721</v>
      </c>
      <c r="AC20">
        <v>2600</v>
      </c>
      <c r="AD20">
        <v>0.29309460793375702</v>
      </c>
      <c r="AE20">
        <f t="shared" si="2"/>
        <v>2</v>
      </c>
      <c r="AF20" s="11">
        <v>4</v>
      </c>
      <c r="AG20">
        <v>1</v>
      </c>
      <c r="AH20" s="12">
        <f t="shared" si="3"/>
        <v>189814.8148148148</v>
      </c>
      <c r="AI20">
        <f t="shared" si="4"/>
        <v>3</v>
      </c>
      <c r="AJ20">
        <f t="shared" si="5"/>
        <v>2</v>
      </c>
      <c r="AK20">
        <v>4</v>
      </c>
      <c r="AL20">
        <v>1400000000</v>
      </c>
    </row>
    <row r="21" spans="1:38" x14ac:dyDescent="0.3">
      <c r="A21" s="1" t="s">
        <v>7</v>
      </c>
      <c r="B21" s="1">
        <v>21</v>
      </c>
      <c r="C21" s="7">
        <v>2008</v>
      </c>
      <c r="D21" s="8" t="s">
        <v>61</v>
      </c>
      <c r="E21" s="3">
        <v>1122</v>
      </c>
      <c r="F21" s="3">
        <v>60</v>
      </c>
      <c r="G21" s="3">
        <v>2</v>
      </c>
      <c r="H21" s="3">
        <v>24</v>
      </c>
      <c r="I21" s="3">
        <v>2</v>
      </c>
      <c r="J21" s="9">
        <v>260000000000</v>
      </c>
      <c r="K21" s="3">
        <v>0</v>
      </c>
      <c r="L21" s="9">
        <v>20000000000</v>
      </c>
      <c r="M21" s="9">
        <v>20000000000</v>
      </c>
      <c r="N21" s="3">
        <v>0</v>
      </c>
      <c r="O21" s="3">
        <v>10</v>
      </c>
      <c r="P21" s="3">
        <v>0</v>
      </c>
      <c r="Q21" s="3">
        <v>2</v>
      </c>
      <c r="R21" s="3">
        <v>1</v>
      </c>
      <c r="S21" s="3">
        <f t="shared" si="0"/>
        <v>8.8780000000000001</v>
      </c>
      <c r="T21" s="3">
        <v>950</v>
      </c>
      <c r="U21" s="3">
        <v>22.3608407218073</v>
      </c>
      <c r="V21" s="3">
        <v>1.1396349437350701E-2</v>
      </c>
      <c r="W21" s="3">
        <v>4.4684578506365702E-3</v>
      </c>
      <c r="X21" s="3" t="s">
        <v>174</v>
      </c>
      <c r="Y21" s="3" t="s">
        <v>175</v>
      </c>
      <c r="Z21" s="3">
        <v>10</v>
      </c>
      <c r="AA21" s="10">
        <v>101325</v>
      </c>
      <c r="AB21">
        <f t="shared" si="1"/>
        <v>88489.512557588721</v>
      </c>
      <c r="AC21">
        <v>2600</v>
      </c>
      <c r="AD21">
        <v>0.100549578875705</v>
      </c>
      <c r="AE21">
        <f t="shared" si="2"/>
        <v>2</v>
      </c>
      <c r="AF21" s="11">
        <v>4</v>
      </c>
      <c r="AG21">
        <v>1</v>
      </c>
      <c r="AH21" s="12">
        <f t="shared" si="3"/>
        <v>1203703.7037037036</v>
      </c>
      <c r="AI21">
        <f t="shared" si="4"/>
        <v>5</v>
      </c>
      <c r="AJ21">
        <f t="shared" si="5"/>
        <v>3</v>
      </c>
      <c r="AK21">
        <v>60</v>
      </c>
      <c r="AL21">
        <v>20000000000</v>
      </c>
    </row>
    <row r="22" spans="1:38" x14ac:dyDescent="0.3">
      <c r="A22" s="1" t="s">
        <v>7</v>
      </c>
      <c r="B22" s="1">
        <v>22</v>
      </c>
      <c r="C22" s="7">
        <v>2008</v>
      </c>
      <c r="D22" s="8" t="s">
        <v>62</v>
      </c>
      <c r="E22" s="3">
        <v>1122</v>
      </c>
      <c r="F22" s="3">
        <v>3.5</v>
      </c>
      <c r="G22" s="3">
        <v>2</v>
      </c>
      <c r="H22" s="3">
        <v>2.5</v>
      </c>
      <c r="I22" s="3">
        <v>2</v>
      </c>
      <c r="J22" s="9">
        <v>220000000000</v>
      </c>
      <c r="K22" s="3">
        <v>0</v>
      </c>
      <c r="L22" s="9">
        <v>47300000000</v>
      </c>
      <c r="M22" s="9">
        <v>47300000000</v>
      </c>
      <c r="N22" s="3">
        <v>0</v>
      </c>
      <c r="O22" s="3">
        <v>21</v>
      </c>
      <c r="P22" s="3">
        <v>1</v>
      </c>
      <c r="Q22" s="3">
        <v>3</v>
      </c>
      <c r="R22" s="3">
        <v>2</v>
      </c>
      <c r="S22" s="3">
        <f t="shared" si="0"/>
        <v>19.878</v>
      </c>
      <c r="T22" s="3">
        <v>950</v>
      </c>
      <c r="U22" s="3">
        <v>21.415677650422801</v>
      </c>
      <c r="V22" s="3">
        <v>1.63526207591097E-2</v>
      </c>
      <c r="W22" s="3">
        <v>1.72751920250287E-3</v>
      </c>
      <c r="X22" s="3" t="s">
        <v>174</v>
      </c>
      <c r="Y22" s="3" t="s">
        <v>175</v>
      </c>
      <c r="Z22" s="3">
        <v>10</v>
      </c>
      <c r="AA22" s="10">
        <v>101325</v>
      </c>
      <c r="AB22">
        <f t="shared" si="1"/>
        <v>88489.512557588721</v>
      </c>
      <c r="AC22">
        <v>2600</v>
      </c>
      <c r="AD22">
        <v>0.33729951461586299</v>
      </c>
      <c r="AE22">
        <f t="shared" si="2"/>
        <v>2</v>
      </c>
      <c r="AF22" s="11">
        <v>4</v>
      </c>
      <c r="AG22">
        <v>1</v>
      </c>
      <c r="AH22" s="12">
        <f t="shared" si="3"/>
        <v>17460317.460317459</v>
      </c>
      <c r="AI22">
        <f t="shared" si="4"/>
        <v>3</v>
      </c>
      <c r="AJ22">
        <f t="shared" si="5"/>
        <v>4</v>
      </c>
      <c r="AK22">
        <v>1</v>
      </c>
      <c r="AL22">
        <v>47300000000</v>
      </c>
    </row>
    <row r="23" spans="1:38" x14ac:dyDescent="0.3">
      <c r="A23" s="1" t="s">
        <v>8</v>
      </c>
      <c r="B23" s="1">
        <v>23</v>
      </c>
      <c r="C23" s="7">
        <v>1986</v>
      </c>
      <c r="D23" s="8" t="s">
        <v>63</v>
      </c>
      <c r="E23" s="3">
        <v>1815</v>
      </c>
      <c r="F23" s="3">
        <v>72</v>
      </c>
      <c r="G23" s="3">
        <v>2</v>
      </c>
      <c r="H23" s="3">
        <v>24</v>
      </c>
      <c r="I23" s="3">
        <v>1</v>
      </c>
      <c r="J23" s="9">
        <v>260000000000</v>
      </c>
      <c r="K23" s="3">
        <v>2</v>
      </c>
      <c r="L23" s="9">
        <v>130000000000</v>
      </c>
      <c r="M23" s="9">
        <v>-1</v>
      </c>
      <c r="N23" s="3">
        <v>2</v>
      </c>
      <c r="O23" s="3">
        <v>9.5</v>
      </c>
      <c r="P23" s="3">
        <v>0</v>
      </c>
      <c r="Q23" s="3">
        <v>3</v>
      </c>
      <c r="R23" s="3">
        <v>1</v>
      </c>
      <c r="S23" s="3">
        <f t="shared" si="0"/>
        <v>7.6850000000000005</v>
      </c>
      <c r="T23" s="3">
        <v>1045</v>
      </c>
      <c r="U23" s="3">
        <v>3.0400601944612</v>
      </c>
      <c r="V23" s="3">
        <v>1.28050119688625E-2</v>
      </c>
      <c r="W23" s="3">
        <v>5.6468338766927197E-4</v>
      </c>
      <c r="X23" s="3">
        <v>5.5</v>
      </c>
      <c r="Y23" s="3">
        <v>1.2</v>
      </c>
      <c r="Z23" s="3">
        <v>10</v>
      </c>
      <c r="AA23" s="10">
        <v>101325</v>
      </c>
      <c r="AB23">
        <f t="shared" si="1"/>
        <v>81387.710604878055</v>
      </c>
      <c r="AC23">
        <v>2600</v>
      </c>
      <c r="AD23">
        <v>0.71933164101303604</v>
      </c>
      <c r="AE23">
        <f t="shared" si="2"/>
        <v>1</v>
      </c>
      <c r="AF23" s="11">
        <v>1</v>
      </c>
      <c r="AG23">
        <v>1</v>
      </c>
      <c r="AH23" s="12">
        <f t="shared" si="3"/>
        <v>1003086.4197530864</v>
      </c>
      <c r="AI23">
        <f t="shared" si="4"/>
        <v>6</v>
      </c>
      <c r="AJ23">
        <f t="shared" si="5"/>
        <v>3</v>
      </c>
      <c r="AK23">
        <v>72</v>
      </c>
      <c r="AL23">
        <v>130000000000</v>
      </c>
    </row>
    <row r="24" spans="1:38" x14ac:dyDescent="0.3">
      <c r="A24" s="1" t="s">
        <v>9</v>
      </c>
      <c r="B24" s="1">
        <v>24</v>
      </c>
      <c r="C24" s="7">
        <v>2011</v>
      </c>
      <c r="D24" s="8" t="s">
        <v>64</v>
      </c>
      <c r="E24" s="3">
        <v>1470</v>
      </c>
      <c r="F24" s="3">
        <v>27</v>
      </c>
      <c r="G24" s="3">
        <v>2</v>
      </c>
      <c r="H24" s="3">
        <v>3</v>
      </c>
      <c r="I24" s="3">
        <v>2</v>
      </c>
      <c r="J24" s="9">
        <v>450000000000</v>
      </c>
      <c r="K24" s="3">
        <v>0</v>
      </c>
      <c r="L24" s="9">
        <v>200000000000</v>
      </c>
      <c r="M24" s="9">
        <v>200000000000</v>
      </c>
      <c r="N24" s="3">
        <v>0</v>
      </c>
      <c r="O24" s="3">
        <v>11.8</v>
      </c>
      <c r="P24" s="3">
        <v>0</v>
      </c>
      <c r="Q24" s="3">
        <v>1.9</v>
      </c>
      <c r="R24" s="3">
        <v>0</v>
      </c>
      <c r="S24" s="3">
        <f t="shared" si="0"/>
        <v>10.33</v>
      </c>
      <c r="T24" s="3">
        <v>900</v>
      </c>
      <c r="U24" s="3">
        <v>18.0151872153703</v>
      </c>
      <c r="V24" s="3">
        <v>1.24356673866639E-2</v>
      </c>
      <c r="W24" s="3">
        <v>3.08069553142019E-3</v>
      </c>
      <c r="X24" s="3">
        <v>4.5</v>
      </c>
      <c r="Y24" s="3">
        <v>0.5</v>
      </c>
      <c r="Z24" s="3">
        <v>10</v>
      </c>
      <c r="AA24" s="10">
        <v>101325</v>
      </c>
      <c r="AB24">
        <f t="shared" si="1"/>
        <v>84848.989537950431</v>
      </c>
      <c r="AC24">
        <v>2600</v>
      </c>
      <c r="AD24">
        <v>0.158459443219894</v>
      </c>
      <c r="AE24">
        <f t="shared" si="2"/>
        <v>2</v>
      </c>
      <c r="AF24" s="11">
        <v>4</v>
      </c>
      <c r="AG24">
        <v>1</v>
      </c>
      <c r="AH24" s="12">
        <f t="shared" si="3"/>
        <v>4629629.6296296297</v>
      </c>
      <c r="AI24">
        <f t="shared" si="4"/>
        <v>5</v>
      </c>
      <c r="AJ24">
        <f t="shared" si="5"/>
        <v>3</v>
      </c>
      <c r="AK24">
        <v>27</v>
      </c>
      <c r="AL24">
        <v>200000000000</v>
      </c>
    </row>
    <row r="25" spans="1:38" x14ac:dyDescent="0.3">
      <c r="A25" s="1" t="s">
        <v>9</v>
      </c>
      <c r="B25" s="1">
        <v>25</v>
      </c>
      <c r="C25" s="7">
        <v>2011</v>
      </c>
      <c r="D25" s="8" t="s">
        <v>65</v>
      </c>
      <c r="E25" s="3">
        <v>1470</v>
      </c>
      <c r="F25" s="3">
        <v>9</v>
      </c>
      <c r="G25" s="3">
        <v>2</v>
      </c>
      <c r="H25" s="3">
        <v>3</v>
      </c>
      <c r="I25" s="3">
        <v>2</v>
      </c>
      <c r="J25" s="9">
        <v>130000000000</v>
      </c>
      <c r="K25" s="3">
        <v>0</v>
      </c>
      <c r="L25" s="9">
        <v>80000000000</v>
      </c>
      <c r="M25" s="9">
        <v>80000000000</v>
      </c>
      <c r="N25" s="3">
        <v>0</v>
      </c>
      <c r="O25" s="3">
        <v>11.1</v>
      </c>
      <c r="P25" s="3">
        <v>1</v>
      </c>
      <c r="Q25" s="3">
        <v>1.1000000000000001</v>
      </c>
      <c r="R25" s="3">
        <v>1</v>
      </c>
      <c r="S25" s="3">
        <f t="shared" si="0"/>
        <v>9.629999999999999</v>
      </c>
      <c r="T25" s="3">
        <v>900</v>
      </c>
      <c r="U25" s="3">
        <v>39.627733210654903</v>
      </c>
      <c r="V25" s="3">
        <v>1.1689249015725199E-2</v>
      </c>
      <c r="W25" s="3">
        <v>6.8648069014555302E-3</v>
      </c>
      <c r="X25" s="3">
        <v>4.5</v>
      </c>
      <c r="Y25" s="3">
        <v>0.5</v>
      </c>
      <c r="Z25" s="3">
        <v>10</v>
      </c>
      <c r="AA25" s="10">
        <v>101325</v>
      </c>
      <c r="AB25">
        <f t="shared" si="1"/>
        <v>84848.989537950431</v>
      </c>
      <c r="AC25">
        <v>2600</v>
      </c>
      <c r="AD25">
        <v>6.3124965439421199E-2</v>
      </c>
      <c r="AE25">
        <f t="shared" si="2"/>
        <v>3</v>
      </c>
      <c r="AF25" s="11">
        <v>4</v>
      </c>
      <c r="AG25">
        <v>1</v>
      </c>
      <c r="AH25" s="12">
        <f t="shared" si="3"/>
        <v>4012345.6790123456</v>
      </c>
      <c r="AI25">
        <f t="shared" si="4"/>
        <v>3</v>
      </c>
      <c r="AJ25">
        <f t="shared" si="5"/>
        <v>3</v>
      </c>
      <c r="AK25">
        <v>9</v>
      </c>
      <c r="AL25">
        <v>80000000000</v>
      </c>
    </row>
    <row r="26" spans="1:38" x14ac:dyDescent="0.3">
      <c r="A26" s="1" t="s">
        <v>9</v>
      </c>
      <c r="B26" s="1">
        <v>26</v>
      </c>
      <c r="C26" s="7">
        <v>2011</v>
      </c>
      <c r="D26" s="8" t="s">
        <v>66</v>
      </c>
      <c r="E26" s="3">
        <v>1470</v>
      </c>
      <c r="F26" s="3">
        <v>9.25</v>
      </c>
      <c r="G26" s="3">
        <v>2</v>
      </c>
      <c r="H26" s="3">
        <v>2.75</v>
      </c>
      <c r="I26" s="3">
        <v>2</v>
      </c>
      <c r="J26" s="9">
        <v>28000000000</v>
      </c>
      <c r="K26" s="3">
        <v>0</v>
      </c>
      <c r="L26" s="9">
        <v>14000000000</v>
      </c>
      <c r="M26" s="9">
        <v>14000000000</v>
      </c>
      <c r="N26" s="3">
        <v>0</v>
      </c>
      <c r="O26" s="3">
        <v>7.6</v>
      </c>
      <c r="P26" s="3">
        <v>0</v>
      </c>
      <c r="Q26" s="3">
        <v>2.2000000000000002</v>
      </c>
      <c r="R26" s="3">
        <v>0</v>
      </c>
      <c r="S26" s="3">
        <f t="shared" si="0"/>
        <v>6.13</v>
      </c>
      <c r="T26" s="3">
        <v>900</v>
      </c>
      <c r="U26" s="3">
        <v>32.777658047809098</v>
      </c>
      <c r="V26" s="3">
        <v>9.9519606292135902E-3</v>
      </c>
      <c r="W26" s="3">
        <v>8.8328067850018798E-3</v>
      </c>
      <c r="X26" s="3">
        <v>4.5</v>
      </c>
      <c r="Y26" s="3">
        <v>0.5</v>
      </c>
      <c r="Z26" s="3">
        <v>10</v>
      </c>
      <c r="AA26" s="10">
        <v>101325</v>
      </c>
      <c r="AB26">
        <f t="shared" si="1"/>
        <v>84848.989537950431</v>
      </c>
      <c r="AC26">
        <v>2600</v>
      </c>
      <c r="AD26">
        <v>4.1359824744103602E-2</v>
      </c>
      <c r="AE26">
        <f t="shared" si="2"/>
        <v>3</v>
      </c>
      <c r="AF26" s="11">
        <v>4</v>
      </c>
      <c r="AG26">
        <v>1</v>
      </c>
      <c r="AH26" s="12">
        <f t="shared" si="3"/>
        <v>840840.84084084083</v>
      </c>
      <c r="AI26">
        <f t="shared" si="4"/>
        <v>3</v>
      </c>
      <c r="AJ26">
        <f t="shared" si="5"/>
        <v>2</v>
      </c>
      <c r="AK26">
        <v>9.25</v>
      </c>
      <c r="AL26">
        <v>14000000000</v>
      </c>
    </row>
    <row r="27" spans="1:38" x14ac:dyDescent="0.3">
      <c r="A27" s="1" t="s">
        <v>10</v>
      </c>
      <c r="B27" s="1">
        <v>27</v>
      </c>
      <c r="C27" s="7">
        <v>2015</v>
      </c>
      <c r="D27" s="8" t="s">
        <v>67</v>
      </c>
      <c r="E27" s="3">
        <v>5987</v>
      </c>
      <c r="F27" s="3">
        <v>14</v>
      </c>
      <c r="G27" s="3">
        <v>2</v>
      </c>
      <c r="H27" s="3">
        <v>10</v>
      </c>
      <c r="I27" s="3">
        <v>2</v>
      </c>
      <c r="J27" s="9">
        <v>158000000</v>
      </c>
      <c r="K27" s="3">
        <v>0</v>
      </c>
      <c r="L27" s="9">
        <v>45000000</v>
      </c>
      <c r="M27" s="9">
        <v>45000000</v>
      </c>
      <c r="N27" s="3">
        <v>0</v>
      </c>
      <c r="O27" s="3">
        <v>12.5</v>
      </c>
      <c r="P27" s="3">
        <v>1</v>
      </c>
      <c r="Q27" s="3">
        <v>2.5</v>
      </c>
      <c r="R27" s="3">
        <v>2</v>
      </c>
      <c r="S27" s="3">
        <f t="shared" si="0"/>
        <v>6.5129999999999999</v>
      </c>
      <c r="T27" s="3">
        <v>950</v>
      </c>
      <c r="U27" s="3">
        <v>5.9743894311768404</v>
      </c>
      <c r="V27" s="3">
        <v>9.6962683290938208E-3</v>
      </c>
      <c r="W27" s="3">
        <v>1.2076260969095501E-3</v>
      </c>
      <c r="X27" s="3" t="s">
        <v>174</v>
      </c>
      <c r="Y27" s="3" t="s">
        <v>175</v>
      </c>
      <c r="Z27" s="3">
        <v>10</v>
      </c>
      <c r="AA27" s="10">
        <v>101325</v>
      </c>
      <c r="AB27">
        <f t="shared" si="1"/>
        <v>49184.358224514915</v>
      </c>
      <c r="AC27">
        <v>2600</v>
      </c>
      <c r="AD27">
        <v>0.234898185384568</v>
      </c>
      <c r="AE27">
        <f t="shared" si="2"/>
        <v>2</v>
      </c>
      <c r="AF27" s="11">
        <v>3</v>
      </c>
      <c r="AG27">
        <v>4</v>
      </c>
      <c r="AH27" s="12">
        <f t="shared" si="3"/>
        <v>3134.9206349206347</v>
      </c>
      <c r="AI27">
        <f t="shared" si="4"/>
        <v>4</v>
      </c>
      <c r="AJ27">
        <f t="shared" si="5"/>
        <v>1</v>
      </c>
      <c r="AK27">
        <v>4</v>
      </c>
      <c r="AL27">
        <v>45000000</v>
      </c>
    </row>
    <row r="28" spans="1:38" x14ac:dyDescent="0.3">
      <c r="A28" s="1" t="s">
        <v>10</v>
      </c>
      <c r="B28" s="1">
        <v>28</v>
      </c>
      <c r="C28" s="7">
        <v>2015</v>
      </c>
      <c r="D28" s="8" t="s">
        <v>68</v>
      </c>
      <c r="E28" s="3">
        <v>5987</v>
      </c>
      <c r="F28" s="3">
        <v>580</v>
      </c>
      <c r="G28" s="3">
        <v>2</v>
      </c>
      <c r="H28" s="3">
        <v>300</v>
      </c>
      <c r="I28" s="3">
        <v>2</v>
      </c>
      <c r="J28" s="9">
        <v>765000000</v>
      </c>
      <c r="K28" s="3">
        <v>0</v>
      </c>
      <c r="L28" s="9">
        <v>164000000</v>
      </c>
      <c r="M28" s="9">
        <v>165000000</v>
      </c>
      <c r="N28" s="3">
        <v>0</v>
      </c>
      <c r="O28" s="3">
        <v>8.5</v>
      </c>
      <c r="P28" s="3">
        <v>1</v>
      </c>
      <c r="Q28" s="3">
        <v>1.5</v>
      </c>
      <c r="R28" s="3">
        <v>2</v>
      </c>
      <c r="S28" s="3">
        <f t="shared" si="0"/>
        <v>2.5129999999999999</v>
      </c>
      <c r="T28" s="3">
        <v>950</v>
      </c>
      <c r="U28" s="3">
        <v>5.7603951816432897</v>
      </c>
      <c r="V28" s="3">
        <v>1.10584533181686E-2</v>
      </c>
      <c r="W28" s="3">
        <v>2.6428633375955701E-3</v>
      </c>
      <c r="X28" s="3" t="s">
        <v>174</v>
      </c>
      <c r="Y28" s="3" t="s">
        <v>175</v>
      </c>
      <c r="Z28" s="3">
        <v>10</v>
      </c>
      <c r="AA28" s="10">
        <v>101325</v>
      </c>
      <c r="AB28">
        <f t="shared" si="1"/>
        <v>49184.358224514915</v>
      </c>
      <c r="AC28">
        <v>2600</v>
      </c>
      <c r="AD28">
        <v>0.107206738859846</v>
      </c>
      <c r="AE28">
        <f t="shared" si="2"/>
        <v>2</v>
      </c>
      <c r="AF28" s="11">
        <v>3</v>
      </c>
      <c r="AG28">
        <v>2</v>
      </c>
      <c r="AH28" s="12">
        <f t="shared" si="3"/>
        <v>366.37931034482756</v>
      </c>
      <c r="AI28">
        <f t="shared" si="4"/>
        <v>6</v>
      </c>
      <c r="AJ28">
        <f t="shared" si="5"/>
        <v>1</v>
      </c>
      <c r="AK28">
        <v>280</v>
      </c>
      <c r="AL28">
        <v>165000000</v>
      </c>
    </row>
    <row r="29" spans="1:38" x14ac:dyDescent="0.3">
      <c r="A29" s="1" t="s">
        <v>10</v>
      </c>
      <c r="B29" s="1">
        <v>29</v>
      </c>
      <c r="C29" s="7">
        <v>2015</v>
      </c>
      <c r="D29" s="8" t="s">
        <v>69</v>
      </c>
      <c r="E29" s="3">
        <v>5987</v>
      </c>
      <c r="F29" s="3">
        <v>390</v>
      </c>
      <c r="G29" s="3">
        <v>2</v>
      </c>
      <c r="H29" s="3">
        <v>200</v>
      </c>
      <c r="I29" s="3">
        <v>2</v>
      </c>
      <c r="J29" s="9">
        <v>228000000</v>
      </c>
      <c r="K29" s="3">
        <v>0</v>
      </c>
      <c r="L29" s="9">
        <v>50000000</v>
      </c>
      <c r="M29" s="9">
        <v>57000000</v>
      </c>
      <c r="N29" s="3">
        <v>0</v>
      </c>
      <c r="O29" s="3">
        <v>8</v>
      </c>
      <c r="P29" s="3">
        <v>1</v>
      </c>
      <c r="Q29" s="3">
        <v>1.5</v>
      </c>
      <c r="R29" s="3">
        <v>2</v>
      </c>
      <c r="S29" s="3">
        <f t="shared" si="0"/>
        <v>2.0129999999999999</v>
      </c>
      <c r="T29" s="3">
        <v>950</v>
      </c>
      <c r="U29" s="3">
        <v>3.7501302195779598</v>
      </c>
      <c r="V29" s="3">
        <v>1.17604205351822E-2</v>
      </c>
      <c r="W29" s="3">
        <v>2.0558322400558702E-3</v>
      </c>
      <c r="X29" s="3" t="s">
        <v>174</v>
      </c>
      <c r="Y29" s="3" t="s">
        <v>175</v>
      </c>
      <c r="Z29" s="3">
        <v>10</v>
      </c>
      <c r="AA29" s="10">
        <v>101325</v>
      </c>
      <c r="AB29">
        <f t="shared" si="1"/>
        <v>49184.358224514915</v>
      </c>
      <c r="AC29">
        <v>2600</v>
      </c>
      <c r="AD29">
        <v>0.14028387846214299</v>
      </c>
      <c r="AE29">
        <f t="shared" si="2"/>
        <v>2</v>
      </c>
      <c r="AF29" s="11">
        <v>3</v>
      </c>
      <c r="AG29">
        <v>2</v>
      </c>
      <c r="AH29" s="12">
        <f t="shared" si="3"/>
        <v>162.39316239316238</v>
      </c>
      <c r="AI29">
        <f t="shared" si="4"/>
        <v>6</v>
      </c>
      <c r="AJ29">
        <f t="shared" si="5"/>
        <v>1</v>
      </c>
      <c r="AK29">
        <v>190</v>
      </c>
      <c r="AL29">
        <v>57000000</v>
      </c>
    </row>
    <row r="30" spans="1:38" x14ac:dyDescent="0.3">
      <c r="A30" s="1" t="s">
        <v>10</v>
      </c>
      <c r="B30" s="1">
        <v>30</v>
      </c>
      <c r="C30" s="7">
        <v>2015</v>
      </c>
      <c r="D30" s="8" t="s">
        <v>70</v>
      </c>
      <c r="E30" s="3">
        <v>5987</v>
      </c>
      <c r="F30" s="3">
        <v>500</v>
      </c>
      <c r="G30" s="3">
        <v>2</v>
      </c>
      <c r="H30" s="3">
        <v>280</v>
      </c>
      <c r="I30" s="3">
        <v>2</v>
      </c>
      <c r="J30" s="9">
        <v>34900000</v>
      </c>
      <c r="K30" s="3">
        <v>0</v>
      </c>
      <c r="L30" s="9">
        <v>6200000</v>
      </c>
      <c r="M30" s="9">
        <v>6300000</v>
      </c>
      <c r="N30" s="3">
        <v>0</v>
      </c>
      <c r="O30" s="3">
        <v>7.5</v>
      </c>
      <c r="P30" s="3">
        <v>1</v>
      </c>
      <c r="Q30" s="3">
        <v>1</v>
      </c>
      <c r="R30" s="3">
        <v>2</v>
      </c>
      <c r="S30" s="3">
        <f t="shared" si="0"/>
        <v>1.5129999999999999</v>
      </c>
      <c r="T30" s="3">
        <v>950</v>
      </c>
      <c r="U30" s="3">
        <v>4.0303732323883903</v>
      </c>
      <c r="V30" s="3">
        <v>1.1999297502614499E-2</v>
      </c>
      <c r="W30" s="3">
        <v>4.3648502743275901E-3</v>
      </c>
      <c r="X30" s="3" t="s">
        <v>174</v>
      </c>
      <c r="Y30" s="3" t="s">
        <v>175</v>
      </c>
      <c r="Z30" s="3">
        <v>10</v>
      </c>
      <c r="AA30" s="10">
        <v>101325</v>
      </c>
      <c r="AB30">
        <f t="shared" si="1"/>
        <v>49184.358224514915</v>
      </c>
      <c r="AC30">
        <v>2600</v>
      </c>
      <c r="AD30">
        <v>0.10010066658377</v>
      </c>
      <c r="AE30">
        <f t="shared" si="2"/>
        <v>2</v>
      </c>
      <c r="AF30" s="11">
        <v>3</v>
      </c>
      <c r="AG30">
        <v>2</v>
      </c>
      <c r="AH30" s="12">
        <f t="shared" si="3"/>
        <v>19.388888888888889</v>
      </c>
      <c r="AI30">
        <f t="shared" si="4"/>
        <v>6</v>
      </c>
      <c r="AJ30">
        <f t="shared" si="5"/>
        <v>1</v>
      </c>
      <c r="AK30">
        <v>220</v>
      </c>
      <c r="AL30">
        <v>6300000</v>
      </c>
    </row>
    <row r="31" spans="1:38" x14ac:dyDescent="0.3">
      <c r="A31" s="1" t="s">
        <v>11</v>
      </c>
      <c r="B31" s="1">
        <v>31</v>
      </c>
      <c r="C31" s="7">
        <v>1982</v>
      </c>
      <c r="D31" s="8" t="s">
        <v>71</v>
      </c>
      <c r="E31" s="3">
        <v>1150</v>
      </c>
      <c r="F31" s="3">
        <v>5.5</v>
      </c>
      <c r="G31" s="3">
        <v>0</v>
      </c>
      <c r="H31" s="3">
        <v>0.5</v>
      </c>
      <c r="I31" s="3">
        <v>1</v>
      </c>
      <c r="J31" s="9">
        <v>500000000000</v>
      </c>
      <c r="K31" s="3">
        <v>0</v>
      </c>
      <c r="L31" s="9">
        <v>262000000000</v>
      </c>
      <c r="M31" s="9">
        <v>262000000000</v>
      </c>
      <c r="N31" s="3">
        <v>1</v>
      </c>
      <c r="O31" s="3">
        <v>17.5</v>
      </c>
      <c r="P31" s="3">
        <v>1</v>
      </c>
      <c r="Q31" s="3">
        <v>5</v>
      </c>
      <c r="R31" s="3">
        <v>2</v>
      </c>
      <c r="S31" s="3">
        <f t="shared" si="0"/>
        <v>16.350000000000001</v>
      </c>
      <c r="T31" s="3">
        <v>800</v>
      </c>
      <c r="U31" s="3">
        <v>6.6304977660478697</v>
      </c>
      <c r="V31" s="3">
        <v>1.2192857155886999E-2</v>
      </c>
      <c r="W31" s="3">
        <v>6.9617637673075798E-4</v>
      </c>
      <c r="X31" s="3">
        <v>7</v>
      </c>
      <c r="Y31" s="3">
        <v>3</v>
      </c>
      <c r="Z31" s="3">
        <v>10</v>
      </c>
      <c r="AA31" s="10">
        <v>101325</v>
      </c>
      <c r="AB31">
        <f t="shared" si="1"/>
        <v>88190.905956956936</v>
      </c>
      <c r="AC31">
        <v>2600</v>
      </c>
      <c r="AD31">
        <v>0.66813557437425497</v>
      </c>
      <c r="AE31">
        <f t="shared" si="2"/>
        <v>1</v>
      </c>
      <c r="AF31" s="11">
        <v>3</v>
      </c>
      <c r="AG31">
        <v>2</v>
      </c>
      <c r="AH31" s="12">
        <f t="shared" si="3"/>
        <v>25252525.252525251</v>
      </c>
      <c r="AI31">
        <f t="shared" si="4"/>
        <v>3</v>
      </c>
      <c r="AJ31">
        <f t="shared" si="5"/>
        <v>4</v>
      </c>
      <c r="AK31">
        <v>5.5</v>
      </c>
      <c r="AL31">
        <v>262000000000</v>
      </c>
    </row>
    <row r="32" spans="1:38" x14ac:dyDescent="0.3">
      <c r="A32" s="1" t="s">
        <v>203</v>
      </c>
      <c r="B32" s="1">
        <v>34</v>
      </c>
      <c r="C32" s="14">
        <v>1998</v>
      </c>
      <c r="D32" s="8" t="s">
        <v>72</v>
      </c>
      <c r="E32" s="3">
        <v>3295</v>
      </c>
      <c r="F32" s="3">
        <v>0.45</v>
      </c>
      <c r="G32" s="3">
        <v>0</v>
      </c>
      <c r="H32" s="3">
        <v>0.05</v>
      </c>
      <c r="I32" s="3">
        <v>1</v>
      </c>
      <c r="J32" s="9">
        <v>3000000000</v>
      </c>
      <c r="K32" s="3">
        <v>1</v>
      </c>
      <c r="L32" s="9">
        <v>2010000000</v>
      </c>
      <c r="M32" s="9">
        <v>4100000000</v>
      </c>
      <c r="N32" s="3">
        <v>0</v>
      </c>
      <c r="O32" s="3">
        <v>11</v>
      </c>
      <c r="P32" s="3">
        <v>1</v>
      </c>
      <c r="Q32" s="3">
        <v>3</v>
      </c>
      <c r="R32" s="3">
        <v>2</v>
      </c>
      <c r="S32" s="3">
        <f t="shared" si="0"/>
        <v>7.7050000000000001</v>
      </c>
      <c r="T32" s="3">
        <v>1100</v>
      </c>
      <c r="U32" s="3">
        <v>4.5038758054416999</v>
      </c>
      <c r="V32" s="3">
        <v>1.1402598341417E-2</v>
      </c>
      <c r="W32" s="3">
        <v>9.32087400655417E-4</v>
      </c>
      <c r="X32" s="3" t="s">
        <v>174</v>
      </c>
      <c r="Y32" s="3" t="s">
        <v>175</v>
      </c>
      <c r="Z32" s="3">
        <v>10</v>
      </c>
      <c r="AA32" s="10">
        <v>101325</v>
      </c>
      <c r="AB32">
        <f t="shared" si="1"/>
        <v>68071.388477202156</v>
      </c>
      <c r="AC32">
        <v>2600</v>
      </c>
      <c r="AD32">
        <v>0.43348846892401699</v>
      </c>
      <c r="AE32">
        <f t="shared" si="2"/>
        <v>2</v>
      </c>
      <c r="AF32" s="11">
        <v>1</v>
      </c>
      <c r="AG32">
        <v>1</v>
      </c>
      <c r="AH32" s="12">
        <f t="shared" si="3"/>
        <v>1851851.8518518519</v>
      </c>
      <c r="AI32">
        <f t="shared" si="4"/>
        <v>1</v>
      </c>
      <c r="AJ32">
        <f t="shared" si="5"/>
        <v>3</v>
      </c>
      <c r="AK32">
        <v>0.45</v>
      </c>
      <c r="AL32">
        <v>2010000000</v>
      </c>
    </row>
    <row r="33" spans="1:38" x14ac:dyDescent="0.3">
      <c r="A33" s="1" t="s">
        <v>203</v>
      </c>
      <c r="B33" s="1">
        <v>35</v>
      </c>
      <c r="C33" s="7">
        <v>2001</v>
      </c>
      <c r="D33" s="8" t="s">
        <v>73</v>
      </c>
      <c r="E33" s="3">
        <v>2570</v>
      </c>
      <c r="F33" s="3">
        <v>73.5</v>
      </c>
      <c r="G33" s="3">
        <v>0</v>
      </c>
      <c r="H33" s="3">
        <v>12</v>
      </c>
      <c r="I33" s="3">
        <v>1</v>
      </c>
      <c r="J33" s="9">
        <v>1750000000</v>
      </c>
      <c r="K33" s="3">
        <v>0</v>
      </c>
      <c r="L33" s="9">
        <v>875000000</v>
      </c>
      <c r="M33" s="9">
        <v>875000000</v>
      </c>
      <c r="N33" s="3">
        <v>0</v>
      </c>
      <c r="O33" s="3">
        <v>4.25</v>
      </c>
      <c r="P33" s="3">
        <v>1</v>
      </c>
      <c r="Q33" s="3">
        <v>0.85</v>
      </c>
      <c r="R33" s="3">
        <v>1</v>
      </c>
      <c r="S33" s="3">
        <f t="shared" si="0"/>
        <v>1.6800000000000002</v>
      </c>
      <c r="T33" s="3">
        <v>1100</v>
      </c>
      <c r="U33" s="3">
        <v>11.2273511055381</v>
      </c>
      <c r="V33" s="3">
        <v>1.3292581738533701E-2</v>
      </c>
      <c r="W33" s="3">
        <v>1.1389397504629001E-2</v>
      </c>
      <c r="X33" s="3" t="s">
        <v>174</v>
      </c>
      <c r="Y33" s="3" t="s">
        <v>175</v>
      </c>
      <c r="Z33" s="3">
        <v>10</v>
      </c>
      <c r="AA33" s="10">
        <v>101325</v>
      </c>
      <c r="AB33">
        <f t="shared" si="1"/>
        <v>74297.686829801969</v>
      </c>
      <c r="AC33">
        <v>2600</v>
      </c>
      <c r="AD33">
        <v>4.42006649868169E-2</v>
      </c>
      <c r="AE33">
        <f t="shared" si="2"/>
        <v>3</v>
      </c>
      <c r="AF33" s="11">
        <v>1</v>
      </c>
      <c r="AG33">
        <v>2</v>
      </c>
      <c r="AH33" s="12">
        <f t="shared" si="3"/>
        <v>6613.7566137566137</v>
      </c>
      <c r="AI33">
        <f t="shared" si="4"/>
        <v>6</v>
      </c>
      <c r="AJ33">
        <f t="shared" si="5"/>
        <v>1</v>
      </c>
      <c r="AK33">
        <v>73.5</v>
      </c>
      <c r="AL33">
        <v>875000000</v>
      </c>
    </row>
    <row r="34" spans="1:38" x14ac:dyDescent="0.3">
      <c r="A34" s="1" t="s">
        <v>203</v>
      </c>
      <c r="B34" s="1">
        <v>36</v>
      </c>
      <c r="C34" s="7">
        <v>2002</v>
      </c>
      <c r="D34" s="8" t="s">
        <v>74</v>
      </c>
      <c r="E34" s="3">
        <v>2750</v>
      </c>
      <c r="F34" s="3">
        <v>10</v>
      </c>
      <c r="G34" s="3">
        <v>0</v>
      </c>
      <c r="H34" s="3">
        <v>1</v>
      </c>
      <c r="I34" s="3">
        <v>1</v>
      </c>
      <c r="J34" s="9">
        <v>870000000</v>
      </c>
      <c r="K34" s="3">
        <v>0</v>
      </c>
      <c r="L34" s="9">
        <v>-1</v>
      </c>
      <c r="M34" s="9">
        <v>-1</v>
      </c>
      <c r="N34" s="9">
        <v>-1</v>
      </c>
      <c r="O34" s="3">
        <v>5.95</v>
      </c>
      <c r="P34" s="3">
        <v>0</v>
      </c>
      <c r="Q34" s="3">
        <v>0.64</v>
      </c>
      <c r="R34" s="3">
        <v>1</v>
      </c>
      <c r="S34" s="3">
        <f t="shared" si="0"/>
        <v>3.2</v>
      </c>
      <c r="T34" s="3">
        <v>1100</v>
      </c>
      <c r="U34" s="3">
        <v>11.727177430504399</v>
      </c>
      <c r="V34" s="3">
        <v>1.0621115744336E-2</v>
      </c>
      <c r="W34" s="3">
        <v>5.99686526802136E-3</v>
      </c>
      <c r="X34" s="3">
        <v>2.7</v>
      </c>
      <c r="Y34" s="3">
        <v>1.8</v>
      </c>
      <c r="Z34" s="3">
        <v>10</v>
      </c>
      <c r="AA34" s="10">
        <v>101325</v>
      </c>
      <c r="AB34">
        <f t="shared" si="1"/>
        <v>72700.627182254364</v>
      </c>
      <c r="AC34">
        <v>2600</v>
      </c>
      <c r="AD34">
        <v>6.4404188159960601E-2</v>
      </c>
      <c r="AE34">
        <f t="shared" si="2"/>
        <v>3</v>
      </c>
      <c r="AF34" s="11">
        <v>1</v>
      </c>
      <c r="AG34">
        <v>2</v>
      </c>
      <c r="AH34" s="12">
        <f t="shared" si="3"/>
        <v>24166.666666666668</v>
      </c>
      <c r="AI34">
        <f t="shared" si="4"/>
        <v>3</v>
      </c>
      <c r="AJ34">
        <f t="shared" si="5"/>
        <v>2</v>
      </c>
      <c r="AK34">
        <v>10</v>
      </c>
      <c r="AL34">
        <v>-1</v>
      </c>
    </row>
    <row r="35" spans="1:38" x14ac:dyDescent="0.3">
      <c r="A35" s="1" t="s">
        <v>203</v>
      </c>
      <c r="B35" s="1">
        <v>37</v>
      </c>
      <c r="C35" s="7">
        <v>2002</v>
      </c>
      <c r="D35" s="8" t="s">
        <v>75</v>
      </c>
      <c r="E35" s="3">
        <v>2750</v>
      </c>
      <c r="F35" s="3">
        <v>6</v>
      </c>
      <c r="G35" s="3">
        <v>0</v>
      </c>
      <c r="H35" s="3">
        <v>1</v>
      </c>
      <c r="I35" s="3">
        <v>1</v>
      </c>
      <c r="J35" s="9">
        <v>1050000000</v>
      </c>
      <c r="K35" s="3">
        <v>0</v>
      </c>
      <c r="L35" s="9">
        <v>-1</v>
      </c>
      <c r="M35" s="9">
        <v>-1</v>
      </c>
      <c r="N35" s="9">
        <v>-1</v>
      </c>
      <c r="O35" s="3">
        <v>6.95</v>
      </c>
      <c r="P35" s="3">
        <v>0</v>
      </c>
      <c r="Q35" s="3">
        <v>0.84</v>
      </c>
      <c r="R35" s="3">
        <v>1</v>
      </c>
      <c r="S35" s="3">
        <f t="shared" si="0"/>
        <v>4.2</v>
      </c>
      <c r="T35" s="3">
        <v>1100</v>
      </c>
      <c r="U35" s="3">
        <v>10.0143727987515</v>
      </c>
      <c r="V35" s="3">
        <v>9.7656176020920107E-3</v>
      </c>
      <c r="W35" s="3">
        <v>3.88737548853602E-3</v>
      </c>
      <c r="X35" s="3">
        <v>2.7</v>
      </c>
      <c r="Y35" s="3">
        <v>1.8</v>
      </c>
      <c r="Z35" s="3">
        <v>10</v>
      </c>
      <c r="AA35" s="10">
        <v>101325</v>
      </c>
      <c r="AB35">
        <f t="shared" si="1"/>
        <v>72700.627182254364</v>
      </c>
      <c r="AC35">
        <v>2600</v>
      </c>
      <c r="AD35">
        <v>9.1014950329745395E-2</v>
      </c>
      <c r="AE35">
        <f t="shared" si="2"/>
        <v>3</v>
      </c>
      <c r="AF35" s="11">
        <v>1</v>
      </c>
      <c r="AG35">
        <v>2</v>
      </c>
      <c r="AH35" s="12">
        <f t="shared" si="3"/>
        <v>48611.111111111109</v>
      </c>
      <c r="AI35">
        <f t="shared" si="4"/>
        <v>3</v>
      </c>
      <c r="AJ35">
        <f t="shared" si="5"/>
        <v>2</v>
      </c>
      <c r="AK35">
        <v>6</v>
      </c>
      <c r="AL35">
        <v>-1</v>
      </c>
    </row>
    <row r="36" spans="1:38" x14ac:dyDescent="0.3">
      <c r="A36" s="1" t="s">
        <v>203</v>
      </c>
      <c r="B36" s="1">
        <v>38</v>
      </c>
      <c r="C36" s="7">
        <v>2002</v>
      </c>
      <c r="D36" s="8" t="s">
        <v>76</v>
      </c>
      <c r="E36" s="3">
        <v>2750</v>
      </c>
      <c r="F36" s="3">
        <v>4</v>
      </c>
      <c r="G36" s="3">
        <v>0</v>
      </c>
      <c r="H36" s="3">
        <v>1</v>
      </c>
      <c r="I36" s="3">
        <v>1</v>
      </c>
      <c r="J36" s="9">
        <v>450000000</v>
      </c>
      <c r="K36" s="3">
        <v>0</v>
      </c>
      <c r="L36" s="9">
        <v>-1</v>
      </c>
      <c r="M36" s="9">
        <v>-1</v>
      </c>
      <c r="N36" s="9">
        <v>-1</v>
      </c>
      <c r="O36" s="3">
        <v>6.45</v>
      </c>
      <c r="P36" s="3">
        <v>0</v>
      </c>
      <c r="Q36" s="3">
        <v>0.74</v>
      </c>
      <c r="R36" s="3">
        <v>1</v>
      </c>
      <c r="S36" s="3">
        <f t="shared" si="0"/>
        <v>3.7</v>
      </c>
      <c r="T36" s="3">
        <v>1100</v>
      </c>
      <c r="U36" s="3">
        <v>11.345065376146</v>
      </c>
      <c r="V36" s="3">
        <v>9.9887628207381597E-3</v>
      </c>
      <c r="W36" s="3">
        <v>5.6659831083502301E-3</v>
      </c>
      <c r="X36" s="3" t="s">
        <v>174</v>
      </c>
      <c r="Y36" s="3" t="s">
        <v>175</v>
      </c>
      <c r="Z36" s="3">
        <v>10</v>
      </c>
      <c r="AA36" s="10">
        <v>101325</v>
      </c>
      <c r="AB36">
        <f t="shared" si="1"/>
        <v>72700.627182254364</v>
      </c>
      <c r="AC36">
        <v>2600</v>
      </c>
      <c r="AD36">
        <v>7.2392555630279298E-2</v>
      </c>
      <c r="AE36">
        <f t="shared" si="2"/>
        <v>3</v>
      </c>
      <c r="AF36" s="11">
        <v>1</v>
      </c>
      <c r="AG36">
        <v>2</v>
      </c>
      <c r="AH36" s="12">
        <f t="shared" si="3"/>
        <v>31250</v>
      </c>
      <c r="AI36">
        <f t="shared" si="4"/>
        <v>3</v>
      </c>
      <c r="AJ36">
        <f t="shared" si="5"/>
        <v>2</v>
      </c>
      <c r="AK36">
        <v>4</v>
      </c>
      <c r="AL36">
        <v>-1</v>
      </c>
    </row>
    <row r="37" spans="1:38" x14ac:dyDescent="0.3">
      <c r="A37" s="1" t="s">
        <v>203</v>
      </c>
      <c r="B37" s="1">
        <v>39</v>
      </c>
      <c r="C37" s="7">
        <v>2002</v>
      </c>
      <c r="D37" s="8" t="s">
        <v>77</v>
      </c>
      <c r="E37" s="3">
        <v>2750</v>
      </c>
      <c r="F37" s="3">
        <v>18</v>
      </c>
      <c r="G37" s="3">
        <v>0</v>
      </c>
      <c r="H37" s="3">
        <v>1</v>
      </c>
      <c r="I37" s="3">
        <v>1</v>
      </c>
      <c r="J37" s="9">
        <v>1390000000</v>
      </c>
      <c r="K37" s="3">
        <v>0</v>
      </c>
      <c r="L37" s="9">
        <v>-1</v>
      </c>
      <c r="M37" s="9">
        <v>-1</v>
      </c>
      <c r="N37" s="9">
        <v>-1</v>
      </c>
      <c r="O37" s="3">
        <v>5.65</v>
      </c>
      <c r="P37" s="3">
        <v>0</v>
      </c>
      <c r="Q37" s="3">
        <v>0.57999999999999996</v>
      </c>
      <c r="R37" s="3">
        <v>1</v>
      </c>
      <c r="S37" s="3">
        <f t="shared" si="0"/>
        <v>2.9000000000000004</v>
      </c>
      <c r="T37" s="3">
        <v>1100</v>
      </c>
      <c r="U37" s="3">
        <v>11.492102407308501</v>
      </c>
      <c r="V37" s="3">
        <v>1.1831118382545599E-2</v>
      </c>
      <c r="W37" s="3">
        <v>5.9471140489000401E-3</v>
      </c>
      <c r="X37" s="3" t="s">
        <v>174</v>
      </c>
      <c r="Y37" s="3" t="s">
        <v>175</v>
      </c>
      <c r="Z37" s="3">
        <v>10</v>
      </c>
      <c r="AA37" s="10">
        <v>101325</v>
      </c>
      <c r="AB37">
        <f t="shared" si="1"/>
        <v>72700.627182254364</v>
      </c>
      <c r="AC37">
        <v>2600</v>
      </c>
      <c r="AD37">
        <v>6.6345549691126895E-2</v>
      </c>
      <c r="AE37">
        <f t="shared" si="2"/>
        <v>3</v>
      </c>
      <c r="AF37" s="11">
        <v>1</v>
      </c>
      <c r="AG37">
        <v>2</v>
      </c>
      <c r="AH37" s="12">
        <f t="shared" si="3"/>
        <v>21450.617283950618</v>
      </c>
      <c r="AI37">
        <f t="shared" si="4"/>
        <v>4</v>
      </c>
      <c r="AJ37">
        <f t="shared" si="5"/>
        <v>2</v>
      </c>
      <c r="AK37">
        <v>18</v>
      </c>
      <c r="AL37">
        <v>-1</v>
      </c>
    </row>
    <row r="38" spans="1:38" x14ac:dyDescent="0.3">
      <c r="A38" s="1" t="s">
        <v>203</v>
      </c>
      <c r="B38" s="1">
        <v>40</v>
      </c>
      <c r="C38" s="7">
        <v>2006</v>
      </c>
      <c r="D38" s="8" t="s">
        <v>78</v>
      </c>
      <c r="E38" s="3">
        <v>3315</v>
      </c>
      <c r="F38" s="3">
        <v>8</v>
      </c>
      <c r="G38" s="3">
        <v>1</v>
      </c>
      <c r="H38" s="3">
        <v>3</v>
      </c>
      <c r="I38" s="3">
        <v>0</v>
      </c>
      <c r="J38" s="9">
        <v>7000000</v>
      </c>
      <c r="K38" s="3">
        <v>0</v>
      </c>
      <c r="L38" s="9">
        <v>-1</v>
      </c>
      <c r="M38" s="9">
        <v>-1</v>
      </c>
      <c r="N38" s="9">
        <v>-1</v>
      </c>
      <c r="O38" s="3">
        <v>3.9</v>
      </c>
      <c r="P38" s="3">
        <v>0</v>
      </c>
      <c r="Q38" s="3">
        <v>0.5</v>
      </c>
      <c r="R38" s="3">
        <v>0</v>
      </c>
      <c r="S38" s="3">
        <f t="shared" si="0"/>
        <v>0.58499999999999996</v>
      </c>
      <c r="T38" s="3">
        <v>1100</v>
      </c>
      <c r="U38" s="3">
        <v>6.3717982275962202</v>
      </c>
      <c r="V38" s="3">
        <v>1.5861680799339199E-2</v>
      </c>
      <c r="W38" s="3">
        <v>1.6602743735355498E-2</v>
      </c>
      <c r="X38" s="3" t="s">
        <v>174</v>
      </c>
      <c r="Y38" s="3" t="s">
        <v>175</v>
      </c>
      <c r="Z38" s="3">
        <v>10</v>
      </c>
      <c r="AA38" s="10">
        <v>101325</v>
      </c>
      <c r="AB38">
        <f t="shared" si="1"/>
        <v>67907.233601350308</v>
      </c>
      <c r="AC38">
        <v>2600</v>
      </c>
      <c r="AD38">
        <v>3.2361641568992398E-2</v>
      </c>
      <c r="AE38">
        <f t="shared" si="2"/>
        <v>3</v>
      </c>
      <c r="AF38" s="11">
        <v>1</v>
      </c>
      <c r="AG38">
        <v>1</v>
      </c>
      <c r="AH38" s="12">
        <f t="shared" si="3"/>
        <v>243.05555555555554</v>
      </c>
      <c r="AI38">
        <f t="shared" si="4"/>
        <v>3</v>
      </c>
      <c r="AJ38">
        <f t="shared" si="5"/>
        <v>1</v>
      </c>
      <c r="AK38">
        <v>8</v>
      </c>
      <c r="AL38">
        <v>-1</v>
      </c>
    </row>
    <row r="39" spans="1:38" x14ac:dyDescent="0.3">
      <c r="A39" s="1" t="s">
        <v>203</v>
      </c>
      <c r="B39" s="1">
        <v>41</v>
      </c>
      <c r="C39" s="7">
        <v>2006</v>
      </c>
      <c r="D39" s="8" t="s">
        <v>79</v>
      </c>
      <c r="E39" s="3">
        <v>2800</v>
      </c>
      <c r="F39" s="3">
        <v>11.5</v>
      </c>
      <c r="G39" s="3">
        <v>0</v>
      </c>
      <c r="H39" s="3">
        <v>1.5</v>
      </c>
      <c r="I39" s="3">
        <v>0</v>
      </c>
      <c r="J39" s="9">
        <v>180000000</v>
      </c>
      <c r="K39" s="3">
        <v>0</v>
      </c>
      <c r="L39" s="9">
        <v>100000000</v>
      </c>
      <c r="M39" s="9">
        <v>100000000</v>
      </c>
      <c r="N39" s="3">
        <v>1</v>
      </c>
      <c r="O39" s="3">
        <v>4.8</v>
      </c>
      <c r="P39" s="3">
        <v>0</v>
      </c>
      <c r="Q39" s="3">
        <v>0.6</v>
      </c>
      <c r="R39" s="3">
        <v>0</v>
      </c>
      <c r="S39" s="3">
        <f t="shared" si="0"/>
        <v>2</v>
      </c>
      <c r="T39" s="3">
        <v>1100</v>
      </c>
      <c r="U39" s="3">
        <v>8.1342263422006909</v>
      </c>
      <c r="V39" s="3">
        <v>1.4273270231974E-2</v>
      </c>
      <c r="W39" s="3">
        <v>6.09028995764493E-3</v>
      </c>
      <c r="X39" s="3" t="s">
        <v>174</v>
      </c>
      <c r="Y39" s="3" t="s">
        <v>175</v>
      </c>
      <c r="Z39" s="3">
        <v>10</v>
      </c>
      <c r="AA39" s="10">
        <v>101325</v>
      </c>
      <c r="AB39">
        <f t="shared" si="1"/>
        <v>72263.123744530778</v>
      </c>
      <c r="AC39">
        <v>2600</v>
      </c>
      <c r="AD39">
        <v>7.7987449473146203E-2</v>
      </c>
      <c r="AE39">
        <f t="shared" si="2"/>
        <v>3</v>
      </c>
      <c r="AF39" s="11">
        <v>1</v>
      </c>
      <c r="AG39">
        <v>1</v>
      </c>
      <c r="AH39" s="12">
        <f t="shared" si="3"/>
        <v>4347.826086956522</v>
      </c>
      <c r="AI39">
        <f t="shared" si="4"/>
        <v>3</v>
      </c>
      <c r="AJ39">
        <f t="shared" si="5"/>
        <v>1</v>
      </c>
      <c r="AK39">
        <v>11.5</v>
      </c>
      <c r="AL39">
        <v>100000000</v>
      </c>
    </row>
    <row r="40" spans="1:38" x14ac:dyDescent="0.3">
      <c r="A40" s="1" t="s">
        <v>203</v>
      </c>
      <c r="B40" s="1">
        <v>42</v>
      </c>
      <c r="C40" s="7">
        <v>2011</v>
      </c>
      <c r="D40" s="8" t="s">
        <v>80</v>
      </c>
      <c r="E40" s="3">
        <v>3200</v>
      </c>
      <c r="F40" s="3">
        <v>1.66</v>
      </c>
      <c r="G40" s="3">
        <v>0</v>
      </c>
      <c r="H40" s="3">
        <v>0.17</v>
      </c>
      <c r="I40" s="3">
        <v>1</v>
      </c>
      <c r="J40" s="9">
        <v>150000000</v>
      </c>
      <c r="K40" s="3">
        <v>0</v>
      </c>
      <c r="L40" s="9">
        <v>40000000</v>
      </c>
      <c r="M40" s="9">
        <v>40000000</v>
      </c>
      <c r="N40" s="3">
        <v>0</v>
      </c>
      <c r="O40" s="3">
        <v>9.1999999999999993</v>
      </c>
      <c r="P40" s="3">
        <v>0</v>
      </c>
      <c r="Q40" s="3">
        <v>2.4</v>
      </c>
      <c r="R40" s="3">
        <v>1</v>
      </c>
      <c r="S40" s="3">
        <f t="shared" si="0"/>
        <v>5.9999999999999991</v>
      </c>
      <c r="T40" s="3">
        <v>1100</v>
      </c>
      <c r="U40" s="3">
        <v>9.4747769048693797</v>
      </c>
      <c r="V40" s="3">
        <v>1.04995093846305E-2</v>
      </c>
      <c r="W40" s="3">
        <v>2.9041937864046799E-3</v>
      </c>
      <c r="X40" s="3" t="s">
        <v>174</v>
      </c>
      <c r="Y40" s="3" t="s">
        <v>175</v>
      </c>
      <c r="Z40" s="3">
        <v>10</v>
      </c>
      <c r="AA40" s="10">
        <v>101325</v>
      </c>
      <c r="AB40">
        <f t="shared" si="1"/>
        <v>68856.559587289594</v>
      </c>
      <c r="AC40">
        <v>2600</v>
      </c>
      <c r="AD40">
        <v>0.14775383090001101</v>
      </c>
      <c r="AE40">
        <f t="shared" si="2"/>
        <v>2</v>
      </c>
      <c r="AF40" s="11">
        <v>1</v>
      </c>
      <c r="AG40">
        <v>1</v>
      </c>
      <c r="AH40" s="12">
        <f t="shared" si="3"/>
        <v>25100.401606425701</v>
      </c>
      <c r="AI40">
        <f t="shared" si="4"/>
        <v>2</v>
      </c>
      <c r="AJ40">
        <f t="shared" si="5"/>
        <v>2</v>
      </c>
      <c r="AK40">
        <v>1.49</v>
      </c>
      <c r="AL40">
        <v>40000000</v>
      </c>
    </row>
    <row r="41" spans="1:38" x14ac:dyDescent="0.3">
      <c r="A41" s="1" t="s">
        <v>203</v>
      </c>
      <c r="B41" s="1">
        <v>43</v>
      </c>
      <c r="C41" s="7">
        <v>2013</v>
      </c>
      <c r="D41" s="8" t="s">
        <v>81</v>
      </c>
      <c r="E41" s="3">
        <v>3300</v>
      </c>
      <c r="F41" s="3">
        <v>1.1000000000000001</v>
      </c>
      <c r="G41" s="3">
        <v>0</v>
      </c>
      <c r="H41" s="3">
        <v>0.11</v>
      </c>
      <c r="I41" s="3">
        <v>2</v>
      </c>
      <c r="J41" s="9">
        <v>2000000000</v>
      </c>
      <c r="K41" s="3">
        <v>0</v>
      </c>
      <c r="L41" s="9">
        <v>1000000000</v>
      </c>
      <c r="M41" s="9">
        <v>1000000000</v>
      </c>
      <c r="N41" s="3">
        <v>0</v>
      </c>
      <c r="O41" s="3">
        <v>8.1</v>
      </c>
      <c r="P41" s="3">
        <v>0</v>
      </c>
      <c r="Q41" s="3">
        <v>1.5</v>
      </c>
      <c r="R41" s="3">
        <v>1</v>
      </c>
      <c r="S41" s="3">
        <f t="shared" si="0"/>
        <v>4.8</v>
      </c>
      <c r="T41" s="3">
        <v>1100</v>
      </c>
      <c r="U41" s="3">
        <v>31.2053755292978</v>
      </c>
      <c r="V41" s="3">
        <v>9.9706010747757298E-3</v>
      </c>
      <c r="W41" s="3">
        <v>1.077335453546E-2</v>
      </c>
      <c r="X41" s="3" t="s">
        <v>174</v>
      </c>
      <c r="Y41" s="3" t="s">
        <v>175</v>
      </c>
      <c r="Z41" s="3">
        <v>10</v>
      </c>
      <c r="AA41" s="10">
        <v>101325</v>
      </c>
      <c r="AB41">
        <f t="shared" si="1"/>
        <v>68030.312593956623</v>
      </c>
      <c r="AC41">
        <v>2600</v>
      </c>
      <c r="AD41">
        <v>3.4081653025162098E-2</v>
      </c>
      <c r="AE41">
        <f t="shared" si="2"/>
        <v>3</v>
      </c>
      <c r="AF41" s="11">
        <v>1</v>
      </c>
      <c r="AG41">
        <v>1</v>
      </c>
      <c r="AH41" s="12">
        <f t="shared" si="3"/>
        <v>505050.50505050505</v>
      </c>
      <c r="AI41">
        <f t="shared" si="4"/>
        <v>2</v>
      </c>
      <c r="AJ41">
        <f t="shared" si="5"/>
        <v>2</v>
      </c>
      <c r="AK41">
        <v>1.1000000000000001</v>
      </c>
      <c r="AL41">
        <v>1000000000</v>
      </c>
    </row>
    <row r="42" spans="1:38" x14ac:dyDescent="0.3">
      <c r="A42" s="1" t="s">
        <v>203</v>
      </c>
      <c r="B42" s="1">
        <v>44</v>
      </c>
      <c r="C42" s="7">
        <v>2013</v>
      </c>
      <c r="D42" s="8" t="s">
        <v>82</v>
      </c>
      <c r="E42" s="3">
        <v>3300</v>
      </c>
      <c r="F42" s="3">
        <v>5.5</v>
      </c>
      <c r="G42" s="3">
        <v>1</v>
      </c>
      <c r="H42" s="3">
        <v>2.5</v>
      </c>
      <c r="I42" s="3">
        <v>1</v>
      </c>
      <c r="J42" s="9">
        <v>225000000</v>
      </c>
      <c r="K42" s="3">
        <v>0</v>
      </c>
      <c r="L42" s="9">
        <v>76000000</v>
      </c>
      <c r="M42" s="9">
        <v>76000000</v>
      </c>
      <c r="N42" s="3">
        <v>0</v>
      </c>
      <c r="O42" s="3">
        <v>8</v>
      </c>
      <c r="P42" s="3">
        <v>0</v>
      </c>
      <c r="Q42" s="3">
        <v>2</v>
      </c>
      <c r="R42" s="3">
        <v>2</v>
      </c>
      <c r="S42" s="3">
        <f t="shared" si="0"/>
        <v>4.7</v>
      </c>
      <c r="T42" s="3">
        <v>1100</v>
      </c>
      <c r="U42" s="3">
        <v>7.2277948776025003</v>
      </c>
      <c r="V42" s="3">
        <v>9.8032198986049094E-3</v>
      </c>
      <c r="W42" s="3">
        <v>2.8102395711345502E-3</v>
      </c>
      <c r="X42" s="3" t="s">
        <v>174</v>
      </c>
      <c r="Y42" s="3" t="s">
        <v>175</v>
      </c>
      <c r="Z42" s="3">
        <v>10</v>
      </c>
      <c r="AA42" s="10">
        <v>101325</v>
      </c>
      <c r="AB42">
        <f t="shared" si="1"/>
        <v>68030.312593956623</v>
      </c>
      <c r="AC42">
        <v>2600</v>
      </c>
      <c r="AD42">
        <v>0.14166033671616099</v>
      </c>
      <c r="AE42">
        <f t="shared" si="2"/>
        <v>2</v>
      </c>
      <c r="AF42" s="11">
        <v>1</v>
      </c>
      <c r="AG42">
        <v>1</v>
      </c>
      <c r="AH42" s="12">
        <f t="shared" si="3"/>
        <v>11363.636363636364</v>
      </c>
      <c r="AI42">
        <f t="shared" si="4"/>
        <v>3</v>
      </c>
      <c r="AJ42">
        <f t="shared" si="5"/>
        <v>2</v>
      </c>
      <c r="AK42">
        <v>3</v>
      </c>
      <c r="AL42">
        <v>76000000</v>
      </c>
    </row>
    <row r="43" spans="1:38" x14ac:dyDescent="0.3">
      <c r="A43" s="1" t="s">
        <v>203</v>
      </c>
      <c r="B43" s="1">
        <v>45</v>
      </c>
      <c r="C43" s="7">
        <v>2013</v>
      </c>
      <c r="D43" s="8" t="s">
        <v>83</v>
      </c>
      <c r="E43" s="3">
        <v>3300</v>
      </c>
      <c r="F43" s="3">
        <v>0.62</v>
      </c>
      <c r="G43" s="3">
        <v>0</v>
      </c>
      <c r="H43" s="3">
        <v>0.21</v>
      </c>
      <c r="I43" s="3">
        <v>0</v>
      </c>
      <c r="J43" s="9">
        <v>1300000000</v>
      </c>
      <c r="K43" s="3">
        <v>0</v>
      </c>
      <c r="L43" s="9">
        <v>1100000000</v>
      </c>
      <c r="M43" s="9">
        <v>1100000000</v>
      </c>
      <c r="N43" s="3">
        <v>0</v>
      </c>
      <c r="O43" s="3">
        <v>10.5</v>
      </c>
      <c r="P43" s="3">
        <v>0</v>
      </c>
      <c r="Q43" s="3">
        <v>2.5</v>
      </c>
      <c r="R43" s="3">
        <v>0</v>
      </c>
      <c r="S43" s="3">
        <f t="shared" si="0"/>
        <v>7.2</v>
      </c>
      <c r="T43" s="3">
        <v>1100</v>
      </c>
      <c r="U43" s="3">
        <v>34.414512789827398</v>
      </c>
      <c r="V43" s="3">
        <v>1.26253753988882E-2</v>
      </c>
      <c r="W43" s="3">
        <v>8.5860408628798297E-3</v>
      </c>
      <c r="X43" s="3" t="s">
        <v>174</v>
      </c>
      <c r="Y43" s="3" t="s">
        <v>175</v>
      </c>
      <c r="Z43" s="3">
        <v>10</v>
      </c>
      <c r="AA43" s="10">
        <v>101325</v>
      </c>
      <c r="AB43">
        <f t="shared" si="1"/>
        <v>68030.312593956623</v>
      </c>
      <c r="AC43">
        <v>2600</v>
      </c>
      <c r="AD43">
        <v>5.8697912597479002E-2</v>
      </c>
      <c r="AE43">
        <f t="shared" si="2"/>
        <v>3</v>
      </c>
      <c r="AF43" s="11">
        <v>1</v>
      </c>
      <c r="AG43">
        <v>1</v>
      </c>
      <c r="AH43" s="12">
        <f t="shared" si="3"/>
        <v>582437.27598566306</v>
      </c>
      <c r="AI43">
        <f t="shared" si="4"/>
        <v>1</v>
      </c>
      <c r="AJ43">
        <f t="shared" si="5"/>
        <v>2</v>
      </c>
      <c r="AK43">
        <v>0.62</v>
      </c>
      <c r="AL43">
        <v>1100000000</v>
      </c>
    </row>
    <row r="44" spans="1:38" x14ac:dyDescent="0.3">
      <c r="A44" s="1" t="s">
        <v>203</v>
      </c>
      <c r="B44" s="1">
        <v>46</v>
      </c>
      <c r="C44" s="7">
        <v>2016</v>
      </c>
      <c r="D44" s="8" t="s">
        <v>84</v>
      </c>
      <c r="E44" s="3">
        <v>3300</v>
      </c>
      <c r="F44" s="3">
        <v>5.17</v>
      </c>
      <c r="G44" s="3">
        <v>0</v>
      </c>
      <c r="H44" s="3">
        <v>1.08</v>
      </c>
      <c r="I44" s="3">
        <v>0</v>
      </c>
      <c r="J44" s="9">
        <v>35500000</v>
      </c>
      <c r="K44" s="3">
        <v>0</v>
      </c>
      <c r="L44" s="9">
        <v>24500000</v>
      </c>
      <c r="M44" s="9">
        <v>24500000</v>
      </c>
      <c r="N44" s="3">
        <v>0</v>
      </c>
      <c r="O44" s="3">
        <v>5.5</v>
      </c>
      <c r="P44" s="3">
        <v>0</v>
      </c>
      <c r="Q44" s="3">
        <v>1.5</v>
      </c>
      <c r="R44" s="3">
        <v>0</v>
      </c>
      <c r="S44" s="3">
        <f t="shared" si="0"/>
        <v>2.2000000000000002</v>
      </c>
      <c r="T44" s="3">
        <v>1100</v>
      </c>
      <c r="U44" s="3">
        <v>17.2380364143186</v>
      </c>
      <c r="V44" s="3">
        <v>1.11714936025197E-2</v>
      </c>
      <c r="W44" s="3">
        <v>1.1737749150119501E-2</v>
      </c>
      <c r="X44" s="3" t="s">
        <v>174</v>
      </c>
      <c r="Y44" s="3" t="s">
        <v>175</v>
      </c>
      <c r="Z44" s="3">
        <v>10</v>
      </c>
      <c r="AA44" s="10">
        <v>101325</v>
      </c>
      <c r="AB44">
        <f t="shared" si="1"/>
        <v>68030.312593956623</v>
      </c>
      <c r="AC44">
        <v>2600</v>
      </c>
      <c r="AD44">
        <v>3.1683533804514698E-2</v>
      </c>
      <c r="AE44">
        <f t="shared" si="2"/>
        <v>3</v>
      </c>
      <c r="AF44" s="11">
        <v>1</v>
      </c>
      <c r="AG44">
        <v>1</v>
      </c>
      <c r="AH44" s="12">
        <f t="shared" si="3"/>
        <v>1907.371588222652</v>
      </c>
      <c r="AI44">
        <f t="shared" si="4"/>
        <v>3</v>
      </c>
      <c r="AJ44">
        <f t="shared" si="5"/>
        <v>1</v>
      </c>
      <c r="AK44">
        <v>4.09</v>
      </c>
      <c r="AL44">
        <v>24500000</v>
      </c>
    </row>
    <row r="45" spans="1:38" x14ac:dyDescent="0.3">
      <c r="A45" s="1" t="s">
        <v>203</v>
      </c>
      <c r="B45" s="1">
        <v>47</v>
      </c>
      <c r="C45" s="7">
        <v>2016</v>
      </c>
      <c r="D45" s="8" t="s">
        <v>85</v>
      </c>
      <c r="E45" s="3">
        <v>3300</v>
      </c>
      <c r="F45" s="3">
        <v>2.17</v>
      </c>
      <c r="G45" s="3">
        <v>0</v>
      </c>
      <c r="H45" s="3">
        <v>0.22</v>
      </c>
      <c r="I45" s="3">
        <v>1</v>
      </c>
      <c r="J45" s="9">
        <v>5550000</v>
      </c>
      <c r="K45" s="3">
        <v>0</v>
      </c>
      <c r="L45" s="9">
        <v>950000</v>
      </c>
      <c r="M45" s="9">
        <v>950000</v>
      </c>
      <c r="N45" s="3">
        <v>0</v>
      </c>
      <c r="O45" s="3">
        <v>6</v>
      </c>
      <c r="P45" s="3">
        <v>0</v>
      </c>
      <c r="Q45" s="3">
        <v>1</v>
      </c>
      <c r="R45" s="3">
        <v>2</v>
      </c>
      <c r="S45" s="3">
        <f t="shared" si="0"/>
        <v>2.7</v>
      </c>
      <c r="T45" s="3">
        <v>1100</v>
      </c>
      <c r="U45" s="3">
        <v>23.326279953375099</v>
      </c>
      <c r="V45" s="3">
        <v>1.06976023601528E-2</v>
      </c>
      <c r="W45" s="3">
        <v>1.38776432019909E-2</v>
      </c>
      <c r="X45" s="3" t="s">
        <v>174</v>
      </c>
      <c r="Y45" s="3" t="s">
        <v>175</v>
      </c>
      <c r="Z45" s="3">
        <v>10</v>
      </c>
      <c r="AA45" s="10">
        <v>101325</v>
      </c>
      <c r="AB45">
        <f t="shared" si="1"/>
        <v>68030.312593956623</v>
      </c>
      <c r="AC45">
        <v>2600</v>
      </c>
      <c r="AD45">
        <v>2.7516438235849001E-2</v>
      </c>
      <c r="AE45">
        <f t="shared" si="2"/>
        <v>3</v>
      </c>
      <c r="AF45" s="11">
        <v>1</v>
      </c>
      <c r="AG45">
        <v>1</v>
      </c>
      <c r="AH45" s="12">
        <f t="shared" si="3"/>
        <v>710.44546850998472</v>
      </c>
      <c r="AI45">
        <f t="shared" si="4"/>
        <v>2</v>
      </c>
      <c r="AJ45">
        <f t="shared" si="5"/>
        <v>1</v>
      </c>
      <c r="AK45">
        <v>1.95</v>
      </c>
      <c r="AL45">
        <v>950000</v>
      </c>
    </row>
    <row r="46" spans="1:38" x14ac:dyDescent="0.3">
      <c r="A46" s="1" t="s">
        <v>12</v>
      </c>
      <c r="B46" s="1">
        <v>48</v>
      </c>
      <c r="C46" s="7">
        <v>2010</v>
      </c>
      <c r="D46" s="8" t="s">
        <v>86</v>
      </c>
      <c r="E46" s="3">
        <v>1660</v>
      </c>
      <c r="F46" s="3">
        <v>71</v>
      </c>
      <c r="G46" s="3">
        <v>1</v>
      </c>
      <c r="H46" s="3">
        <v>12</v>
      </c>
      <c r="I46" s="3">
        <v>1</v>
      </c>
      <c r="J46" s="9">
        <v>130000000000</v>
      </c>
      <c r="K46" s="3">
        <v>0</v>
      </c>
      <c r="L46" s="9">
        <v>30000000000</v>
      </c>
      <c r="M46" s="9">
        <v>30000000000</v>
      </c>
      <c r="N46" s="3">
        <v>0</v>
      </c>
      <c r="O46" s="3">
        <v>5.7</v>
      </c>
      <c r="P46" s="3">
        <v>0</v>
      </c>
      <c r="Q46" s="3">
        <v>0.6</v>
      </c>
      <c r="R46" s="3">
        <v>1</v>
      </c>
      <c r="S46" s="3">
        <f t="shared" si="0"/>
        <v>4.04</v>
      </c>
      <c r="T46" s="3">
        <v>1000</v>
      </c>
      <c r="U46" s="3">
        <v>24.4967921832746</v>
      </c>
      <c r="V46" s="3">
        <v>1.28147764096337E-2</v>
      </c>
      <c r="W46" s="3">
        <v>1.0228571120599699E-2</v>
      </c>
      <c r="X46" s="3">
        <v>1.7</v>
      </c>
      <c r="Y46" s="3" t="s">
        <v>174</v>
      </c>
      <c r="Z46" s="3">
        <v>10</v>
      </c>
      <c r="AA46" s="10">
        <v>101325</v>
      </c>
      <c r="AB46">
        <f t="shared" si="1"/>
        <v>82924.956843688444</v>
      </c>
      <c r="AC46">
        <v>2600</v>
      </c>
      <c r="AD46">
        <v>4.6964604188523301E-2</v>
      </c>
      <c r="AE46">
        <f t="shared" si="2"/>
        <v>3</v>
      </c>
      <c r="AF46" s="11">
        <v>2</v>
      </c>
      <c r="AG46">
        <v>2</v>
      </c>
      <c r="AH46" s="12">
        <f t="shared" si="3"/>
        <v>508607.1987480438</v>
      </c>
      <c r="AI46">
        <f t="shared" si="4"/>
        <v>5</v>
      </c>
      <c r="AJ46">
        <f t="shared" si="5"/>
        <v>2</v>
      </c>
      <c r="AK46">
        <v>71</v>
      </c>
      <c r="AL46">
        <v>30000000000</v>
      </c>
    </row>
    <row r="47" spans="1:38" x14ac:dyDescent="0.3">
      <c r="A47" s="1" t="s">
        <v>12</v>
      </c>
      <c r="B47" s="1">
        <v>49</v>
      </c>
      <c r="C47" s="7">
        <v>2010</v>
      </c>
      <c r="D47" s="8" t="s">
        <v>87</v>
      </c>
      <c r="E47" s="3">
        <v>1660</v>
      </c>
      <c r="F47" s="3">
        <v>30</v>
      </c>
      <c r="G47" s="3">
        <v>1</v>
      </c>
      <c r="H47" s="3">
        <v>12</v>
      </c>
      <c r="I47" s="3">
        <v>2</v>
      </c>
      <c r="J47" s="9">
        <v>40000000000</v>
      </c>
      <c r="K47" s="3">
        <v>0</v>
      </c>
      <c r="L47" s="9">
        <v>10000000000</v>
      </c>
      <c r="M47" s="9">
        <v>10000000000</v>
      </c>
      <c r="N47" s="3">
        <v>0</v>
      </c>
      <c r="O47" s="3">
        <v>5.6</v>
      </c>
      <c r="P47" s="3">
        <v>0</v>
      </c>
      <c r="Q47" s="3">
        <v>0.6</v>
      </c>
      <c r="R47" s="3">
        <v>1</v>
      </c>
      <c r="S47" s="3">
        <f t="shared" si="0"/>
        <v>3.9399999999999995</v>
      </c>
      <c r="T47" s="3">
        <v>1000</v>
      </c>
      <c r="U47" s="3">
        <v>12.0699672792573</v>
      </c>
      <c r="V47" s="3">
        <v>1.3823043120247101E-2</v>
      </c>
      <c r="W47" s="3">
        <v>5.3456883129366101E-3</v>
      </c>
      <c r="X47" s="3">
        <v>1.7</v>
      </c>
      <c r="Y47" s="3" t="s">
        <v>174</v>
      </c>
      <c r="Z47" s="3">
        <v>10</v>
      </c>
      <c r="AA47" s="10">
        <v>101325</v>
      </c>
      <c r="AB47">
        <f t="shared" si="1"/>
        <v>82924.956843688444</v>
      </c>
      <c r="AC47">
        <v>2600</v>
      </c>
      <c r="AD47">
        <v>0.100272369581445</v>
      </c>
      <c r="AE47">
        <f t="shared" si="2"/>
        <v>2</v>
      </c>
      <c r="AF47" s="11">
        <v>2</v>
      </c>
      <c r="AG47">
        <v>2</v>
      </c>
      <c r="AH47" s="12">
        <f t="shared" si="3"/>
        <v>370370.37037037039</v>
      </c>
      <c r="AI47">
        <f t="shared" si="4"/>
        <v>5</v>
      </c>
      <c r="AJ47">
        <f t="shared" si="5"/>
        <v>2</v>
      </c>
      <c r="AK47">
        <v>42</v>
      </c>
      <c r="AL47">
        <v>10000000000</v>
      </c>
    </row>
    <row r="48" spans="1:38" x14ac:dyDescent="0.3">
      <c r="A48" s="1" t="s">
        <v>12</v>
      </c>
      <c r="B48" s="1">
        <v>50</v>
      </c>
      <c r="C48" s="7">
        <v>2010</v>
      </c>
      <c r="D48" s="8" t="s">
        <v>88</v>
      </c>
      <c r="E48" s="3">
        <v>1660</v>
      </c>
      <c r="F48" s="3">
        <v>822</v>
      </c>
      <c r="G48" s="3">
        <v>0</v>
      </c>
      <c r="H48" s="3">
        <v>12.4</v>
      </c>
      <c r="I48" s="3">
        <v>1</v>
      </c>
      <c r="J48" s="9">
        <v>255000000000</v>
      </c>
      <c r="K48" s="3">
        <v>0</v>
      </c>
      <c r="L48" s="9">
        <v>127000000000</v>
      </c>
      <c r="M48" s="9">
        <v>127000000000</v>
      </c>
      <c r="N48" s="3">
        <v>0</v>
      </c>
      <c r="O48" s="3">
        <v>4.5999999999999996</v>
      </c>
      <c r="P48" s="3">
        <v>0</v>
      </c>
      <c r="Q48" s="3">
        <v>0.5</v>
      </c>
      <c r="R48" s="3">
        <v>0</v>
      </c>
      <c r="S48" s="3">
        <f t="shared" si="0"/>
        <v>2.9399999999999995</v>
      </c>
      <c r="T48" s="3">
        <v>1000</v>
      </c>
      <c r="U48" s="3">
        <v>5.4953517597039596</v>
      </c>
      <c r="V48" s="3">
        <v>1.29032827358094E-2</v>
      </c>
      <c r="W48" s="3">
        <v>3.4844366358880402E-3</v>
      </c>
      <c r="X48" s="3">
        <v>1.7</v>
      </c>
      <c r="Y48" s="3" t="s">
        <v>174</v>
      </c>
      <c r="Z48" s="3">
        <v>10</v>
      </c>
      <c r="AA48" s="10">
        <v>101325</v>
      </c>
      <c r="AB48">
        <f t="shared" si="1"/>
        <v>82924.956843688444</v>
      </c>
      <c r="AC48">
        <v>2600</v>
      </c>
      <c r="AD48">
        <v>0.153405006437349</v>
      </c>
      <c r="AE48">
        <f t="shared" si="2"/>
        <v>2</v>
      </c>
      <c r="AF48" s="11">
        <v>2</v>
      </c>
      <c r="AG48">
        <v>1</v>
      </c>
      <c r="AH48" s="12">
        <f t="shared" si="3"/>
        <v>86171.938361719382</v>
      </c>
      <c r="AI48">
        <f t="shared" si="4"/>
        <v>6</v>
      </c>
      <c r="AJ48">
        <f t="shared" si="5"/>
        <v>2</v>
      </c>
      <c r="AK48">
        <v>834.4</v>
      </c>
      <c r="AL48">
        <v>127000000000</v>
      </c>
    </row>
    <row r="49" spans="1:38" x14ac:dyDescent="0.3">
      <c r="A49" s="1" t="s">
        <v>12</v>
      </c>
      <c r="B49" s="1">
        <v>51</v>
      </c>
      <c r="C49" s="7">
        <v>2010</v>
      </c>
      <c r="D49" s="8" t="s">
        <v>89</v>
      </c>
      <c r="E49" s="3">
        <v>1660</v>
      </c>
      <c r="F49" s="3">
        <v>90</v>
      </c>
      <c r="G49" s="3">
        <v>0</v>
      </c>
      <c r="H49" s="3">
        <v>0.5</v>
      </c>
      <c r="I49" s="3">
        <v>0</v>
      </c>
      <c r="J49" s="9">
        <v>29000000000</v>
      </c>
      <c r="K49" s="3">
        <v>0</v>
      </c>
      <c r="L49" s="9">
        <v>9700000000</v>
      </c>
      <c r="M49" s="9">
        <v>9700000000</v>
      </c>
      <c r="N49" s="3">
        <v>0</v>
      </c>
      <c r="O49" s="3">
        <v>5.0999999999999996</v>
      </c>
      <c r="P49" s="3">
        <v>0</v>
      </c>
      <c r="Q49" s="3">
        <v>0.5</v>
      </c>
      <c r="R49" s="3">
        <v>0</v>
      </c>
      <c r="S49" s="3">
        <f t="shared" si="0"/>
        <v>3.4399999999999995</v>
      </c>
      <c r="T49" s="3">
        <v>1000</v>
      </c>
      <c r="U49" s="3">
        <v>12.6779148137236</v>
      </c>
      <c r="V49" s="3">
        <v>1.23236231292802E-2</v>
      </c>
      <c r="W49" s="3">
        <v>6.1054136981771997E-3</v>
      </c>
      <c r="X49" s="3">
        <v>1.7</v>
      </c>
      <c r="Y49" s="3" t="s">
        <v>174</v>
      </c>
      <c r="Z49" s="3">
        <v>10</v>
      </c>
      <c r="AA49" s="10">
        <v>101325</v>
      </c>
      <c r="AB49">
        <f t="shared" si="1"/>
        <v>82924.956843688444</v>
      </c>
      <c r="AC49">
        <v>2600</v>
      </c>
      <c r="AD49">
        <v>7.4308160095913803E-2</v>
      </c>
      <c r="AE49">
        <f t="shared" si="2"/>
        <v>3</v>
      </c>
      <c r="AF49" s="11">
        <v>2</v>
      </c>
      <c r="AG49">
        <v>1</v>
      </c>
      <c r="AH49" s="12">
        <f t="shared" si="3"/>
        <v>89506.17283950618</v>
      </c>
      <c r="AI49">
        <f t="shared" si="4"/>
        <v>6</v>
      </c>
      <c r="AJ49">
        <f t="shared" si="5"/>
        <v>2</v>
      </c>
      <c r="AK49">
        <v>90</v>
      </c>
      <c r="AL49">
        <v>9700000000</v>
      </c>
    </row>
    <row r="50" spans="1:38" x14ac:dyDescent="0.3">
      <c r="A50" s="1" t="s">
        <v>13</v>
      </c>
      <c r="B50" s="1">
        <v>52</v>
      </c>
      <c r="C50" s="7">
        <v>1971</v>
      </c>
      <c r="D50" s="8" t="s">
        <v>90</v>
      </c>
      <c r="E50" s="3">
        <v>3763</v>
      </c>
      <c r="F50" s="3">
        <v>11.125</v>
      </c>
      <c r="G50" s="3">
        <v>0</v>
      </c>
      <c r="H50" s="3">
        <v>1.125</v>
      </c>
      <c r="I50" s="3">
        <v>1</v>
      </c>
      <c r="J50" s="9">
        <v>189000000000</v>
      </c>
      <c r="K50" s="3">
        <v>0</v>
      </c>
      <c r="L50" s="9">
        <v>108000000000</v>
      </c>
      <c r="M50" s="9">
        <v>-1</v>
      </c>
      <c r="N50" s="3">
        <v>2</v>
      </c>
      <c r="O50" s="3">
        <v>12</v>
      </c>
      <c r="P50" s="3">
        <v>1</v>
      </c>
      <c r="Q50" s="3">
        <v>5</v>
      </c>
      <c r="R50" s="3">
        <v>2</v>
      </c>
      <c r="S50" s="3">
        <f t="shared" si="0"/>
        <v>8.2370000000000001</v>
      </c>
      <c r="T50" s="3">
        <v>1100</v>
      </c>
      <c r="U50" s="3">
        <v>6.0762993166120101</v>
      </c>
      <c r="V50" s="3">
        <v>1.01952696091958E-2</v>
      </c>
      <c r="W50" s="3">
        <v>1.3641047534753801E-3</v>
      </c>
      <c r="X50" s="3" t="s">
        <v>174</v>
      </c>
      <c r="Y50" s="3" t="s">
        <v>175</v>
      </c>
      <c r="Z50" s="3">
        <v>10</v>
      </c>
      <c r="AA50" s="10">
        <v>101325</v>
      </c>
      <c r="AB50">
        <f t="shared" si="1"/>
        <v>64332.148765013713</v>
      </c>
      <c r="AC50">
        <v>2600</v>
      </c>
      <c r="AD50">
        <v>0.30712566388469398</v>
      </c>
      <c r="AE50">
        <f t="shared" si="2"/>
        <v>2</v>
      </c>
      <c r="AF50" s="11">
        <v>1</v>
      </c>
      <c r="AG50">
        <v>3</v>
      </c>
      <c r="AH50" s="12">
        <f t="shared" si="3"/>
        <v>4719101.123595506</v>
      </c>
      <c r="AI50">
        <f t="shared" si="4"/>
        <v>3</v>
      </c>
      <c r="AJ50">
        <f t="shared" si="5"/>
        <v>3</v>
      </c>
      <c r="AK50">
        <v>11.125</v>
      </c>
      <c r="AL50">
        <v>108000000000</v>
      </c>
    </row>
    <row r="51" spans="1:38" x14ac:dyDescent="0.3">
      <c r="A51" s="1" t="s">
        <v>14</v>
      </c>
      <c r="B51" s="1">
        <v>54</v>
      </c>
      <c r="C51" s="7">
        <v>2004</v>
      </c>
      <c r="D51" s="8" t="s">
        <v>92</v>
      </c>
      <c r="E51" s="3">
        <v>1400</v>
      </c>
      <c r="F51" s="3">
        <v>18.100000000000001</v>
      </c>
      <c r="G51" s="3">
        <v>0</v>
      </c>
      <c r="H51" s="3">
        <v>0.5</v>
      </c>
      <c r="I51" s="3">
        <v>2</v>
      </c>
      <c r="J51" s="9">
        <v>27900000000</v>
      </c>
      <c r="K51" s="3">
        <v>1</v>
      </c>
      <c r="L51" s="9">
        <v>13900000000</v>
      </c>
      <c r="M51" s="9">
        <v>13900000000</v>
      </c>
      <c r="N51" s="3">
        <v>1</v>
      </c>
      <c r="O51" s="3">
        <v>11</v>
      </c>
      <c r="P51" s="3">
        <v>0</v>
      </c>
      <c r="Q51" s="3">
        <v>2.5</v>
      </c>
      <c r="R51" s="3">
        <v>1</v>
      </c>
      <c r="S51" s="3">
        <f t="shared" si="0"/>
        <v>9.6</v>
      </c>
      <c r="T51" s="3">
        <v>1100</v>
      </c>
      <c r="U51" s="3">
        <v>27.089712145455099</v>
      </c>
      <c r="V51" s="3">
        <v>1.2299028658928899E-2</v>
      </c>
      <c r="W51" s="3">
        <v>4.64872662315807E-3</v>
      </c>
      <c r="X51" s="3" t="s">
        <v>174</v>
      </c>
      <c r="Y51" s="3" t="s">
        <v>175</v>
      </c>
      <c r="Z51" s="3">
        <v>10</v>
      </c>
      <c r="AA51" s="10">
        <v>101325</v>
      </c>
      <c r="AB51">
        <f t="shared" si="1"/>
        <v>85569.042377571226</v>
      </c>
      <c r="AC51">
        <v>2600</v>
      </c>
      <c r="AD51">
        <v>9.6855690694804902E-2</v>
      </c>
      <c r="AE51">
        <f t="shared" si="2"/>
        <v>3</v>
      </c>
      <c r="AF51" s="11">
        <v>1</v>
      </c>
      <c r="AG51">
        <v>2</v>
      </c>
      <c r="AH51" s="12">
        <f t="shared" si="3"/>
        <v>428176.79558011051</v>
      </c>
      <c r="AI51">
        <f t="shared" si="4"/>
        <v>4</v>
      </c>
      <c r="AJ51">
        <f t="shared" si="5"/>
        <v>2</v>
      </c>
      <c r="AK51">
        <v>17.600000000000001</v>
      </c>
      <c r="AL51">
        <v>13900000000</v>
      </c>
    </row>
    <row r="52" spans="1:38" x14ac:dyDescent="0.3">
      <c r="A52" s="1" t="s">
        <v>14</v>
      </c>
      <c r="B52" s="1">
        <v>55</v>
      </c>
      <c r="C52" s="7">
        <v>2004</v>
      </c>
      <c r="D52" s="8" t="s">
        <v>93</v>
      </c>
      <c r="E52" s="3">
        <v>1400</v>
      </c>
      <c r="F52" s="3">
        <v>12.9</v>
      </c>
      <c r="G52" s="3">
        <v>0</v>
      </c>
      <c r="H52" s="3">
        <v>0.5</v>
      </c>
      <c r="I52" s="3">
        <v>2</v>
      </c>
      <c r="J52" s="9">
        <v>9940000000</v>
      </c>
      <c r="K52" s="3">
        <v>1</v>
      </c>
      <c r="L52" s="9">
        <v>4970000000</v>
      </c>
      <c r="M52" s="9">
        <v>4970000000</v>
      </c>
      <c r="N52" s="3">
        <v>1</v>
      </c>
      <c r="O52" s="3">
        <v>8.8000000000000007</v>
      </c>
      <c r="P52" s="3">
        <v>0</v>
      </c>
      <c r="Q52" s="3">
        <v>2</v>
      </c>
      <c r="R52" s="3">
        <v>1</v>
      </c>
      <c r="S52" s="3">
        <f t="shared" si="0"/>
        <v>7.4</v>
      </c>
      <c r="T52" s="3">
        <v>1100</v>
      </c>
      <c r="U52" s="3">
        <v>26.452583567211601</v>
      </c>
      <c r="V52" s="3">
        <v>1.0850111403634901E-2</v>
      </c>
      <c r="W52" s="3">
        <v>6.0907945407225102E-3</v>
      </c>
      <c r="X52" s="3" t="s">
        <v>174</v>
      </c>
      <c r="Y52" s="3" t="s">
        <v>175</v>
      </c>
      <c r="Z52" s="3">
        <v>10</v>
      </c>
      <c r="AA52" s="10">
        <v>101325</v>
      </c>
      <c r="AB52">
        <f t="shared" si="1"/>
        <v>85569.042377571226</v>
      </c>
      <c r="AC52">
        <v>2600</v>
      </c>
      <c r="AD52">
        <v>6.7450520944300804E-2</v>
      </c>
      <c r="AE52">
        <f t="shared" si="2"/>
        <v>3</v>
      </c>
      <c r="AF52" s="11">
        <v>1</v>
      </c>
      <c r="AG52">
        <v>2</v>
      </c>
      <c r="AH52" s="12">
        <f t="shared" si="3"/>
        <v>214039.62101636521</v>
      </c>
      <c r="AI52">
        <f t="shared" si="4"/>
        <v>4</v>
      </c>
      <c r="AJ52">
        <f t="shared" si="5"/>
        <v>2</v>
      </c>
      <c r="AK52">
        <v>12.4</v>
      </c>
      <c r="AL52">
        <v>4970000000</v>
      </c>
    </row>
    <row r="53" spans="1:38" x14ac:dyDescent="0.3">
      <c r="A53" s="1" t="s">
        <v>14</v>
      </c>
      <c r="B53" s="1">
        <v>56</v>
      </c>
      <c r="C53" s="7">
        <v>2011</v>
      </c>
      <c r="D53" s="8" t="s">
        <v>85</v>
      </c>
      <c r="E53" s="3">
        <v>1450</v>
      </c>
      <c r="F53" s="3">
        <v>27</v>
      </c>
      <c r="G53" s="3">
        <v>1</v>
      </c>
      <c r="H53" s="3">
        <v>3</v>
      </c>
      <c r="I53" s="3">
        <v>1</v>
      </c>
      <c r="J53" s="9">
        <v>729000000000</v>
      </c>
      <c r="K53" s="3">
        <v>0</v>
      </c>
      <c r="L53" s="9">
        <v>189000000000</v>
      </c>
      <c r="M53" s="9">
        <v>189000000000</v>
      </c>
      <c r="N53" s="3">
        <v>0</v>
      </c>
      <c r="O53" s="3">
        <v>16</v>
      </c>
      <c r="P53" s="3">
        <v>0</v>
      </c>
      <c r="Q53" s="3">
        <v>4</v>
      </c>
      <c r="R53" s="3">
        <v>1</v>
      </c>
      <c r="S53" s="3">
        <f t="shared" si="0"/>
        <v>14.55</v>
      </c>
      <c r="T53" s="3">
        <v>1100</v>
      </c>
      <c r="U53" s="3">
        <v>5.3199827561203197</v>
      </c>
      <c r="V53" s="3">
        <v>1.67542282814136E-2</v>
      </c>
      <c r="W53" s="3">
        <v>5.48238290946872E-4</v>
      </c>
      <c r="X53" s="3" t="s">
        <v>174</v>
      </c>
      <c r="Y53" s="3" t="s">
        <v>175</v>
      </c>
      <c r="Z53" s="3">
        <v>10</v>
      </c>
      <c r="AA53" s="10">
        <v>101325</v>
      </c>
      <c r="AB53">
        <f t="shared" si="1"/>
        <v>85054.098399040595</v>
      </c>
      <c r="AC53">
        <v>2600</v>
      </c>
      <c r="AD53">
        <v>1.0182740670399499</v>
      </c>
      <c r="AE53">
        <f t="shared" si="2"/>
        <v>1</v>
      </c>
      <c r="AF53" s="11">
        <v>1</v>
      </c>
      <c r="AG53">
        <v>2</v>
      </c>
      <c r="AH53" s="12">
        <f t="shared" si="3"/>
        <v>7500000</v>
      </c>
      <c r="AI53">
        <f t="shared" si="4"/>
        <v>5</v>
      </c>
      <c r="AJ53">
        <f t="shared" si="5"/>
        <v>3</v>
      </c>
      <c r="AK53">
        <v>27</v>
      </c>
      <c r="AL53">
        <v>189000000000</v>
      </c>
    </row>
    <row r="54" spans="1:38" x14ac:dyDescent="0.3">
      <c r="A54" s="1" t="s">
        <v>15</v>
      </c>
      <c r="B54" s="1">
        <v>57</v>
      </c>
      <c r="C54" s="7">
        <v>1947</v>
      </c>
      <c r="D54" s="8" t="s">
        <v>94</v>
      </c>
      <c r="E54" s="3">
        <v>1447</v>
      </c>
      <c r="F54" s="3">
        <v>0.5</v>
      </c>
      <c r="G54" s="3">
        <v>0</v>
      </c>
      <c r="H54" s="3">
        <v>0.1</v>
      </c>
      <c r="I54" s="3">
        <v>2</v>
      </c>
      <c r="J54" s="9">
        <v>119000000000</v>
      </c>
      <c r="K54" s="3">
        <v>0</v>
      </c>
      <c r="L54" s="9">
        <v>38000000000</v>
      </c>
      <c r="M54" s="9">
        <v>38000000000</v>
      </c>
      <c r="N54" s="3">
        <v>2</v>
      </c>
      <c r="O54" s="3">
        <v>28</v>
      </c>
      <c r="P54" s="3">
        <v>1</v>
      </c>
      <c r="Q54" s="3">
        <v>5</v>
      </c>
      <c r="R54" s="3">
        <v>2</v>
      </c>
      <c r="S54" s="3">
        <f t="shared" si="0"/>
        <v>26.553000000000001</v>
      </c>
      <c r="T54" s="3">
        <v>1000</v>
      </c>
      <c r="U54" s="3">
        <v>31.928893479068201</v>
      </c>
      <c r="V54" s="3">
        <v>1.85443388751797E-2</v>
      </c>
      <c r="W54" s="3">
        <v>2.3334318682675702E-3</v>
      </c>
      <c r="X54" s="3" t="s">
        <v>174</v>
      </c>
      <c r="Y54" s="3" t="s">
        <v>175</v>
      </c>
      <c r="Z54" s="3">
        <v>10</v>
      </c>
      <c r="AA54" s="10">
        <v>101325</v>
      </c>
      <c r="AB54">
        <f t="shared" si="1"/>
        <v>85084.90746323792</v>
      </c>
      <c r="AC54">
        <v>2600</v>
      </c>
      <c r="AD54">
        <v>0.34271141381043901</v>
      </c>
      <c r="AE54">
        <f t="shared" si="2"/>
        <v>2</v>
      </c>
      <c r="AF54" s="11">
        <v>2</v>
      </c>
      <c r="AG54">
        <v>3</v>
      </c>
      <c r="AH54" s="12">
        <f t="shared" si="3"/>
        <v>66111111.111111112</v>
      </c>
      <c r="AI54">
        <f t="shared" si="4"/>
        <v>1</v>
      </c>
      <c r="AJ54">
        <f t="shared" si="5"/>
        <v>4</v>
      </c>
      <c r="AK54">
        <v>0.4</v>
      </c>
      <c r="AL54">
        <v>38000000000</v>
      </c>
    </row>
    <row r="55" spans="1:38" x14ac:dyDescent="0.3">
      <c r="A55" s="1" t="s">
        <v>15</v>
      </c>
      <c r="B55" s="1">
        <v>58</v>
      </c>
      <c r="C55" s="7">
        <v>1947</v>
      </c>
      <c r="D55" s="8" t="s">
        <v>95</v>
      </c>
      <c r="E55" s="3">
        <v>1447</v>
      </c>
      <c r="F55" s="3">
        <v>2</v>
      </c>
      <c r="G55" s="3">
        <v>1</v>
      </c>
      <c r="H55" s="3">
        <v>1.5</v>
      </c>
      <c r="I55" s="3">
        <v>1</v>
      </c>
      <c r="J55" s="9">
        <v>40000000000</v>
      </c>
      <c r="K55" s="3">
        <v>0</v>
      </c>
      <c r="L55" s="9">
        <v>20000000000</v>
      </c>
      <c r="M55" s="9">
        <v>20000000000</v>
      </c>
      <c r="N55" s="3">
        <v>2</v>
      </c>
      <c r="O55" s="3">
        <v>16</v>
      </c>
      <c r="P55" s="3">
        <v>1</v>
      </c>
      <c r="Q55" s="3">
        <v>6</v>
      </c>
      <c r="R55" s="3">
        <v>2</v>
      </c>
      <c r="S55" s="3">
        <f t="shared" si="0"/>
        <v>14.553000000000001</v>
      </c>
      <c r="T55" s="3">
        <v>1000</v>
      </c>
      <c r="U55" s="3">
        <v>17.792927418163501</v>
      </c>
      <c r="V55" s="3">
        <v>1.5833593739142698E-2</v>
      </c>
      <c r="W55" s="3">
        <v>2.3204151596067199E-3</v>
      </c>
      <c r="X55" s="3" t="s">
        <v>174</v>
      </c>
      <c r="Y55" s="3" t="s">
        <v>175</v>
      </c>
      <c r="Z55" s="3">
        <v>10</v>
      </c>
      <c r="AA55" s="10">
        <v>101325</v>
      </c>
      <c r="AB55">
        <f t="shared" si="1"/>
        <v>85084.90746323792</v>
      </c>
      <c r="AC55">
        <v>2600</v>
      </c>
      <c r="AD55">
        <v>0.287787618917139</v>
      </c>
      <c r="AE55">
        <f t="shared" si="2"/>
        <v>2</v>
      </c>
      <c r="AF55" s="11">
        <v>2</v>
      </c>
      <c r="AG55">
        <v>3</v>
      </c>
      <c r="AH55" s="12">
        <f t="shared" si="3"/>
        <v>5555555.555555556</v>
      </c>
      <c r="AI55">
        <f t="shared" si="4"/>
        <v>2</v>
      </c>
      <c r="AJ55">
        <f t="shared" si="5"/>
        <v>3</v>
      </c>
      <c r="AK55">
        <v>0.5</v>
      </c>
      <c r="AL55">
        <v>20000000000</v>
      </c>
    </row>
    <row r="56" spans="1:38" x14ac:dyDescent="0.3">
      <c r="A56" s="1" t="s">
        <v>15</v>
      </c>
      <c r="B56" s="1">
        <v>59</v>
      </c>
      <c r="C56" s="7">
        <v>1970</v>
      </c>
      <c r="D56" s="8" t="s">
        <v>96</v>
      </c>
      <c r="E56" s="3">
        <v>630</v>
      </c>
      <c r="F56" s="3">
        <v>2.25</v>
      </c>
      <c r="G56" s="3">
        <v>1</v>
      </c>
      <c r="H56" s="3">
        <v>0.75</v>
      </c>
      <c r="I56" s="3">
        <v>0</v>
      </c>
      <c r="J56" s="9">
        <v>45000000000</v>
      </c>
      <c r="K56" s="3">
        <v>0</v>
      </c>
      <c r="L56" s="9">
        <v>-1</v>
      </c>
      <c r="M56" s="9">
        <v>-1</v>
      </c>
      <c r="N56" s="9">
        <v>-1</v>
      </c>
      <c r="O56" s="3">
        <v>14</v>
      </c>
      <c r="P56" s="3">
        <v>0</v>
      </c>
      <c r="Q56" s="3">
        <v>3</v>
      </c>
      <c r="R56" s="3">
        <v>1</v>
      </c>
      <c r="S56" s="3">
        <f t="shared" si="0"/>
        <v>13.37</v>
      </c>
      <c r="T56" s="3">
        <v>1050</v>
      </c>
      <c r="U56" s="3">
        <v>22.019065267442802</v>
      </c>
      <c r="V56" s="3">
        <v>1.5506741739110401E-2</v>
      </c>
      <c r="W56" s="3">
        <v>2.5768840137868699E-3</v>
      </c>
      <c r="X56" s="3" t="s">
        <v>174</v>
      </c>
      <c r="Y56" s="3" t="s">
        <v>175</v>
      </c>
      <c r="Z56" s="3">
        <v>10</v>
      </c>
      <c r="AA56" s="10">
        <v>101325</v>
      </c>
      <c r="AB56">
        <f t="shared" si="1"/>
        <v>93904.550705118003</v>
      </c>
      <c r="AC56">
        <v>2600</v>
      </c>
      <c r="AD56">
        <v>0.209238004059706</v>
      </c>
      <c r="AE56">
        <f t="shared" si="2"/>
        <v>2</v>
      </c>
      <c r="AF56" s="11">
        <v>2</v>
      </c>
      <c r="AG56">
        <v>3</v>
      </c>
      <c r="AH56" s="12">
        <f t="shared" si="3"/>
        <v>5555555.555555556</v>
      </c>
      <c r="AI56">
        <f t="shared" si="4"/>
        <v>2</v>
      </c>
      <c r="AJ56">
        <f t="shared" si="5"/>
        <v>3</v>
      </c>
      <c r="AK56">
        <v>1.5</v>
      </c>
      <c r="AL56">
        <v>-1</v>
      </c>
    </row>
    <row r="57" spans="1:38" x14ac:dyDescent="0.3">
      <c r="A57" s="1" t="s">
        <v>15</v>
      </c>
      <c r="B57" s="1">
        <v>60</v>
      </c>
      <c r="C57" s="7">
        <v>1980</v>
      </c>
      <c r="D57" s="8" t="s">
        <v>97</v>
      </c>
      <c r="E57" s="3">
        <v>1490</v>
      </c>
      <c r="F57" s="3">
        <v>4</v>
      </c>
      <c r="G57" s="3">
        <v>1</v>
      </c>
      <c r="H57" s="3">
        <v>2</v>
      </c>
      <c r="I57" s="3">
        <v>1</v>
      </c>
      <c r="J57" s="9">
        <v>42000000000</v>
      </c>
      <c r="K57" s="3">
        <v>0</v>
      </c>
      <c r="L57" s="9">
        <v>-1</v>
      </c>
      <c r="M57" s="9">
        <v>-1</v>
      </c>
      <c r="N57" s="9">
        <v>-1</v>
      </c>
      <c r="O57" s="3">
        <v>14</v>
      </c>
      <c r="P57" s="3">
        <v>1</v>
      </c>
      <c r="Q57" s="3">
        <v>3</v>
      </c>
      <c r="R57" s="3">
        <v>2</v>
      </c>
      <c r="S57" s="3">
        <f t="shared" si="0"/>
        <v>12.51</v>
      </c>
      <c r="T57" s="3">
        <v>1000</v>
      </c>
      <c r="U57" s="3">
        <v>12.3069983574307</v>
      </c>
      <c r="V57" s="3">
        <v>1.4809840709932199E-2</v>
      </c>
      <c r="W57" s="3">
        <v>1.7644722320858299E-3</v>
      </c>
      <c r="X57" s="3" t="s">
        <v>174</v>
      </c>
      <c r="Y57" s="3" t="s">
        <v>175</v>
      </c>
      <c r="Z57" s="3">
        <v>10</v>
      </c>
      <c r="AA57" s="10">
        <v>101325</v>
      </c>
      <c r="AB57">
        <f t="shared" si="1"/>
        <v>84644.375299055915</v>
      </c>
      <c r="AC57">
        <v>2600</v>
      </c>
      <c r="AD57">
        <v>0.33453613934020798</v>
      </c>
      <c r="AE57">
        <f t="shared" si="2"/>
        <v>2</v>
      </c>
      <c r="AF57" s="11">
        <v>2</v>
      </c>
      <c r="AG57">
        <v>3</v>
      </c>
      <c r="AH57" s="12">
        <f t="shared" si="3"/>
        <v>2916666.6666666665</v>
      </c>
      <c r="AI57">
        <f t="shared" si="4"/>
        <v>3</v>
      </c>
      <c r="AJ57">
        <f t="shared" si="5"/>
        <v>3</v>
      </c>
      <c r="AK57">
        <v>2</v>
      </c>
      <c r="AL57">
        <v>-1</v>
      </c>
    </row>
    <row r="58" spans="1:38" x14ac:dyDescent="0.3">
      <c r="A58" s="1" t="s">
        <v>15</v>
      </c>
      <c r="B58" s="1">
        <v>61</v>
      </c>
      <c r="C58" s="7">
        <v>1991</v>
      </c>
      <c r="D58" s="8" t="s">
        <v>98</v>
      </c>
      <c r="E58" s="3">
        <v>1050</v>
      </c>
      <c r="F58" s="3">
        <v>1</v>
      </c>
      <c r="G58" s="3">
        <v>0</v>
      </c>
      <c r="H58" s="3">
        <v>0.2</v>
      </c>
      <c r="I58" s="3">
        <v>1</v>
      </c>
      <c r="J58" s="9">
        <v>9800000000</v>
      </c>
      <c r="K58" s="3">
        <v>0</v>
      </c>
      <c r="L58" s="9">
        <v>1200000000</v>
      </c>
      <c r="M58" s="9">
        <v>1200000000</v>
      </c>
      <c r="N58" s="3">
        <v>0</v>
      </c>
      <c r="O58" s="3">
        <v>11.5</v>
      </c>
      <c r="P58" s="3">
        <v>0</v>
      </c>
      <c r="Q58" s="3">
        <v>1.2</v>
      </c>
      <c r="R58" s="3">
        <v>0</v>
      </c>
      <c r="S58" s="3">
        <f t="shared" si="0"/>
        <v>10.45</v>
      </c>
      <c r="T58" s="3">
        <v>1000</v>
      </c>
      <c r="U58" s="3">
        <v>31.048518100221699</v>
      </c>
      <c r="V58" s="3">
        <v>1.45024093408276E-2</v>
      </c>
      <c r="W58" s="3">
        <v>5.2780095195452802E-3</v>
      </c>
      <c r="X58" s="3">
        <v>1.2</v>
      </c>
      <c r="Y58" s="3">
        <v>0.4</v>
      </c>
      <c r="Z58" s="3">
        <v>10</v>
      </c>
      <c r="AA58" s="10">
        <v>101325</v>
      </c>
      <c r="AB58">
        <f t="shared" si="1"/>
        <v>89262.008941903681</v>
      </c>
      <c r="AC58">
        <v>2600</v>
      </c>
      <c r="AD58">
        <v>0.108468356326457</v>
      </c>
      <c r="AE58">
        <f t="shared" si="2"/>
        <v>2</v>
      </c>
      <c r="AF58" s="11">
        <v>2</v>
      </c>
      <c r="AG58">
        <v>3</v>
      </c>
      <c r="AH58" s="12">
        <f t="shared" si="3"/>
        <v>2722222.222222222</v>
      </c>
      <c r="AI58">
        <f t="shared" si="4"/>
        <v>2</v>
      </c>
      <c r="AJ58">
        <f t="shared" si="5"/>
        <v>3</v>
      </c>
      <c r="AK58">
        <v>1</v>
      </c>
      <c r="AL58">
        <v>1200000000</v>
      </c>
    </row>
    <row r="59" spans="1:38" x14ac:dyDescent="0.3">
      <c r="A59" s="1" t="s">
        <v>15</v>
      </c>
      <c r="B59" s="1">
        <v>62</v>
      </c>
      <c r="C59" s="7">
        <v>2000</v>
      </c>
      <c r="D59" s="8" t="s">
        <v>99</v>
      </c>
      <c r="E59" s="3">
        <v>1491</v>
      </c>
      <c r="F59" s="3">
        <v>3.25</v>
      </c>
      <c r="G59" s="3">
        <v>1</v>
      </c>
      <c r="H59" s="3">
        <v>1.75</v>
      </c>
      <c r="I59" s="3">
        <v>1</v>
      </c>
      <c r="J59" s="9">
        <v>10000000000</v>
      </c>
      <c r="K59" s="3">
        <v>1</v>
      </c>
      <c r="L59" s="9">
        <v>-1</v>
      </c>
      <c r="M59" s="9">
        <v>-1</v>
      </c>
      <c r="N59" s="9">
        <v>-1</v>
      </c>
      <c r="O59" s="3">
        <v>11</v>
      </c>
      <c r="P59" s="3">
        <v>0</v>
      </c>
      <c r="Q59" s="3">
        <v>2</v>
      </c>
      <c r="R59" s="3">
        <v>0</v>
      </c>
      <c r="S59" s="3">
        <f t="shared" si="0"/>
        <v>9.5090000000000003</v>
      </c>
      <c r="T59" s="3">
        <v>1000</v>
      </c>
      <c r="U59" s="3">
        <v>18.9230724669121</v>
      </c>
      <c r="V59" s="3">
        <v>1.25486149029849E-2</v>
      </c>
      <c r="W59" s="3">
        <v>3.9488200347367504E-3</v>
      </c>
      <c r="X59" s="3">
        <v>2.4</v>
      </c>
      <c r="Y59" s="3">
        <v>0.3</v>
      </c>
      <c r="Z59" s="3">
        <v>10</v>
      </c>
      <c r="AA59" s="10">
        <v>101325</v>
      </c>
      <c r="AB59">
        <f t="shared" si="1"/>
        <v>84634.157549535943</v>
      </c>
      <c r="AC59">
        <v>2600</v>
      </c>
      <c r="AD59">
        <v>0.14012849988772899</v>
      </c>
      <c r="AE59">
        <f t="shared" si="2"/>
        <v>2</v>
      </c>
      <c r="AF59" s="11">
        <v>2</v>
      </c>
      <c r="AG59">
        <v>2</v>
      </c>
      <c r="AH59" s="12">
        <f t="shared" si="3"/>
        <v>854700.85470085475</v>
      </c>
      <c r="AI59">
        <f t="shared" si="4"/>
        <v>3</v>
      </c>
      <c r="AJ59">
        <f t="shared" si="5"/>
        <v>2</v>
      </c>
      <c r="AK59">
        <v>1.5</v>
      </c>
      <c r="AL59">
        <v>-1</v>
      </c>
    </row>
    <row r="60" spans="1:38" x14ac:dyDescent="0.3">
      <c r="A60" s="1" t="s">
        <v>16</v>
      </c>
      <c r="B60" s="1">
        <v>63</v>
      </c>
      <c r="C60" s="7">
        <v>1980</v>
      </c>
      <c r="D60" s="8" t="s">
        <v>100</v>
      </c>
      <c r="E60" s="3">
        <v>2550</v>
      </c>
      <c r="F60" s="3">
        <v>0.5</v>
      </c>
      <c r="G60" s="3">
        <v>0</v>
      </c>
      <c r="H60" s="3">
        <v>0.125</v>
      </c>
      <c r="I60" s="3">
        <v>1</v>
      </c>
      <c r="J60" s="9">
        <v>259000000000</v>
      </c>
      <c r="K60" s="3">
        <v>0</v>
      </c>
      <c r="L60" s="9">
        <v>160000000000</v>
      </c>
      <c r="M60" s="9">
        <v>160000000000</v>
      </c>
      <c r="N60" s="3">
        <v>1</v>
      </c>
      <c r="O60" s="3">
        <v>28.5</v>
      </c>
      <c r="P60" s="3">
        <v>0</v>
      </c>
      <c r="Q60" s="3">
        <v>5</v>
      </c>
      <c r="R60" s="3">
        <v>2</v>
      </c>
      <c r="S60" s="3">
        <f t="shared" si="0"/>
        <v>25.95</v>
      </c>
      <c r="T60" s="3">
        <v>900</v>
      </c>
      <c r="U60" s="3">
        <v>11.1976549396257</v>
      </c>
      <c r="V60" s="3">
        <v>1.7569458271500402E-2</v>
      </c>
      <c r="W60" s="3">
        <v>4.4959667014109103E-4</v>
      </c>
      <c r="X60" s="3" t="s">
        <v>174</v>
      </c>
      <c r="Y60" s="3" t="s">
        <v>175</v>
      </c>
      <c r="Z60" s="3">
        <v>10</v>
      </c>
      <c r="AA60" s="10">
        <v>101325</v>
      </c>
      <c r="AB60">
        <f t="shared" si="1"/>
        <v>74477.28960421661</v>
      </c>
      <c r="AC60">
        <v>2600</v>
      </c>
      <c r="AD60">
        <v>0.90480738968939001</v>
      </c>
      <c r="AE60">
        <f t="shared" si="2"/>
        <v>1</v>
      </c>
      <c r="AF60" s="11">
        <v>4</v>
      </c>
      <c r="AG60">
        <v>1</v>
      </c>
      <c r="AH60" s="12">
        <f t="shared" si="3"/>
        <v>143888888.8888889</v>
      </c>
      <c r="AI60">
        <f t="shared" si="4"/>
        <v>1</v>
      </c>
      <c r="AJ60">
        <f t="shared" si="5"/>
        <v>4</v>
      </c>
      <c r="AK60">
        <v>0.5</v>
      </c>
      <c r="AL60">
        <v>160000000000</v>
      </c>
    </row>
    <row r="61" spans="1:38" x14ac:dyDescent="0.3">
      <c r="A61" s="1" t="s">
        <v>16</v>
      </c>
      <c r="B61" s="1">
        <v>64</v>
      </c>
      <c r="C61" s="7">
        <v>1980</v>
      </c>
      <c r="D61" s="8" t="s">
        <v>101</v>
      </c>
      <c r="E61" s="3">
        <v>2550</v>
      </c>
      <c r="F61" s="3">
        <v>9.5</v>
      </c>
      <c r="G61" s="3">
        <v>0</v>
      </c>
      <c r="H61" s="3">
        <v>0.95</v>
      </c>
      <c r="I61" s="3">
        <v>2</v>
      </c>
      <c r="J61" s="9">
        <v>259000000000</v>
      </c>
      <c r="K61" s="3">
        <v>0</v>
      </c>
      <c r="L61" s="9">
        <v>160000000000</v>
      </c>
      <c r="M61" s="9">
        <v>160000000000</v>
      </c>
      <c r="N61" s="3">
        <v>1</v>
      </c>
      <c r="O61" s="3">
        <v>16.5</v>
      </c>
      <c r="P61" s="3">
        <v>0</v>
      </c>
      <c r="Q61" s="3">
        <v>3</v>
      </c>
      <c r="R61" s="3">
        <v>0</v>
      </c>
      <c r="S61" s="3">
        <f t="shared" si="0"/>
        <v>13.95</v>
      </c>
      <c r="T61" s="3">
        <v>930</v>
      </c>
      <c r="U61" s="3">
        <v>18.675483133808701</v>
      </c>
      <c r="V61" s="3">
        <v>1.4163222993115201E-2</v>
      </c>
      <c r="W61" s="3">
        <v>2.0782037992427799E-3</v>
      </c>
      <c r="X61" s="3">
        <v>4.5999999999999996</v>
      </c>
      <c r="Y61" s="3">
        <v>1.1000000000000001</v>
      </c>
      <c r="Z61" s="3">
        <v>10</v>
      </c>
      <c r="AA61" s="10">
        <v>101325</v>
      </c>
      <c r="AB61">
        <f t="shared" si="1"/>
        <v>74477.28960421661</v>
      </c>
      <c r="AC61">
        <v>2600</v>
      </c>
      <c r="AD61">
        <v>0.235099627485262</v>
      </c>
      <c r="AE61">
        <f t="shared" si="2"/>
        <v>2</v>
      </c>
      <c r="AF61" s="11">
        <v>4</v>
      </c>
      <c r="AG61">
        <v>1</v>
      </c>
      <c r="AH61" s="12">
        <f t="shared" si="3"/>
        <v>7573099.4152046787</v>
      </c>
      <c r="AI61">
        <f t="shared" si="4"/>
        <v>3</v>
      </c>
      <c r="AJ61">
        <f t="shared" si="5"/>
        <v>3</v>
      </c>
      <c r="AK61">
        <v>9.5</v>
      </c>
      <c r="AL61">
        <v>160000000000</v>
      </c>
    </row>
    <row r="62" spans="1:38" x14ac:dyDescent="0.3">
      <c r="A62" s="1" t="s">
        <v>16</v>
      </c>
      <c r="B62" s="1">
        <v>65</v>
      </c>
      <c r="C62" s="7">
        <v>1980</v>
      </c>
      <c r="D62" s="8" t="s">
        <v>102</v>
      </c>
      <c r="E62" s="3">
        <v>2550</v>
      </c>
      <c r="F62" s="3">
        <v>12</v>
      </c>
      <c r="G62" s="3">
        <v>1</v>
      </c>
      <c r="H62" s="3">
        <v>6.5</v>
      </c>
      <c r="I62" s="3">
        <v>1</v>
      </c>
      <c r="J62" s="9">
        <v>42000000000</v>
      </c>
      <c r="K62" s="3">
        <v>0</v>
      </c>
      <c r="L62" s="9">
        <v>15000000000</v>
      </c>
      <c r="M62" s="9">
        <v>15000000000</v>
      </c>
      <c r="N62" s="3">
        <v>2</v>
      </c>
      <c r="O62" s="3">
        <v>9</v>
      </c>
      <c r="P62" s="3">
        <v>1</v>
      </c>
      <c r="Q62" s="3">
        <v>3</v>
      </c>
      <c r="R62" s="3">
        <v>1</v>
      </c>
      <c r="S62" s="3">
        <f t="shared" si="0"/>
        <v>6.45</v>
      </c>
      <c r="T62" s="3">
        <v>900</v>
      </c>
      <c r="U62" s="3">
        <v>8.8177919553367108</v>
      </c>
      <c r="V62" s="3">
        <v>1.1345988856910801E-2</v>
      </c>
      <c r="W62" s="3">
        <v>2.5086815793407199E-3</v>
      </c>
      <c r="X62" s="3" t="s">
        <v>174</v>
      </c>
      <c r="Y62" s="3" t="s">
        <v>175</v>
      </c>
      <c r="Z62" s="3">
        <v>10</v>
      </c>
      <c r="AA62" s="10">
        <v>101325</v>
      </c>
      <c r="AB62">
        <f t="shared" si="1"/>
        <v>74477.28960421661</v>
      </c>
      <c r="AC62">
        <v>2600</v>
      </c>
      <c r="AD62">
        <v>0.18442920983632799</v>
      </c>
      <c r="AE62">
        <f t="shared" si="2"/>
        <v>2</v>
      </c>
      <c r="AF62" s="11">
        <v>4</v>
      </c>
      <c r="AG62">
        <v>1</v>
      </c>
      <c r="AH62" s="12">
        <f t="shared" si="3"/>
        <v>972222.22222222225</v>
      </c>
      <c r="AI62">
        <f t="shared" si="4"/>
        <v>4</v>
      </c>
      <c r="AJ62">
        <f t="shared" si="5"/>
        <v>2</v>
      </c>
      <c r="AK62">
        <v>12</v>
      </c>
      <c r="AL62">
        <v>15000000000</v>
      </c>
    </row>
    <row r="63" spans="1:38" x14ac:dyDescent="0.3">
      <c r="A63" s="1" t="s">
        <v>16</v>
      </c>
      <c r="B63" s="1">
        <v>66</v>
      </c>
      <c r="C63" s="7">
        <v>1980</v>
      </c>
      <c r="D63" s="8" t="s">
        <v>103</v>
      </c>
      <c r="E63" s="3">
        <v>2550</v>
      </c>
      <c r="F63" s="3">
        <v>3.24</v>
      </c>
      <c r="G63" s="3">
        <v>0</v>
      </c>
      <c r="H63" s="3">
        <v>0.42</v>
      </c>
      <c r="I63" s="3">
        <v>0</v>
      </c>
      <c r="J63" s="9">
        <v>45000000000</v>
      </c>
      <c r="K63" s="3">
        <v>0</v>
      </c>
      <c r="L63" s="9">
        <v>16000000000</v>
      </c>
      <c r="M63" s="9">
        <v>16000000000</v>
      </c>
      <c r="N63" s="3">
        <v>2</v>
      </c>
      <c r="O63" s="3">
        <v>10</v>
      </c>
      <c r="P63" s="3">
        <v>1</v>
      </c>
      <c r="Q63" s="3">
        <v>4</v>
      </c>
      <c r="R63" s="3">
        <v>1</v>
      </c>
      <c r="S63" s="3">
        <f t="shared" ref="S63:S126" si="6">O63-E63/1000</f>
        <v>7.45</v>
      </c>
      <c r="T63" s="3">
        <v>900</v>
      </c>
      <c r="U63" s="3">
        <v>12.507830643105001</v>
      </c>
      <c r="V63" s="3">
        <v>9.7010301798154692E-3</v>
      </c>
      <c r="W63" s="3">
        <v>2.6633827563440999E-3</v>
      </c>
      <c r="X63" s="3" t="s">
        <v>174</v>
      </c>
      <c r="Y63" s="3" t="s">
        <v>175</v>
      </c>
      <c r="Z63" s="3">
        <v>10</v>
      </c>
      <c r="AA63" s="10">
        <v>101325</v>
      </c>
      <c r="AB63">
        <f t="shared" ref="AB63:AB126" si="7">AA63*EXP(-(9.807*0.0289644*E63)/(8.3144*(273+Z63)))</f>
        <v>74477.28960421661</v>
      </c>
      <c r="AC63">
        <v>2600</v>
      </c>
      <c r="AD63">
        <v>0.12840431620057999</v>
      </c>
      <c r="AE63">
        <f t="shared" si="2"/>
        <v>2</v>
      </c>
      <c r="AF63" s="11">
        <v>4</v>
      </c>
      <c r="AG63">
        <v>1</v>
      </c>
      <c r="AH63" s="12">
        <f t="shared" ref="AH63:AH126" si="8">J63/(F63*60*60)</f>
        <v>3858024.6913580247</v>
      </c>
      <c r="AI63">
        <f t="shared" ref="AI63:AI126" si="9">IF(F63&lt;1,1,IF(F63&lt;3,2,IF(F63&lt;12,3,IF(F63&lt;24,4,IF(F63&lt;72,5,6)))))</f>
        <v>3</v>
      </c>
      <c r="AJ63">
        <f t="shared" ref="AJ63:AJ126" si="10">IF(AH63&lt;10^4,1,IF(AH63&lt;10^6,2,IF(AH63&lt;10^7,3,4)))</f>
        <v>3</v>
      </c>
      <c r="AK63">
        <v>3.24</v>
      </c>
      <c r="AL63">
        <v>16000000000</v>
      </c>
    </row>
    <row r="64" spans="1:38" x14ac:dyDescent="0.3">
      <c r="A64" s="1" t="s">
        <v>16</v>
      </c>
      <c r="B64" s="1">
        <v>67</v>
      </c>
      <c r="C64" s="7">
        <v>1980</v>
      </c>
      <c r="D64" s="8" t="s">
        <v>72</v>
      </c>
      <c r="E64" s="3">
        <v>2550</v>
      </c>
      <c r="F64" s="3">
        <v>2.66</v>
      </c>
      <c r="G64" s="3">
        <v>0</v>
      </c>
      <c r="H64" s="3">
        <v>0.53</v>
      </c>
      <c r="I64" s="3">
        <v>2</v>
      </c>
      <c r="J64" s="9">
        <v>4000000000</v>
      </c>
      <c r="K64" s="3">
        <v>0</v>
      </c>
      <c r="L64" s="9">
        <v>1400000000</v>
      </c>
      <c r="M64" s="9">
        <v>1400000000</v>
      </c>
      <c r="N64" s="3">
        <v>2</v>
      </c>
      <c r="O64" s="3">
        <v>12</v>
      </c>
      <c r="P64" s="3">
        <v>1</v>
      </c>
      <c r="Q64" s="3">
        <v>3</v>
      </c>
      <c r="R64" s="3">
        <v>2</v>
      </c>
      <c r="S64" s="3">
        <f t="shared" si="6"/>
        <v>9.4499999999999993</v>
      </c>
      <c r="T64" s="3">
        <v>900</v>
      </c>
      <c r="U64" s="3">
        <v>17.753297125018001</v>
      </c>
      <c r="V64" s="3">
        <v>1.08393755040379E-2</v>
      </c>
      <c r="W64" s="3">
        <v>3.1124282559778899E-3</v>
      </c>
      <c r="X64" s="3" t="s">
        <v>174</v>
      </c>
      <c r="Y64" s="3" t="s">
        <v>175</v>
      </c>
      <c r="Z64" s="3">
        <v>10</v>
      </c>
      <c r="AA64" s="10">
        <v>101325</v>
      </c>
      <c r="AB64">
        <f t="shared" si="7"/>
        <v>74477.28960421661</v>
      </c>
      <c r="AC64">
        <v>2600</v>
      </c>
      <c r="AD64">
        <v>0.12821668222069199</v>
      </c>
      <c r="AE64">
        <f t="shared" si="2"/>
        <v>2</v>
      </c>
      <c r="AF64" s="11">
        <v>4</v>
      </c>
      <c r="AG64">
        <v>1</v>
      </c>
      <c r="AH64" s="12">
        <f t="shared" si="8"/>
        <v>417710.9440267334</v>
      </c>
      <c r="AI64">
        <f t="shared" si="9"/>
        <v>2</v>
      </c>
      <c r="AJ64">
        <f t="shared" si="10"/>
        <v>2</v>
      </c>
      <c r="AK64">
        <v>2.13</v>
      </c>
      <c r="AL64">
        <v>1400000000</v>
      </c>
    </row>
    <row r="65" spans="1:38" x14ac:dyDescent="0.3">
      <c r="A65" s="1" t="s">
        <v>16</v>
      </c>
      <c r="B65" s="1">
        <v>68</v>
      </c>
      <c r="C65" s="7">
        <v>2005</v>
      </c>
      <c r="D65" s="8" t="s">
        <v>104</v>
      </c>
      <c r="E65" s="3">
        <v>2100</v>
      </c>
      <c r="F65" s="3">
        <v>0.45</v>
      </c>
      <c r="G65" s="3">
        <v>0</v>
      </c>
      <c r="H65" s="3">
        <v>0.25</v>
      </c>
      <c r="I65" s="3">
        <v>0</v>
      </c>
      <c r="J65" s="9">
        <v>250000000</v>
      </c>
      <c r="K65" s="3">
        <v>2</v>
      </c>
      <c r="L65" s="9">
        <v>125000000</v>
      </c>
      <c r="M65" s="9">
        <v>650000000</v>
      </c>
      <c r="N65" s="3">
        <v>2</v>
      </c>
      <c r="O65" s="3">
        <v>8.5</v>
      </c>
      <c r="P65" s="3">
        <v>0</v>
      </c>
      <c r="Q65" s="3">
        <v>2.5</v>
      </c>
      <c r="R65" s="3">
        <v>1</v>
      </c>
      <c r="S65" s="3">
        <f t="shared" si="6"/>
        <v>6.4</v>
      </c>
      <c r="T65" s="3">
        <v>900</v>
      </c>
      <c r="U65" s="3">
        <v>15.9355306585802</v>
      </c>
      <c r="V65" s="3">
        <v>1.0902916689675799E-2</v>
      </c>
      <c r="W65" s="3">
        <v>4.3720717736688598E-3</v>
      </c>
      <c r="X65" s="3" t="s">
        <v>174</v>
      </c>
      <c r="Y65" s="3" t="s">
        <v>175</v>
      </c>
      <c r="Z65" s="3">
        <v>10</v>
      </c>
      <c r="AA65" s="10">
        <v>101325</v>
      </c>
      <c r="AB65">
        <f t="shared" si="7"/>
        <v>78635.146709543478</v>
      </c>
      <c r="AC65">
        <v>2600</v>
      </c>
      <c r="AD65">
        <v>9.7306896992133393E-2</v>
      </c>
      <c r="AE65">
        <f t="shared" si="2"/>
        <v>3</v>
      </c>
      <c r="AF65" s="11">
        <v>4</v>
      </c>
      <c r="AG65">
        <v>4</v>
      </c>
      <c r="AH65" s="12">
        <f t="shared" si="8"/>
        <v>154320.98765432098</v>
      </c>
      <c r="AI65">
        <f t="shared" si="9"/>
        <v>1</v>
      </c>
      <c r="AJ65">
        <f t="shared" si="10"/>
        <v>2</v>
      </c>
      <c r="AK65">
        <v>0.2</v>
      </c>
      <c r="AL65">
        <v>650000000</v>
      </c>
    </row>
    <row r="66" spans="1:38" x14ac:dyDescent="0.3">
      <c r="A66" s="1" t="s">
        <v>17</v>
      </c>
      <c r="B66" s="1">
        <v>69</v>
      </c>
      <c r="C66" s="7">
        <v>2008</v>
      </c>
      <c r="D66" s="8" t="s">
        <v>105</v>
      </c>
      <c r="E66" s="3">
        <v>300</v>
      </c>
      <c r="F66" s="3">
        <v>13.25</v>
      </c>
      <c r="G66" s="3">
        <v>0</v>
      </c>
      <c r="H66" s="3">
        <v>2.75</v>
      </c>
      <c r="I66" s="3">
        <v>0</v>
      </c>
      <c r="J66" s="9">
        <v>280000000000</v>
      </c>
      <c r="K66" s="3">
        <v>0</v>
      </c>
      <c r="L66" s="9">
        <v>142000000000</v>
      </c>
      <c r="M66" s="9">
        <v>-1</v>
      </c>
      <c r="N66" s="3">
        <v>2</v>
      </c>
      <c r="O66" s="3">
        <v>14</v>
      </c>
      <c r="P66" s="3">
        <v>0</v>
      </c>
      <c r="Q66" s="3">
        <v>4</v>
      </c>
      <c r="R66" s="3">
        <v>0</v>
      </c>
      <c r="S66" s="3">
        <f t="shared" si="6"/>
        <v>13.7</v>
      </c>
      <c r="T66" s="3">
        <v>1100</v>
      </c>
      <c r="U66" s="3">
        <v>11.109642748619899</v>
      </c>
      <c r="V66" s="3">
        <v>1.43307683770535E-2</v>
      </c>
      <c r="W66" s="3">
        <v>1.28745801268072E-3</v>
      </c>
      <c r="X66" s="3">
        <v>6</v>
      </c>
      <c r="Y66" s="3">
        <v>0.9</v>
      </c>
      <c r="Z66" s="3">
        <v>10</v>
      </c>
      <c r="AA66" s="10">
        <v>101325</v>
      </c>
      <c r="AB66">
        <f t="shared" si="7"/>
        <v>97721.03400875596</v>
      </c>
      <c r="AC66">
        <v>2600</v>
      </c>
      <c r="AD66">
        <v>0.39271495184271799</v>
      </c>
      <c r="AE66">
        <f t="shared" si="2"/>
        <v>2</v>
      </c>
      <c r="AF66" s="11">
        <v>1</v>
      </c>
      <c r="AG66">
        <v>1</v>
      </c>
      <c r="AH66" s="12">
        <f t="shared" si="8"/>
        <v>5870020.9643605873</v>
      </c>
      <c r="AI66">
        <f t="shared" si="9"/>
        <v>4</v>
      </c>
      <c r="AJ66">
        <f t="shared" si="10"/>
        <v>3</v>
      </c>
      <c r="AK66">
        <v>13.25</v>
      </c>
      <c r="AL66">
        <v>142000000000</v>
      </c>
    </row>
    <row r="67" spans="1:38" x14ac:dyDescent="0.3">
      <c r="A67" s="1" t="s">
        <v>18</v>
      </c>
      <c r="B67" s="1">
        <v>70</v>
      </c>
      <c r="C67" s="7">
        <v>1951</v>
      </c>
      <c r="D67" s="8" t="s">
        <v>106</v>
      </c>
      <c r="E67" s="3">
        <v>1731</v>
      </c>
      <c r="F67" s="3">
        <v>9.5</v>
      </c>
      <c r="G67" s="3">
        <v>1</v>
      </c>
      <c r="H67" s="3">
        <v>2</v>
      </c>
      <c r="I67" s="3">
        <v>1</v>
      </c>
      <c r="J67" s="9">
        <v>120000000000</v>
      </c>
      <c r="K67" s="3">
        <v>1</v>
      </c>
      <c r="L67" s="9">
        <v>-1</v>
      </c>
      <c r="M67" s="9">
        <v>-1</v>
      </c>
      <c r="N67" s="9">
        <v>-1</v>
      </c>
      <c r="O67" s="3">
        <v>10</v>
      </c>
      <c r="P67" s="3">
        <v>1</v>
      </c>
      <c r="Q67" s="3">
        <v>4</v>
      </c>
      <c r="R67" s="3">
        <v>2</v>
      </c>
      <c r="S67" s="3">
        <f t="shared" si="6"/>
        <v>8.2690000000000001</v>
      </c>
      <c r="T67" s="3">
        <v>1000</v>
      </c>
      <c r="U67" s="3">
        <v>7.1265637637563204</v>
      </c>
      <c r="V67" s="3">
        <v>1.14256796858552E-2</v>
      </c>
      <c r="W67" s="3">
        <v>1.3362586167890199E-3</v>
      </c>
      <c r="X67" s="3" t="s">
        <v>174</v>
      </c>
      <c r="Y67" s="3" t="s">
        <v>175</v>
      </c>
      <c r="Z67" s="3">
        <v>10</v>
      </c>
      <c r="AA67" s="10">
        <v>101325</v>
      </c>
      <c r="AB67">
        <f t="shared" si="7"/>
        <v>82217.227697330978</v>
      </c>
      <c r="AC67">
        <v>2600</v>
      </c>
      <c r="AD67">
        <v>0.29460651554845702</v>
      </c>
      <c r="AE67">
        <f t="shared" ref="AE67:AE130" si="11">IF(AD67&lt;0.1,3,IF(AD67&lt;=0.5,2,1))</f>
        <v>2</v>
      </c>
      <c r="AF67" s="11">
        <v>3</v>
      </c>
      <c r="AG67">
        <v>3</v>
      </c>
      <c r="AH67" s="12">
        <f t="shared" si="8"/>
        <v>3508771.9298245613</v>
      </c>
      <c r="AI67">
        <f t="shared" si="9"/>
        <v>3</v>
      </c>
      <c r="AJ67">
        <f t="shared" si="10"/>
        <v>3</v>
      </c>
      <c r="AK67">
        <v>9.5</v>
      </c>
      <c r="AL67">
        <v>-1</v>
      </c>
    </row>
    <row r="68" spans="1:38" x14ac:dyDescent="0.3">
      <c r="A68" s="1" t="s">
        <v>18</v>
      </c>
      <c r="B68" s="1">
        <v>71</v>
      </c>
      <c r="C68" s="7">
        <v>1990</v>
      </c>
      <c r="D68" s="8" t="s">
        <v>107</v>
      </c>
      <c r="E68" s="3">
        <v>1731</v>
      </c>
      <c r="F68" s="3">
        <v>4</v>
      </c>
      <c r="G68" s="3">
        <v>0</v>
      </c>
      <c r="H68" s="3">
        <v>1</v>
      </c>
      <c r="I68" s="3">
        <v>2</v>
      </c>
      <c r="J68" s="9">
        <v>100000000000</v>
      </c>
      <c r="K68" s="3">
        <v>1</v>
      </c>
      <c r="L68" s="9">
        <v>-1</v>
      </c>
      <c r="M68" s="9">
        <v>-1</v>
      </c>
      <c r="N68" s="9">
        <v>-1</v>
      </c>
      <c r="O68" s="3">
        <v>12</v>
      </c>
      <c r="P68" s="3">
        <v>0</v>
      </c>
      <c r="Q68" s="3">
        <v>3</v>
      </c>
      <c r="R68" s="3">
        <v>2</v>
      </c>
      <c r="S68" s="3">
        <f t="shared" si="6"/>
        <v>10.269</v>
      </c>
      <c r="T68" s="3">
        <v>1000</v>
      </c>
      <c r="U68" s="3">
        <v>3.33948764520688</v>
      </c>
      <c r="V68" s="3">
        <v>1.0621113965256499E-2</v>
      </c>
      <c r="W68" s="3">
        <v>4.1956323599629799E-4</v>
      </c>
      <c r="X68" s="3" t="s">
        <v>174</v>
      </c>
      <c r="Y68" s="3" t="s">
        <v>175</v>
      </c>
      <c r="Z68" s="3">
        <v>10</v>
      </c>
      <c r="AA68" s="10">
        <v>101325</v>
      </c>
      <c r="AB68">
        <f t="shared" si="7"/>
        <v>82217.227697330978</v>
      </c>
      <c r="AC68">
        <v>2600</v>
      </c>
      <c r="AD68">
        <v>0.72578145643098602</v>
      </c>
      <c r="AE68">
        <f t="shared" si="11"/>
        <v>1</v>
      </c>
      <c r="AF68" s="11">
        <v>3</v>
      </c>
      <c r="AG68">
        <v>1</v>
      </c>
      <c r="AH68" s="12">
        <f t="shared" si="8"/>
        <v>6944444.444444444</v>
      </c>
      <c r="AI68">
        <f t="shared" si="9"/>
        <v>3</v>
      </c>
      <c r="AJ68">
        <f t="shared" si="10"/>
        <v>3</v>
      </c>
      <c r="AK68">
        <v>4</v>
      </c>
      <c r="AL68">
        <v>-1</v>
      </c>
    </row>
    <row r="69" spans="1:38" x14ac:dyDescent="0.3">
      <c r="A69" s="1" t="s">
        <v>18</v>
      </c>
      <c r="B69" s="1">
        <v>72</v>
      </c>
      <c r="C69" s="7">
        <v>2014</v>
      </c>
      <c r="D69" s="8" t="s">
        <v>108</v>
      </c>
      <c r="E69" s="3">
        <v>1731</v>
      </c>
      <c r="F69" s="3">
        <v>2.3250000000000002</v>
      </c>
      <c r="G69" s="3">
        <v>0</v>
      </c>
      <c r="H69" s="3">
        <v>0.7</v>
      </c>
      <c r="I69" s="3">
        <v>0</v>
      </c>
      <c r="J69" s="9">
        <v>497000000000</v>
      </c>
      <c r="K69" s="3">
        <v>0</v>
      </c>
      <c r="L69" s="9">
        <v>176000000000</v>
      </c>
      <c r="M69" s="9">
        <v>176000000000</v>
      </c>
      <c r="N69" s="3">
        <v>0</v>
      </c>
      <c r="O69" s="3">
        <v>23</v>
      </c>
      <c r="P69" s="3">
        <v>0</v>
      </c>
      <c r="Q69" s="3">
        <v>3</v>
      </c>
      <c r="R69" s="3">
        <v>0</v>
      </c>
      <c r="S69" s="3">
        <f t="shared" si="6"/>
        <v>21.268999999999998</v>
      </c>
      <c r="T69" s="3">
        <v>1000</v>
      </c>
      <c r="U69" s="3">
        <v>13.087556188724999</v>
      </c>
      <c r="V69" s="3">
        <v>1.5154645028983201E-2</v>
      </c>
      <c r="W69" s="3">
        <v>9.824711418449511E-4</v>
      </c>
      <c r="X69" s="3" t="s">
        <v>174</v>
      </c>
      <c r="Y69" s="3" t="s">
        <v>175</v>
      </c>
      <c r="Z69" s="3">
        <v>10</v>
      </c>
      <c r="AA69" s="10">
        <v>101325</v>
      </c>
      <c r="AB69">
        <f t="shared" si="7"/>
        <v>82217.227697330978</v>
      </c>
      <c r="AC69">
        <v>2600</v>
      </c>
      <c r="AD69">
        <v>0.54729536035515103</v>
      </c>
      <c r="AE69">
        <f t="shared" si="11"/>
        <v>1</v>
      </c>
      <c r="AF69" s="11">
        <v>3</v>
      </c>
      <c r="AG69">
        <v>1</v>
      </c>
      <c r="AH69" s="12">
        <f t="shared" si="8"/>
        <v>59378733.572281957</v>
      </c>
      <c r="AI69">
        <f t="shared" si="9"/>
        <v>2</v>
      </c>
      <c r="AJ69">
        <f t="shared" si="10"/>
        <v>4</v>
      </c>
      <c r="AK69">
        <v>2.3250000000000002</v>
      </c>
      <c r="AL69">
        <v>176000000000</v>
      </c>
    </row>
    <row r="70" spans="1:38" x14ac:dyDescent="0.3">
      <c r="A70" s="1" t="s">
        <v>19</v>
      </c>
      <c r="B70" s="1">
        <v>73</v>
      </c>
      <c r="C70" s="7">
        <v>1993</v>
      </c>
      <c r="D70" s="8" t="s">
        <v>109</v>
      </c>
      <c r="E70" s="3">
        <v>5450</v>
      </c>
      <c r="F70" s="3">
        <v>30</v>
      </c>
      <c r="G70" s="3">
        <v>1</v>
      </c>
      <c r="H70" s="3">
        <v>18</v>
      </c>
      <c r="I70" s="3">
        <v>1</v>
      </c>
      <c r="J70" s="9">
        <v>250000000000</v>
      </c>
      <c r="K70" s="3">
        <v>1</v>
      </c>
      <c r="L70" s="9">
        <v>-1</v>
      </c>
      <c r="M70" s="9">
        <v>-1</v>
      </c>
      <c r="N70" s="3">
        <v>2</v>
      </c>
      <c r="O70" s="3">
        <v>15</v>
      </c>
      <c r="P70" s="3">
        <v>1</v>
      </c>
      <c r="Q70" s="3">
        <v>7</v>
      </c>
      <c r="R70" s="3">
        <v>1</v>
      </c>
      <c r="S70" s="3">
        <f t="shared" si="6"/>
        <v>9.5500000000000007</v>
      </c>
      <c r="T70" s="3">
        <v>1000</v>
      </c>
      <c r="U70" s="3">
        <v>26.706559009869999</v>
      </c>
      <c r="V70" s="3">
        <v>1.1000316079956799E-2</v>
      </c>
      <c r="W70" s="3">
        <v>4.5904435277785496E-3</v>
      </c>
      <c r="X70" s="3" t="s">
        <v>174</v>
      </c>
      <c r="Y70" s="3" t="s">
        <v>175</v>
      </c>
      <c r="Z70" s="3">
        <v>10</v>
      </c>
      <c r="AA70" s="10">
        <v>101325</v>
      </c>
      <c r="AB70">
        <f t="shared" si="7"/>
        <v>52478.46568092049</v>
      </c>
      <c r="AC70">
        <v>2600</v>
      </c>
      <c r="AD70">
        <v>8.7413414913261794E-2</v>
      </c>
      <c r="AE70">
        <f t="shared" si="11"/>
        <v>3</v>
      </c>
      <c r="AF70" s="11">
        <v>3</v>
      </c>
      <c r="AG70">
        <v>1</v>
      </c>
      <c r="AH70" s="12">
        <f t="shared" si="8"/>
        <v>2314814.8148148148</v>
      </c>
      <c r="AI70">
        <f t="shared" si="9"/>
        <v>5</v>
      </c>
      <c r="AJ70">
        <f t="shared" si="10"/>
        <v>3</v>
      </c>
      <c r="AK70">
        <v>30</v>
      </c>
      <c r="AL70">
        <v>-1</v>
      </c>
    </row>
    <row r="71" spans="1:38" x14ac:dyDescent="0.3">
      <c r="A71" s="1" t="s">
        <v>20</v>
      </c>
      <c r="B71" s="1">
        <v>74</v>
      </c>
      <c r="C71" s="7">
        <v>2010</v>
      </c>
      <c r="D71" s="8" t="s">
        <v>77</v>
      </c>
      <c r="E71" s="3">
        <v>2968</v>
      </c>
      <c r="F71" s="3">
        <v>36</v>
      </c>
      <c r="G71" s="3">
        <v>1</v>
      </c>
      <c r="H71" s="3">
        <v>12</v>
      </c>
      <c r="I71" s="3">
        <v>1</v>
      </c>
      <c r="J71" s="9">
        <v>22000000000</v>
      </c>
      <c r="K71" s="3">
        <v>1</v>
      </c>
      <c r="L71" s="9">
        <v>9130000000</v>
      </c>
      <c r="M71" s="9">
        <v>23400000000</v>
      </c>
      <c r="N71" s="3">
        <v>1</v>
      </c>
      <c r="O71" s="3">
        <v>17</v>
      </c>
      <c r="P71" s="3">
        <v>0</v>
      </c>
      <c r="Q71" s="3">
        <v>3</v>
      </c>
      <c r="R71" s="3">
        <v>2</v>
      </c>
      <c r="S71" s="3">
        <f t="shared" si="6"/>
        <v>14.032</v>
      </c>
      <c r="T71" s="3">
        <v>1000</v>
      </c>
      <c r="U71" s="3">
        <v>5.6797144165858304</v>
      </c>
      <c r="V71" s="3">
        <v>1.08670972106409E-2</v>
      </c>
      <c r="W71" s="3">
        <v>8.2935061751830599E-4</v>
      </c>
      <c r="X71" s="3">
        <v>5</v>
      </c>
      <c r="Y71" s="3">
        <v>1</v>
      </c>
      <c r="Z71" s="3">
        <v>10</v>
      </c>
      <c r="AA71" s="10">
        <v>101325</v>
      </c>
      <c r="AB71">
        <f t="shared" si="7"/>
        <v>70812.306124307885</v>
      </c>
      <c r="AC71">
        <v>2600</v>
      </c>
      <c r="AD71">
        <v>0.59661492687583095</v>
      </c>
      <c r="AE71">
        <f t="shared" si="11"/>
        <v>1</v>
      </c>
      <c r="AF71" s="11">
        <v>3</v>
      </c>
      <c r="AG71">
        <v>1</v>
      </c>
      <c r="AH71" s="12">
        <f t="shared" si="8"/>
        <v>169753.08641975309</v>
      </c>
      <c r="AI71">
        <f t="shared" si="9"/>
        <v>5</v>
      </c>
      <c r="AJ71">
        <f t="shared" si="10"/>
        <v>2</v>
      </c>
      <c r="AK71">
        <v>24</v>
      </c>
      <c r="AL71">
        <v>23400000000</v>
      </c>
    </row>
    <row r="72" spans="1:38" x14ac:dyDescent="0.3">
      <c r="A72" s="1" t="s">
        <v>21</v>
      </c>
      <c r="B72" s="1">
        <v>75</v>
      </c>
      <c r="C72" s="7">
        <v>2000</v>
      </c>
      <c r="D72" s="8" t="s">
        <v>110</v>
      </c>
      <c r="E72" s="3">
        <v>775</v>
      </c>
      <c r="F72" s="3">
        <v>0.32</v>
      </c>
      <c r="G72" s="3">
        <v>0</v>
      </c>
      <c r="H72" s="3">
        <v>0.08</v>
      </c>
      <c r="I72" s="3">
        <v>2</v>
      </c>
      <c r="J72" s="9">
        <v>450000000</v>
      </c>
      <c r="K72" s="3">
        <v>0</v>
      </c>
      <c r="L72" s="9">
        <v>-1</v>
      </c>
      <c r="M72" s="9">
        <v>-1</v>
      </c>
      <c r="N72" s="9">
        <v>-1</v>
      </c>
      <c r="O72" s="3">
        <v>2.2999999999999998</v>
      </c>
      <c r="P72" s="3">
        <v>0</v>
      </c>
      <c r="Q72" s="3">
        <v>0.7</v>
      </c>
      <c r="R72" s="3">
        <v>1</v>
      </c>
      <c r="S72" s="3">
        <f t="shared" si="6"/>
        <v>1.5249999999999999</v>
      </c>
      <c r="T72" s="3">
        <v>1100</v>
      </c>
      <c r="U72" s="3">
        <v>17.593426965351298</v>
      </c>
      <c r="V72" s="3">
        <v>1.30220630691432E-2</v>
      </c>
      <c r="W72" s="3">
        <v>1.68938766006357E-2</v>
      </c>
      <c r="X72" s="3" t="s">
        <v>174</v>
      </c>
      <c r="Y72" s="3" t="s">
        <v>175</v>
      </c>
      <c r="Z72" s="3">
        <v>10</v>
      </c>
      <c r="AA72" s="10">
        <v>101325</v>
      </c>
      <c r="AB72">
        <f t="shared" si="7"/>
        <v>92275.095298450789</v>
      </c>
      <c r="AC72">
        <v>2600</v>
      </c>
      <c r="AD72">
        <v>2.5083416057792799E-2</v>
      </c>
      <c r="AE72">
        <f t="shared" si="11"/>
        <v>3</v>
      </c>
      <c r="AF72" s="11">
        <v>1</v>
      </c>
      <c r="AG72">
        <v>4</v>
      </c>
      <c r="AH72" s="12">
        <f t="shared" si="8"/>
        <v>390625</v>
      </c>
      <c r="AI72">
        <f t="shared" si="9"/>
        <v>1</v>
      </c>
      <c r="AJ72">
        <f t="shared" si="10"/>
        <v>2</v>
      </c>
      <c r="AK72">
        <v>0.4</v>
      </c>
      <c r="AL72">
        <v>-1</v>
      </c>
    </row>
    <row r="73" spans="1:38" x14ac:dyDescent="0.3">
      <c r="A73" s="1" t="s">
        <v>21</v>
      </c>
      <c r="B73" s="1">
        <v>76</v>
      </c>
      <c r="C73" s="7">
        <v>2000</v>
      </c>
      <c r="D73" s="8" t="s">
        <v>111</v>
      </c>
      <c r="E73" s="3">
        <v>775</v>
      </c>
      <c r="F73" s="3">
        <v>6.25</v>
      </c>
      <c r="G73" s="3">
        <v>0</v>
      </c>
      <c r="H73" s="3">
        <v>2.25</v>
      </c>
      <c r="I73" s="3">
        <v>0</v>
      </c>
      <c r="J73" s="9">
        <v>1230000000</v>
      </c>
      <c r="K73" s="3">
        <v>0</v>
      </c>
      <c r="L73" s="9">
        <v>-1</v>
      </c>
      <c r="M73" s="9">
        <v>-1</v>
      </c>
      <c r="N73" s="9">
        <v>-1</v>
      </c>
      <c r="O73" s="3">
        <v>9</v>
      </c>
      <c r="P73" s="3">
        <v>0</v>
      </c>
      <c r="Q73" s="3">
        <v>3</v>
      </c>
      <c r="R73" s="3">
        <v>2</v>
      </c>
      <c r="S73" s="3">
        <f t="shared" si="6"/>
        <v>8.2249999999999996</v>
      </c>
      <c r="T73" s="3">
        <v>1100</v>
      </c>
      <c r="U73" s="3">
        <v>6.8583767641049</v>
      </c>
      <c r="V73" s="3">
        <v>1.12174552671295E-2</v>
      </c>
      <c r="W73" s="3">
        <v>1.52246018311892E-3</v>
      </c>
      <c r="X73" s="3" t="s">
        <v>174</v>
      </c>
      <c r="Y73" s="3" t="s">
        <v>175</v>
      </c>
      <c r="Z73" s="3">
        <v>10</v>
      </c>
      <c r="AA73" s="10">
        <v>101325</v>
      </c>
      <c r="AB73">
        <f t="shared" si="7"/>
        <v>92275.095298450789</v>
      </c>
      <c r="AC73">
        <v>2600</v>
      </c>
      <c r="AD73">
        <v>0.29894851457831001</v>
      </c>
      <c r="AE73">
        <f t="shared" si="11"/>
        <v>2</v>
      </c>
      <c r="AF73" s="11">
        <v>1</v>
      </c>
      <c r="AG73">
        <v>2</v>
      </c>
      <c r="AH73" s="12">
        <f t="shared" si="8"/>
        <v>54666.666666666664</v>
      </c>
      <c r="AI73">
        <f t="shared" si="9"/>
        <v>3</v>
      </c>
      <c r="AJ73">
        <f t="shared" si="10"/>
        <v>2</v>
      </c>
      <c r="AK73">
        <v>4</v>
      </c>
      <c r="AL73">
        <v>-1</v>
      </c>
    </row>
    <row r="74" spans="1:38" x14ac:dyDescent="0.3">
      <c r="A74" s="1" t="s">
        <v>21</v>
      </c>
      <c r="B74" s="1">
        <v>77</v>
      </c>
      <c r="C74" s="7">
        <v>2000</v>
      </c>
      <c r="D74" s="8" t="s">
        <v>112</v>
      </c>
      <c r="E74" s="3">
        <v>775</v>
      </c>
      <c r="F74" s="3">
        <v>3.43</v>
      </c>
      <c r="G74" s="3">
        <v>0</v>
      </c>
      <c r="H74" s="3">
        <v>1.1200000000000001</v>
      </c>
      <c r="I74" s="3">
        <v>0</v>
      </c>
      <c r="J74" s="9">
        <v>10500000000</v>
      </c>
      <c r="K74" s="3">
        <v>0</v>
      </c>
      <c r="L74" s="9">
        <v>-1</v>
      </c>
      <c r="M74" s="9">
        <v>-1</v>
      </c>
      <c r="N74" s="9">
        <v>-1</v>
      </c>
      <c r="O74" s="3">
        <v>16</v>
      </c>
      <c r="P74" s="3">
        <v>0</v>
      </c>
      <c r="Q74" s="3">
        <v>4</v>
      </c>
      <c r="R74" s="3">
        <v>2</v>
      </c>
      <c r="S74" s="3">
        <f t="shared" si="6"/>
        <v>15.225</v>
      </c>
      <c r="T74" s="3">
        <v>1100</v>
      </c>
      <c r="U74" s="3">
        <v>8.5804272896754306</v>
      </c>
      <c r="V74" s="3">
        <v>1.2048724249681699E-2</v>
      </c>
      <c r="W74" s="3">
        <v>1.1303924164463399E-3</v>
      </c>
      <c r="X74" s="3">
        <v>2.2000000000000002</v>
      </c>
      <c r="Y74" s="3">
        <v>1.4</v>
      </c>
      <c r="Z74" s="3">
        <v>10</v>
      </c>
      <c r="AA74" s="10">
        <v>101325</v>
      </c>
      <c r="AB74">
        <f t="shared" si="7"/>
        <v>92275.095298450789</v>
      </c>
      <c r="AC74">
        <v>2600</v>
      </c>
      <c r="AD74">
        <v>0.47509114641809103</v>
      </c>
      <c r="AE74">
        <f t="shared" si="11"/>
        <v>2</v>
      </c>
      <c r="AF74" s="11">
        <v>1</v>
      </c>
      <c r="AG74">
        <v>2</v>
      </c>
      <c r="AH74" s="12">
        <f t="shared" si="8"/>
        <v>850340.13605442178</v>
      </c>
      <c r="AI74">
        <f t="shared" si="9"/>
        <v>3</v>
      </c>
      <c r="AJ74">
        <f t="shared" si="10"/>
        <v>2</v>
      </c>
      <c r="AK74">
        <v>2.31</v>
      </c>
      <c r="AL74">
        <v>-1</v>
      </c>
    </row>
    <row r="75" spans="1:38" x14ac:dyDescent="0.3">
      <c r="A75" s="1" t="s">
        <v>22</v>
      </c>
      <c r="B75" s="1">
        <v>78</v>
      </c>
      <c r="C75" s="15">
        <v>1997</v>
      </c>
      <c r="D75" s="8" t="s">
        <v>113</v>
      </c>
      <c r="E75" s="3">
        <v>915</v>
      </c>
      <c r="F75" s="3">
        <v>1</v>
      </c>
      <c r="G75" s="3">
        <v>0</v>
      </c>
      <c r="H75" s="3">
        <v>0.3</v>
      </c>
      <c r="I75" s="3">
        <v>2</v>
      </c>
      <c r="J75" s="9">
        <v>550000000</v>
      </c>
      <c r="K75" s="3">
        <v>0</v>
      </c>
      <c r="L75" s="9">
        <v>185000000</v>
      </c>
      <c r="M75" s="9">
        <v>185000000</v>
      </c>
      <c r="N75" s="3">
        <v>1</v>
      </c>
      <c r="O75" s="3">
        <v>11.3</v>
      </c>
      <c r="P75" s="3">
        <v>0</v>
      </c>
      <c r="Q75" s="3">
        <v>3</v>
      </c>
      <c r="R75" s="3">
        <v>2</v>
      </c>
      <c r="S75" s="3">
        <f t="shared" si="6"/>
        <v>10.385000000000002</v>
      </c>
      <c r="T75" s="3">
        <v>1000</v>
      </c>
      <c r="U75" s="3">
        <v>6.4172667673986501</v>
      </c>
      <c r="V75" s="3">
        <v>1.08007507560636E-2</v>
      </c>
      <c r="W75" s="3">
        <v>1.06916953793165E-3</v>
      </c>
      <c r="X75" s="3" t="s">
        <v>174</v>
      </c>
      <c r="Y75" s="3" t="s">
        <v>175</v>
      </c>
      <c r="Z75" s="3">
        <v>10</v>
      </c>
      <c r="AA75" s="10">
        <v>101325</v>
      </c>
      <c r="AB75">
        <f t="shared" si="7"/>
        <v>90728.662429633943</v>
      </c>
      <c r="AC75">
        <v>2600</v>
      </c>
      <c r="AD75">
        <v>0.388416649667569</v>
      </c>
      <c r="AE75">
        <f t="shared" si="11"/>
        <v>2</v>
      </c>
      <c r="AF75" s="11">
        <v>2</v>
      </c>
      <c r="AG75">
        <v>1</v>
      </c>
      <c r="AH75" s="12">
        <f t="shared" si="8"/>
        <v>152777.77777777778</v>
      </c>
      <c r="AI75">
        <f t="shared" si="9"/>
        <v>2</v>
      </c>
      <c r="AJ75">
        <f t="shared" si="10"/>
        <v>2</v>
      </c>
      <c r="AK75">
        <v>0.7</v>
      </c>
      <c r="AL75">
        <v>185000000</v>
      </c>
    </row>
    <row r="76" spans="1:38" x14ac:dyDescent="0.3">
      <c r="A76" s="3" t="s">
        <v>204</v>
      </c>
      <c r="B76" s="1">
        <v>79</v>
      </c>
      <c r="C76" s="7">
        <v>2015</v>
      </c>
      <c r="D76" s="8" t="s">
        <v>90</v>
      </c>
      <c r="E76" s="3">
        <v>1592</v>
      </c>
      <c r="F76" s="3">
        <v>7.4999999999999997E-2</v>
      </c>
      <c r="G76" s="3">
        <v>1</v>
      </c>
      <c r="H76" s="3">
        <v>1.7000000000000001E-2</v>
      </c>
      <c r="I76" s="3">
        <v>1</v>
      </c>
      <c r="J76" s="9">
        <v>27000000</v>
      </c>
      <c r="K76" s="3">
        <v>0</v>
      </c>
      <c r="L76" s="9">
        <v>-1</v>
      </c>
      <c r="M76" s="9">
        <v>-1</v>
      </c>
      <c r="N76" s="9">
        <v>-1</v>
      </c>
      <c r="O76" s="3">
        <v>3.59</v>
      </c>
      <c r="P76" s="3">
        <v>0</v>
      </c>
      <c r="Q76" s="3">
        <v>0.5</v>
      </c>
      <c r="R76" s="3">
        <v>2</v>
      </c>
      <c r="S76" s="3">
        <f t="shared" si="6"/>
        <v>1.9979999999999998</v>
      </c>
      <c r="T76" s="3">
        <v>1000</v>
      </c>
      <c r="U76" s="3">
        <v>3.1216949859601701</v>
      </c>
      <c r="V76" s="3">
        <v>1.48640388450362E-2</v>
      </c>
      <c r="W76" s="3">
        <v>1.8384086138350699E-3</v>
      </c>
      <c r="X76" s="3" t="s">
        <v>174</v>
      </c>
      <c r="Y76" s="3" t="s">
        <v>175</v>
      </c>
      <c r="Z76" s="3">
        <v>10</v>
      </c>
      <c r="AA76" s="10">
        <v>101325</v>
      </c>
      <c r="AB76">
        <f t="shared" si="7"/>
        <v>83608.492726670767</v>
      </c>
      <c r="AC76">
        <v>2600</v>
      </c>
      <c r="AD76">
        <v>0.211411854036923</v>
      </c>
      <c r="AE76">
        <f t="shared" si="11"/>
        <v>2</v>
      </c>
      <c r="AF76" s="11">
        <v>2</v>
      </c>
      <c r="AG76">
        <v>2</v>
      </c>
      <c r="AH76" s="12">
        <f t="shared" si="8"/>
        <v>100000</v>
      </c>
      <c r="AI76">
        <f t="shared" si="9"/>
        <v>1</v>
      </c>
      <c r="AJ76">
        <f t="shared" si="10"/>
        <v>2</v>
      </c>
      <c r="AK76">
        <v>9.1999999999999998E-2</v>
      </c>
      <c r="AL76">
        <v>-1</v>
      </c>
    </row>
    <row r="77" spans="1:38" x14ac:dyDescent="0.3">
      <c r="A77" s="1" t="s">
        <v>23</v>
      </c>
      <c r="B77" s="1">
        <v>80</v>
      </c>
      <c r="C77" s="7">
        <v>1985</v>
      </c>
      <c r="D77" s="8" t="s">
        <v>114</v>
      </c>
      <c r="E77" s="3">
        <v>5400</v>
      </c>
      <c r="F77" s="3">
        <v>0.57999999999999996</v>
      </c>
      <c r="G77" s="3">
        <v>1</v>
      </c>
      <c r="H77" s="3">
        <v>0.25</v>
      </c>
      <c r="I77" s="3">
        <v>1</v>
      </c>
      <c r="J77" s="9">
        <v>35000000000</v>
      </c>
      <c r="K77" s="3">
        <v>0</v>
      </c>
      <c r="L77" s="9">
        <v>-1</v>
      </c>
      <c r="M77" s="9">
        <v>-1</v>
      </c>
      <c r="N77" s="9">
        <v>-1</v>
      </c>
      <c r="O77" s="3">
        <v>15.9</v>
      </c>
      <c r="P77" s="3">
        <v>0</v>
      </c>
      <c r="Q77" s="3">
        <v>5.25</v>
      </c>
      <c r="R77" s="3">
        <v>2</v>
      </c>
      <c r="S77" s="3">
        <f t="shared" si="6"/>
        <v>10.5</v>
      </c>
      <c r="T77" s="3">
        <v>1025</v>
      </c>
      <c r="U77" s="3">
        <v>12.374009901410901</v>
      </c>
      <c r="V77" s="3">
        <v>9.4737490105592792E-3</v>
      </c>
      <c r="W77" s="3">
        <v>2.1985663268090502E-3</v>
      </c>
      <c r="X77" s="3">
        <v>2.5</v>
      </c>
      <c r="Y77" s="3">
        <v>1.5</v>
      </c>
      <c r="Z77" s="3">
        <v>10</v>
      </c>
      <c r="AA77" s="10">
        <v>101325</v>
      </c>
      <c r="AB77">
        <f t="shared" si="7"/>
        <v>52796.186642209541</v>
      </c>
      <c r="AC77">
        <v>2600</v>
      </c>
      <c r="AD77">
        <v>0.178643903909041</v>
      </c>
      <c r="AE77">
        <f t="shared" si="11"/>
        <v>2</v>
      </c>
      <c r="AF77" s="11">
        <v>2</v>
      </c>
      <c r="AG77">
        <v>1</v>
      </c>
      <c r="AH77" s="12">
        <f t="shared" si="8"/>
        <v>16762452.107279694</v>
      </c>
      <c r="AI77">
        <f t="shared" si="9"/>
        <v>1</v>
      </c>
      <c r="AJ77">
        <f t="shared" si="10"/>
        <v>4</v>
      </c>
      <c r="AK77">
        <v>0.83</v>
      </c>
      <c r="AL77">
        <v>-1</v>
      </c>
    </row>
    <row r="78" spans="1:38" x14ac:dyDescent="0.3">
      <c r="A78" s="1" t="s">
        <v>24</v>
      </c>
      <c r="B78" s="1">
        <v>81</v>
      </c>
      <c r="C78" s="7">
        <v>1975</v>
      </c>
      <c r="D78" s="8" t="s">
        <v>115</v>
      </c>
      <c r="E78" s="16">
        <v>2291</v>
      </c>
      <c r="F78" s="3">
        <v>1.25</v>
      </c>
      <c r="G78" s="3">
        <v>1</v>
      </c>
      <c r="H78" s="3">
        <v>0.33333000000000002</v>
      </c>
      <c r="I78" s="3">
        <v>1</v>
      </c>
      <c r="J78" s="9">
        <v>2860000000</v>
      </c>
      <c r="K78" s="3">
        <v>0</v>
      </c>
      <c r="L78" s="9">
        <v>-1</v>
      </c>
      <c r="M78" s="9">
        <v>-1</v>
      </c>
      <c r="N78" s="9">
        <v>-1</v>
      </c>
      <c r="O78" s="3">
        <v>11</v>
      </c>
      <c r="P78" s="3">
        <v>0</v>
      </c>
      <c r="Q78" s="3">
        <v>2</v>
      </c>
      <c r="R78" s="3">
        <v>2</v>
      </c>
      <c r="S78" s="3">
        <f t="shared" si="6"/>
        <v>8.7089999999999996</v>
      </c>
      <c r="T78" s="3">
        <v>1000</v>
      </c>
      <c r="U78" s="3">
        <v>12.598793218690099</v>
      </c>
      <c r="V78" s="3">
        <v>9.9609394639041792E-3</v>
      </c>
      <c r="W78" s="3">
        <v>3.03188513109297E-3</v>
      </c>
      <c r="X78" s="3" t="s">
        <v>174</v>
      </c>
      <c r="Y78" s="3" t="s">
        <v>175</v>
      </c>
      <c r="Z78" s="3">
        <v>10</v>
      </c>
      <c r="AA78" s="10">
        <v>101325</v>
      </c>
      <c r="AB78">
        <f t="shared" si="7"/>
        <v>76842.741792028231</v>
      </c>
      <c r="AC78">
        <v>2600</v>
      </c>
      <c r="AD78">
        <v>0.15301257700786</v>
      </c>
      <c r="AE78">
        <f t="shared" si="11"/>
        <v>2</v>
      </c>
      <c r="AF78" s="11">
        <v>2</v>
      </c>
      <c r="AG78">
        <v>4</v>
      </c>
      <c r="AH78" s="12">
        <f t="shared" si="8"/>
        <v>635555.5555555555</v>
      </c>
      <c r="AI78">
        <f t="shared" si="9"/>
        <v>2</v>
      </c>
      <c r="AJ78">
        <f t="shared" si="10"/>
        <v>2</v>
      </c>
      <c r="AK78">
        <v>0.91666999999999998</v>
      </c>
      <c r="AL78">
        <v>-1</v>
      </c>
    </row>
    <row r="79" spans="1:38" x14ac:dyDescent="0.3">
      <c r="A79" s="1" t="s">
        <v>25</v>
      </c>
      <c r="B79" s="1">
        <v>82</v>
      </c>
      <c r="C79" s="7">
        <v>2008</v>
      </c>
      <c r="D79" s="8" t="s">
        <v>116</v>
      </c>
      <c r="E79" s="3">
        <v>1073</v>
      </c>
      <c r="F79" s="3">
        <v>4.03</v>
      </c>
      <c r="G79" s="3">
        <v>0</v>
      </c>
      <c r="H79" s="3">
        <v>0.25</v>
      </c>
      <c r="I79" s="3">
        <v>0</v>
      </c>
      <c r="J79" s="9">
        <v>203000000000</v>
      </c>
      <c r="K79" s="3">
        <v>0</v>
      </c>
      <c r="L79" s="9">
        <v>-1</v>
      </c>
      <c r="M79" s="9">
        <v>-1</v>
      </c>
      <c r="N79" s="9">
        <v>-1</v>
      </c>
      <c r="O79" s="3">
        <v>16.5</v>
      </c>
      <c r="P79" s="3">
        <v>0</v>
      </c>
      <c r="Q79" s="3">
        <v>1.5</v>
      </c>
      <c r="R79" s="3">
        <v>2</v>
      </c>
      <c r="S79" s="3">
        <f t="shared" si="6"/>
        <v>15.427</v>
      </c>
      <c r="T79" s="3">
        <v>1120</v>
      </c>
      <c r="U79" s="3">
        <v>9.1141288803697194</v>
      </c>
      <c r="V79" s="3">
        <v>1.45299933869986E-2</v>
      </c>
      <c r="W79" s="3">
        <v>9.8253553746750397E-4</v>
      </c>
      <c r="X79" s="3">
        <v>1.7</v>
      </c>
      <c r="Y79" s="3">
        <v>1</v>
      </c>
      <c r="Z79" s="3">
        <v>10</v>
      </c>
      <c r="AA79" s="10">
        <v>101325</v>
      </c>
      <c r="AB79">
        <f t="shared" si="7"/>
        <v>89014.509019950259</v>
      </c>
      <c r="AC79">
        <v>2600</v>
      </c>
      <c r="AD79">
        <v>0.54653655738111395</v>
      </c>
      <c r="AE79">
        <f t="shared" si="11"/>
        <v>1</v>
      </c>
      <c r="AF79" s="11">
        <v>1</v>
      </c>
      <c r="AG79">
        <v>2</v>
      </c>
      <c r="AH79" s="12">
        <f t="shared" si="8"/>
        <v>13992280.12131238</v>
      </c>
      <c r="AI79">
        <f t="shared" si="9"/>
        <v>3</v>
      </c>
      <c r="AJ79">
        <f t="shared" si="10"/>
        <v>4</v>
      </c>
      <c r="AK79">
        <v>4.03</v>
      </c>
      <c r="AL79">
        <v>-1</v>
      </c>
    </row>
    <row r="80" spans="1:38" x14ac:dyDescent="0.3">
      <c r="A80" s="1" t="s">
        <v>25</v>
      </c>
      <c r="B80" s="1">
        <v>83</v>
      </c>
      <c r="C80" s="7">
        <v>2008</v>
      </c>
      <c r="D80" s="8" t="s">
        <v>117</v>
      </c>
      <c r="E80" s="3">
        <v>1073</v>
      </c>
      <c r="F80" s="3">
        <v>908</v>
      </c>
      <c r="G80" s="3">
        <v>0</v>
      </c>
      <c r="H80" s="3">
        <v>48</v>
      </c>
      <c r="I80" s="3">
        <v>2</v>
      </c>
      <c r="J80" s="9">
        <v>960000000000</v>
      </c>
      <c r="K80" s="3">
        <v>0</v>
      </c>
      <c r="L80" s="9">
        <v>-1</v>
      </c>
      <c r="M80" s="9">
        <v>-1</v>
      </c>
      <c r="N80" s="9">
        <v>-1</v>
      </c>
      <c r="O80" s="3">
        <v>6.7</v>
      </c>
      <c r="P80" s="3">
        <v>1</v>
      </c>
      <c r="Q80" s="3">
        <v>3.7</v>
      </c>
      <c r="R80" s="3">
        <v>1</v>
      </c>
      <c r="S80" s="3">
        <f t="shared" si="6"/>
        <v>5.6270000000000007</v>
      </c>
      <c r="T80" s="3">
        <v>1100</v>
      </c>
      <c r="U80" s="3">
        <v>7.5537857072417802</v>
      </c>
      <c r="V80" s="3">
        <v>1.30725849146704E-2</v>
      </c>
      <c r="W80" s="3">
        <v>2.47155711765841E-3</v>
      </c>
      <c r="X80" s="3" t="s">
        <v>174</v>
      </c>
      <c r="Y80" s="3" t="s">
        <v>175</v>
      </c>
      <c r="Z80" s="3">
        <v>10</v>
      </c>
      <c r="AA80" s="10">
        <v>101325</v>
      </c>
      <c r="AB80">
        <f t="shared" si="7"/>
        <v>89014.509019950259</v>
      </c>
      <c r="AC80">
        <v>2600</v>
      </c>
      <c r="AD80">
        <v>0.21640197133745101</v>
      </c>
      <c r="AE80">
        <f t="shared" si="11"/>
        <v>2</v>
      </c>
      <c r="AF80" s="11">
        <v>1</v>
      </c>
      <c r="AG80">
        <v>2</v>
      </c>
      <c r="AH80" s="12">
        <f t="shared" si="8"/>
        <v>293685.75624082232</v>
      </c>
      <c r="AI80">
        <f t="shared" si="9"/>
        <v>6</v>
      </c>
      <c r="AJ80">
        <f t="shared" si="10"/>
        <v>2</v>
      </c>
      <c r="AK80">
        <v>908</v>
      </c>
      <c r="AL80">
        <v>-1</v>
      </c>
    </row>
    <row r="81" spans="1:38" x14ac:dyDescent="0.3">
      <c r="A81" s="1" t="s">
        <v>26</v>
      </c>
      <c r="B81" s="1">
        <v>84</v>
      </c>
      <c r="C81" s="7">
        <v>2014</v>
      </c>
      <c r="D81" s="8" t="s">
        <v>118</v>
      </c>
      <c r="E81" s="3">
        <v>2725</v>
      </c>
      <c r="F81" s="3">
        <v>6</v>
      </c>
      <c r="G81" s="3">
        <v>0</v>
      </c>
      <c r="H81" s="3">
        <v>0.5</v>
      </c>
      <c r="I81" s="3">
        <v>2</v>
      </c>
      <c r="J81" s="9">
        <v>1000000000</v>
      </c>
      <c r="K81" s="3">
        <v>0</v>
      </c>
      <c r="L81" s="9">
        <v>514000000</v>
      </c>
      <c r="M81" s="9">
        <v>941000000</v>
      </c>
      <c r="N81" s="3">
        <v>0</v>
      </c>
      <c r="O81" s="3">
        <v>6</v>
      </c>
      <c r="P81" s="3">
        <v>0</v>
      </c>
      <c r="Q81" s="3">
        <v>1.5</v>
      </c>
      <c r="R81" s="3">
        <v>1</v>
      </c>
      <c r="S81" s="3">
        <f t="shared" si="6"/>
        <v>3.2749999999999999</v>
      </c>
      <c r="T81" s="3">
        <v>1000</v>
      </c>
      <c r="U81" s="3">
        <v>7.3979611443752598</v>
      </c>
      <c r="V81" s="3">
        <v>1.3912063083937399E-2</v>
      </c>
      <c r="W81" s="3">
        <v>4.6559214725696296E-3</v>
      </c>
      <c r="X81" s="3" t="s">
        <v>174</v>
      </c>
      <c r="Y81" s="3" t="s">
        <v>175</v>
      </c>
      <c r="Z81" s="3">
        <v>10</v>
      </c>
      <c r="AA81" s="10">
        <v>101325</v>
      </c>
      <c r="AB81">
        <f t="shared" si="7"/>
        <v>72920.371194332722</v>
      </c>
      <c r="AC81">
        <v>2600</v>
      </c>
      <c r="AD81">
        <v>0.136860550602246</v>
      </c>
      <c r="AE81">
        <f t="shared" si="11"/>
        <v>2</v>
      </c>
      <c r="AF81" s="11">
        <v>2</v>
      </c>
      <c r="AG81">
        <v>4</v>
      </c>
      <c r="AH81" s="12">
        <f t="shared" si="8"/>
        <v>46296.296296296299</v>
      </c>
      <c r="AI81">
        <f t="shared" si="9"/>
        <v>3</v>
      </c>
      <c r="AJ81">
        <f t="shared" si="10"/>
        <v>2</v>
      </c>
      <c r="AK81">
        <v>6</v>
      </c>
      <c r="AL81">
        <v>514000000</v>
      </c>
    </row>
    <row r="82" spans="1:38" x14ac:dyDescent="0.3">
      <c r="A82" s="1" t="s">
        <v>205</v>
      </c>
      <c r="B82" s="1">
        <v>85</v>
      </c>
      <c r="C82" s="7">
        <v>1991</v>
      </c>
      <c r="D82" s="8" t="s">
        <v>119</v>
      </c>
      <c r="E82" s="3">
        <v>1750</v>
      </c>
      <c r="F82" s="3">
        <v>0.88</v>
      </c>
      <c r="G82" s="3">
        <v>0</v>
      </c>
      <c r="H82" s="3">
        <v>0.28000000000000003</v>
      </c>
      <c r="I82" s="3">
        <v>1</v>
      </c>
      <c r="J82" s="9">
        <v>14000000000</v>
      </c>
      <c r="K82" s="3">
        <v>0</v>
      </c>
      <c r="L82" s="9">
        <v>-1</v>
      </c>
      <c r="M82" s="9">
        <v>-1</v>
      </c>
      <c r="N82" s="3">
        <v>2</v>
      </c>
      <c r="O82" s="3">
        <v>19</v>
      </c>
      <c r="P82" s="3">
        <v>0</v>
      </c>
      <c r="Q82" s="3">
        <v>3</v>
      </c>
      <c r="R82" s="3">
        <v>2</v>
      </c>
      <c r="S82" s="3">
        <f t="shared" si="6"/>
        <v>17.25</v>
      </c>
      <c r="T82" s="3">
        <v>900</v>
      </c>
      <c r="U82" s="3">
        <v>10.0701099913636</v>
      </c>
      <c r="V82" s="3">
        <v>1.2914304264043301E-2</v>
      </c>
      <c r="W82" s="3">
        <v>1.1007317495970901E-3</v>
      </c>
      <c r="X82" s="3" t="s">
        <v>174</v>
      </c>
      <c r="Y82" s="3" t="s">
        <v>175</v>
      </c>
      <c r="Z82" s="3">
        <v>10</v>
      </c>
      <c r="AA82" s="10">
        <v>101325</v>
      </c>
      <c r="AB82">
        <f t="shared" si="7"/>
        <v>82028.862000855879</v>
      </c>
      <c r="AC82">
        <v>2600</v>
      </c>
      <c r="AD82">
        <v>0.491601710950751</v>
      </c>
      <c r="AE82">
        <f t="shared" si="11"/>
        <v>2</v>
      </c>
      <c r="AF82" s="11">
        <v>4</v>
      </c>
      <c r="AG82">
        <v>1</v>
      </c>
      <c r="AH82" s="12">
        <f t="shared" si="8"/>
        <v>4419191.9191919193</v>
      </c>
      <c r="AI82">
        <f t="shared" si="9"/>
        <v>1</v>
      </c>
      <c r="AJ82">
        <f t="shared" si="10"/>
        <v>3</v>
      </c>
      <c r="AK82">
        <v>0.6</v>
      </c>
      <c r="AL82">
        <v>-1</v>
      </c>
    </row>
    <row r="83" spans="1:38" x14ac:dyDescent="0.3">
      <c r="A83" s="1" t="s">
        <v>205</v>
      </c>
      <c r="B83" s="1">
        <v>86</v>
      </c>
      <c r="C83" s="7">
        <v>1991</v>
      </c>
      <c r="D83" s="8" t="s">
        <v>120</v>
      </c>
      <c r="E83" s="3">
        <v>1750</v>
      </c>
      <c r="F83" s="3">
        <v>6</v>
      </c>
      <c r="G83" s="3">
        <v>0</v>
      </c>
      <c r="H83" s="3">
        <v>3</v>
      </c>
      <c r="I83" s="3">
        <v>0</v>
      </c>
      <c r="J83" s="9">
        <v>4070000000000</v>
      </c>
      <c r="K83" s="3">
        <v>0</v>
      </c>
      <c r="L83" s="9">
        <v>1350000000000</v>
      </c>
      <c r="M83" s="9">
        <v>1350000000000</v>
      </c>
      <c r="N83" s="3">
        <v>0</v>
      </c>
      <c r="O83" s="3">
        <v>32</v>
      </c>
      <c r="P83" s="3">
        <v>0</v>
      </c>
      <c r="Q83" s="3">
        <v>3</v>
      </c>
      <c r="R83" s="3">
        <v>1</v>
      </c>
      <c r="S83" s="3">
        <f t="shared" si="6"/>
        <v>30.25</v>
      </c>
      <c r="T83" s="3">
        <v>900</v>
      </c>
      <c r="U83" s="3">
        <v>15.9979680042378</v>
      </c>
      <c r="V83" s="3">
        <v>1.7119271206704399E-2</v>
      </c>
      <c r="W83" s="3">
        <v>1.00437455140146E-3</v>
      </c>
      <c r="X83" s="3">
        <v>6</v>
      </c>
      <c r="Y83" s="3">
        <v>1</v>
      </c>
      <c r="Z83" s="3">
        <v>10</v>
      </c>
      <c r="AA83" s="10">
        <v>101325</v>
      </c>
      <c r="AB83">
        <f t="shared" si="7"/>
        <v>82028.862000855879</v>
      </c>
      <c r="AC83">
        <v>2600</v>
      </c>
      <c r="AD83">
        <v>0.71933851413800298</v>
      </c>
      <c r="AE83">
        <f t="shared" si="11"/>
        <v>1</v>
      </c>
      <c r="AF83" s="11">
        <v>4</v>
      </c>
      <c r="AG83">
        <v>1</v>
      </c>
      <c r="AH83" s="12">
        <f t="shared" si="8"/>
        <v>188425925.92592594</v>
      </c>
      <c r="AI83">
        <f t="shared" si="9"/>
        <v>3</v>
      </c>
      <c r="AJ83">
        <f t="shared" si="10"/>
        <v>4</v>
      </c>
      <c r="AK83">
        <v>6</v>
      </c>
      <c r="AL83">
        <v>1350000000000</v>
      </c>
    </row>
    <row r="84" spans="1:38" x14ac:dyDescent="0.3">
      <c r="A84" s="1" t="s">
        <v>27</v>
      </c>
      <c r="B84" s="1">
        <v>87</v>
      </c>
      <c r="C84" s="7">
        <v>1996</v>
      </c>
      <c r="D84" s="8" t="s">
        <v>121</v>
      </c>
      <c r="E84" s="3">
        <v>5452</v>
      </c>
      <c r="F84" s="3">
        <v>0.13</v>
      </c>
      <c r="G84" s="3">
        <v>0</v>
      </c>
      <c r="H84" s="3">
        <v>1.6E-2</v>
      </c>
      <c r="I84" s="3">
        <v>2</v>
      </c>
      <c r="J84" s="9">
        <v>530000000</v>
      </c>
      <c r="K84" s="3">
        <v>0</v>
      </c>
      <c r="L84" s="9">
        <v>-1</v>
      </c>
      <c r="M84" s="9">
        <v>-1</v>
      </c>
      <c r="N84" s="9">
        <v>-1</v>
      </c>
      <c r="O84" s="3">
        <v>9.4499999999999993</v>
      </c>
      <c r="P84" s="3">
        <v>0</v>
      </c>
      <c r="Q84" s="3">
        <v>1</v>
      </c>
      <c r="R84" s="3">
        <v>2</v>
      </c>
      <c r="S84" s="3">
        <f t="shared" si="6"/>
        <v>3.9979999999999993</v>
      </c>
      <c r="T84" s="3">
        <v>1000</v>
      </c>
      <c r="U84" s="3">
        <v>6.73356157041147</v>
      </c>
      <c r="V84" s="3">
        <v>1.01047017399648E-2</v>
      </c>
      <c r="W84" s="3">
        <v>3.4409450010805301E-3</v>
      </c>
      <c r="X84" s="3" t="s">
        <v>174</v>
      </c>
      <c r="Y84" s="3" t="s">
        <v>175</v>
      </c>
      <c r="Z84" s="3">
        <v>10</v>
      </c>
      <c r="AA84" s="10">
        <v>101325</v>
      </c>
      <c r="AB84">
        <f t="shared" si="7"/>
        <v>52465.796688999282</v>
      </c>
      <c r="AC84">
        <v>2600</v>
      </c>
      <c r="AD84">
        <v>0.13332418557050901</v>
      </c>
      <c r="AE84">
        <f t="shared" si="11"/>
        <v>2</v>
      </c>
      <c r="AF84" s="11">
        <v>2</v>
      </c>
      <c r="AG84">
        <v>1</v>
      </c>
      <c r="AH84" s="12">
        <f t="shared" si="8"/>
        <v>1132478.6324786323</v>
      </c>
      <c r="AI84">
        <f t="shared" si="9"/>
        <v>1</v>
      </c>
      <c r="AJ84">
        <f t="shared" si="10"/>
        <v>3</v>
      </c>
      <c r="AK84">
        <v>0.14600000000000002</v>
      </c>
      <c r="AL84">
        <v>-1</v>
      </c>
    </row>
    <row r="85" spans="1:38" x14ac:dyDescent="0.3">
      <c r="A85" s="1" t="s">
        <v>27</v>
      </c>
      <c r="B85" s="1">
        <v>88</v>
      </c>
      <c r="C85" s="7">
        <v>1996</v>
      </c>
      <c r="D85" s="8" t="s">
        <v>75</v>
      </c>
      <c r="E85" s="3">
        <v>5452</v>
      </c>
      <c r="F85" s="3">
        <v>0.46700000000000003</v>
      </c>
      <c r="G85" s="3">
        <v>1</v>
      </c>
      <c r="H85" s="3">
        <v>0.33</v>
      </c>
      <c r="I85" s="3">
        <v>1</v>
      </c>
      <c r="J85" s="9">
        <v>20000000</v>
      </c>
      <c r="K85" s="3">
        <v>0</v>
      </c>
      <c r="L85" s="9">
        <v>-1</v>
      </c>
      <c r="M85" s="9">
        <v>-1</v>
      </c>
      <c r="N85" s="9">
        <v>-1</v>
      </c>
      <c r="O85" s="3">
        <v>8.5</v>
      </c>
      <c r="P85" s="3">
        <v>0</v>
      </c>
      <c r="Q85" s="3">
        <v>1</v>
      </c>
      <c r="R85" s="3">
        <v>0</v>
      </c>
      <c r="S85" s="3">
        <f t="shared" si="6"/>
        <v>3.048</v>
      </c>
      <c r="T85" s="3">
        <v>1000</v>
      </c>
      <c r="U85" s="3">
        <v>9.93128720280788</v>
      </c>
      <c r="V85" s="3">
        <v>1.01383904040624E-2</v>
      </c>
      <c r="W85" s="3">
        <v>3.8522162343783898E-3</v>
      </c>
      <c r="X85" s="3">
        <v>1.9</v>
      </c>
      <c r="Y85" s="3">
        <v>0.8</v>
      </c>
      <c r="Z85" s="3">
        <v>10</v>
      </c>
      <c r="AA85" s="10">
        <v>101325</v>
      </c>
      <c r="AB85">
        <f t="shared" si="7"/>
        <v>52465.796688999282</v>
      </c>
      <c r="AC85">
        <v>2600</v>
      </c>
      <c r="AD85">
        <v>6.9145817926569805E-2</v>
      </c>
      <c r="AE85">
        <f t="shared" si="11"/>
        <v>3</v>
      </c>
      <c r="AF85" s="11">
        <v>2</v>
      </c>
      <c r="AG85">
        <v>1</v>
      </c>
      <c r="AH85" s="12">
        <f t="shared" si="8"/>
        <v>11896.264572924099</v>
      </c>
      <c r="AI85">
        <f t="shared" si="9"/>
        <v>1</v>
      </c>
      <c r="AJ85">
        <f t="shared" si="10"/>
        <v>2</v>
      </c>
      <c r="AK85">
        <v>0.46700000000000003</v>
      </c>
      <c r="AL85">
        <v>-1</v>
      </c>
    </row>
    <row r="86" spans="1:38" x14ac:dyDescent="0.3">
      <c r="A86" s="1" t="s">
        <v>27</v>
      </c>
      <c r="B86" s="1">
        <v>89</v>
      </c>
      <c r="C86" s="7">
        <v>1997</v>
      </c>
      <c r="D86" s="8" t="s">
        <v>122</v>
      </c>
      <c r="E86" s="3">
        <v>5452</v>
      </c>
      <c r="F86" s="3">
        <v>2.16</v>
      </c>
      <c r="G86" s="3">
        <v>1</v>
      </c>
      <c r="H86" s="3">
        <v>1.58</v>
      </c>
      <c r="I86" s="3">
        <v>1</v>
      </c>
      <c r="J86" s="9">
        <v>1100000000</v>
      </c>
      <c r="K86" s="3">
        <v>0</v>
      </c>
      <c r="L86" s="9">
        <v>-1</v>
      </c>
      <c r="M86" s="9">
        <v>-1</v>
      </c>
      <c r="N86" s="9">
        <v>-1</v>
      </c>
      <c r="O86" s="3">
        <v>13.5</v>
      </c>
      <c r="P86" s="3">
        <v>0</v>
      </c>
      <c r="Q86" s="3">
        <v>2</v>
      </c>
      <c r="R86" s="3">
        <v>2</v>
      </c>
      <c r="S86" s="3">
        <f t="shared" si="6"/>
        <v>8.048</v>
      </c>
      <c r="T86" s="3">
        <v>1000</v>
      </c>
      <c r="U86" s="3">
        <v>19.8652798685434</v>
      </c>
      <c r="V86" s="3">
        <v>9.8642603155698703E-3</v>
      </c>
      <c r="W86" s="3">
        <v>5.1317903506241302E-3</v>
      </c>
      <c r="X86" s="3">
        <v>1.8</v>
      </c>
      <c r="Y86" s="3">
        <v>0.8</v>
      </c>
      <c r="Z86" s="3">
        <v>10</v>
      </c>
      <c r="AA86" s="10">
        <v>101325</v>
      </c>
      <c r="AB86">
        <f t="shared" si="7"/>
        <v>52465.796688999282</v>
      </c>
      <c r="AC86">
        <v>2600</v>
      </c>
      <c r="AD86">
        <v>8.8806609706366502E-2</v>
      </c>
      <c r="AE86">
        <f t="shared" si="11"/>
        <v>3</v>
      </c>
      <c r="AF86" s="11">
        <v>2</v>
      </c>
      <c r="AG86">
        <v>1</v>
      </c>
      <c r="AH86" s="12">
        <f t="shared" si="8"/>
        <v>141460.90534979419</v>
      </c>
      <c r="AI86">
        <f t="shared" si="9"/>
        <v>2</v>
      </c>
      <c r="AJ86">
        <f t="shared" si="10"/>
        <v>2</v>
      </c>
      <c r="AK86">
        <v>0.58000000000000007</v>
      </c>
      <c r="AL86">
        <v>-1</v>
      </c>
    </row>
    <row r="87" spans="1:38" x14ac:dyDescent="0.3">
      <c r="A87" s="1" t="s">
        <v>28</v>
      </c>
      <c r="B87" s="1">
        <v>90</v>
      </c>
      <c r="C87" s="7">
        <v>1932</v>
      </c>
      <c r="D87" s="8" t="s">
        <v>123</v>
      </c>
      <c r="E87" s="3">
        <v>3150</v>
      </c>
      <c r="F87" s="3">
        <v>22</v>
      </c>
      <c r="G87" s="3">
        <v>0</v>
      </c>
      <c r="H87" s="3">
        <v>4</v>
      </c>
      <c r="I87" s="3">
        <v>0</v>
      </c>
      <c r="J87" s="9">
        <v>9960000000000</v>
      </c>
      <c r="K87" s="3">
        <v>0</v>
      </c>
      <c r="L87" s="9">
        <v>7000000000000</v>
      </c>
      <c r="M87" s="9">
        <v>15700000000000</v>
      </c>
      <c r="N87" s="3">
        <v>0</v>
      </c>
      <c r="O87" s="3">
        <v>23</v>
      </c>
      <c r="P87" s="3">
        <v>1</v>
      </c>
      <c r="Q87" s="3">
        <v>7</v>
      </c>
      <c r="R87" s="3">
        <v>1</v>
      </c>
      <c r="S87" s="3">
        <f t="shared" si="6"/>
        <v>19.850000000000001</v>
      </c>
      <c r="T87" s="3">
        <v>870</v>
      </c>
      <c r="U87" s="3">
        <v>22.0448718211093</v>
      </c>
      <c r="V87" s="3">
        <v>1.77035343187322E-2</v>
      </c>
      <c r="W87" s="3">
        <v>1.4359430020471199E-3</v>
      </c>
      <c r="X87" s="3">
        <v>5</v>
      </c>
      <c r="Y87" s="3">
        <v>1</v>
      </c>
      <c r="Z87" s="3">
        <v>10</v>
      </c>
      <c r="AA87" s="10">
        <v>101325</v>
      </c>
      <c r="AB87">
        <f t="shared" si="7"/>
        <v>69273.438625563082</v>
      </c>
      <c r="AC87">
        <v>2600</v>
      </c>
      <c r="AD87">
        <v>0.35424228171069899</v>
      </c>
      <c r="AE87">
        <f t="shared" si="11"/>
        <v>2</v>
      </c>
      <c r="AF87" s="11">
        <v>2</v>
      </c>
      <c r="AG87">
        <v>3</v>
      </c>
      <c r="AH87" s="12">
        <f t="shared" si="8"/>
        <v>125757575.75757575</v>
      </c>
      <c r="AI87">
        <f t="shared" si="9"/>
        <v>4</v>
      </c>
      <c r="AJ87">
        <f t="shared" si="10"/>
        <v>4</v>
      </c>
      <c r="AK87">
        <v>22</v>
      </c>
      <c r="AL87">
        <v>7000000000000</v>
      </c>
    </row>
    <row r="88" spans="1:38" x14ac:dyDescent="0.3">
      <c r="A88" s="1" t="s">
        <v>29</v>
      </c>
      <c r="B88" s="1">
        <v>91</v>
      </c>
      <c r="C88" s="7">
        <v>1989</v>
      </c>
      <c r="D88" s="8" t="s">
        <v>124</v>
      </c>
      <c r="E88" s="3">
        <v>3108</v>
      </c>
      <c r="F88" s="3">
        <v>0.383333333</v>
      </c>
      <c r="G88" s="3">
        <v>0</v>
      </c>
      <c r="H88" s="3">
        <v>3.8333332999999997E-2</v>
      </c>
      <c r="I88" s="3">
        <v>2</v>
      </c>
      <c r="J88" s="9">
        <v>750000000</v>
      </c>
      <c r="K88" s="3">
        <v>0</v>
      </c>
      <c r="L88" s="9">
        <v>350000000</v>
      </c>
      <c r="M88" s="9">
        <v>350000000</v>
      </c>
      <c r="N88" s="3">
        <v>0</v>
      </c>
      <c r="O88" s="3">
        <v>9</v>
      </c>
      <c r="P88" s="3">
        <v>0</v>
      </c>
      <c r="Q88" s="3">
        <v>3</v>
      </c>
      <c r="R88" s="3">
        <v>1</v>
      </c>
      <c r="S88" s="3">
        <f t="shared" si="6"/>
        <v>5.8919999999999995</v>
      </c>
      <c r="T88" s="3">
        <v>1000</v>
      </c>
      <c r="U88" s="3">
        <v>41.833565222497199</v>
      </c>
      <c r="V88" s="3">
        <v>1.19437672537329E-2</v>
      </c>
      <c r="W88" s="3">
        <v>1.2118713440522001E-2</v>
      </c>
      <c r="X88" s="3">
        <v>0.25</v>
      </c>
      <c r="Y88" s="3">
        <v>0.15</v>
      </c>
      <c r="Z88" s="3">
        <v>10</v>
      </c>
      <c r="AA88" s="10">
        <v>101325</v>
      </c>
      <c r="AB88">
        <f t="shared" si="7"/>
        <v>69625.566870848794</v>
      </c>
      <c r="AC88">
        <v>2600</v>
      </c>
      <c r="AD88">
        <v>3.7382356745624998E-2</v>
      </c>
      <c r="AE88">
        <f t="shared" si="11"/>
        <v>3</v>
      </c>
      <c r="AF88" s="11">
        <v>2</v>
      </c>
      <c r="AG88">
        <v>2</v>
      </c>
      <c r="AH88" s="12">
        <f t="shared" si="8"/>
        <v>543478.26134215505</v>
      </c>
      <c r="AI88">
        <f t="shared" si="9"/>
        <v>1</v>
      </c>
      <c r="AJ88">
        <f t="shared" si="10"/>
        <v>2</v>
      </c>
      <c r="AK88">
        <v>0.383333333</v>
      </c>
      <c r="AL88">
        <v>350000000</v>
      </c>
    </row>
    <row r="89" spans="1:38" x14ac:dyDescent="0.3">
      <c r="A89" s="1" t="s">
        <v>29</v>
      </c>
      <c r="B89" s="1">
        <v>92</v>
      </c>
      <c r="C89" s="7">
        <v>1989</v>
      </c>
      <c r="D89" s="8" t="s">
        <v>125</v>
      </c>
      <c r="E89" s="3">
        <v>3108</v>
      </c>
      <c r="F89" s="3">
        <v>1.0333333330000001</v>
      </c>
      <c r="G89" s="3">
        <v>0</v>
      </c>
      <c r="H89" s="3">
        <v>0.103333333</v>
      </c>
      <c r="I89" s="3">
        <v>2</v>
      </c>
      <c r="J89" s="9">
        <v>21200000000</v>
      </c>
      <c r="K89" s="3">
        <v>0</v>
      </c>
      <c r="L89" s="9">
        <v>6150000000</v>
      </c>
      <c r="M89" s="9">
        <v>6150000000</v>
      </c>
      <c r="N89" s="3">
        <v>0</v>
      </c>
      <c r="O89" s="3">
        <v>11</v>
      </c>
      <c r="P89" s="3">
        <v>2</v>
      </c>
      <c r="Q89" s="3">
        <v>4</v>
      </c>
      <c r="R89" s="3">
        <v>2</v>
      </c>
      <c r="S89" s="3">
        <f t="shared" si="6"/>
        <v>7.8919999999999995</v>
      </c>
      <c r="T89" s="3">
        <v>1000</v>
      </c>
      <c r="U89" s="3">
        <v>30.6177222756669</v>
      </c>
      <c r="V89" s="3">
        <v>1.28595012751326E-2</v>
      </c>
      <c r="W89" s="3">
        <v>6.7806315784771304E-3</v>
      </c>
      <c r="X89" s="3">
        <v>0.25</v>
      </c>
      <c r="Y89" s="3">
        <v>0.15</v>
      </c>
      <c r="Z89" s="3">
        <v>10</v>
      </c>
      <c r="AA89" s="10">
        <v>101325</v>
      </c>
      <c r="AB89">
        <f t="shared" si="7"/>
        <v>69625.566870848794</v>
      </c>
      <c r="AC89">
        <v>2600</v>
      </c>
      <c r="AD89">
        <v>7.3658998427705E-2</v>
      </c>
      <c r="AE89">
        <f t="shared" si="11"/>
        <v>3</v>
      </c>
      <c r="AF89" s="11">
        <v>2</v>
      </c>
      <c r="AG89">
        <v>2</v>
      </c>
      <c r="AH89" s="12">
        <f t="shared" si="8"/>
        <v>5698924.7330211578</v>
      </c>
      <c r="AI89">
        <f t="shared" si="9"/>
        <v>2</v>
      </c>
      <c r="AJ89">
        <f t="shared" si="10"/>
        <v>3</v>
      </c>
      <c r="AK89">
        <v>1.136666666</v>
      </c>
      <c r="AL89">
        <v>6150000000</v>
      </c>
    </row>
    <row r="90" spans="1:38" x14ac:dyDescent="0.3">
      <c r="A90" s="1" t="s">
        <v>29</v>
      </c>
      <c r="B90" s="1">
        <v>93</v>
      </c>
      <c r="C90" s="7">
        <v>1989</v>
      </c>
      <c r="D90" s="8" t="s">
        <v>126</v>
      </c>
      <c r="E90" s="3">
        <v>3108</v>
      </c>
      <c r="F90" s="3">
        <v>0.15</v>
      </c>
      <c r="G90" s="3">
        <v>0</v>
      </c>
      <c r="H90" s="3">
        <v>1.4999999999999999E-2</v>
      </c>
      <c r="I90" s="3">
        <v>2</v>
      </c>
      <c r="J90" s="9">
        <v>500000000</v>
      </c>
      <c r="K90" s="3">
        <v>0</v>
      </c>
      <c r="L90" s="9">
        <v>100000000</v>
      </c>
      <c r="M90" s="9">
        <v>100000000</v>
      </c>
      <c r="N90" s="3">
        <v>0</v>
      </c>
      <c r="O90" s="3">
        <v>6.5</v>
      </c>
      <c r="P90" s="3">
        <v>0</v>
      </c>
      <c r="Q90" s="3">
        <v>2.5</v>
      </c>
      <c r="R90" s="3">
        <v>0</v>
      </c>
      <c r="S90" s="3">
        <f t="shared" si="6"/>
        <v>3.3919999999999999</v>
      </c>
      <c r="T90" s="3">
        <v>1000</v>
      </c>
      <c r="U90" s="3">
        <v>10.0980438975769</v>
      </c>
      <c r="V90" s="3">
        <v>1.5644762474706999E-2</v>
      </c>
      <c r="W90" s="3">
        <v>5.8781489693781998E-3</v>
      </c>
      <c r="X90" s="3">
        <v>0.25</v>
      </c>
      <c r="Y90" s="3">
        <v>0.15</v>
      </c>
      <c r="Z90" s="3">
        <v>10</v>
      </c>
      <c r="AA90" s="10">
        <v>101325</v>
      </c>
      <c r="AB90">
        <f t="shared" si="7"/>
        <v>69625.566870848794</v>
      </c>
      <c r="AC90">
        <v>2600</v>
      </c>
      <c r="AD90">
        <v>0.116781768941166</v>
      </c>
      <c r="AE90">
        <f t="shared" si="11"/>
        <v>2</v>
      </c>
      <c r="AF90" s="11">
        <v>2</v>
      </c>
      <c r="AG90">
        <v>2</v>
      </c>
      <c r="AH90" s="12">
        <f t="shared" si="8"/>
        <v>925925.92592592596</v>
      </c>
      <c r="AI90">
        <f t="shared" si="9"/>
        <v>1</v>
      </c>
      <c r="AJ90">
        <f t="shared" si="10"/>
        <v>2</v>
      </c>
      <c r="AK90">
        <v>0.16499999999999998</v>
      </c>
      <c r="AL90">
        <v>100000000</v>
      </c>
    </row>
    <row r="91" spans="1:38" x14ac:dyDescent="0.3">
      <c r="A91" s="1" t="s">
        <v>29</v>
      </c>
      <c r="B91" s="1">
        <v>94</v>
      </c>
      <c r="C91" s="7">
        <v>1990</v>
      </c>
      <c r="D91" s="8" t="s">
        <v>127</v>
      </c>
      <c r="E91" s="3">
        <v>3108</v>
      </c>
      <c r="F91" s="3">
        <v>1.45</v>
      </c>
      <c r="G91" s="3">
        <v>0</v>
      </c>
      <c r="H91" s="3">
        <v>0.14499999999999999</v>
      </c>
      <c r="I91" s="3">
        <v>2</v>
      </c>
      <c r="J91" s="9">
        <v>39000000000</v>
      </c>
      <c r="K91" s="3">
        <v>0</v>
      </c>
      <c r="L91" s="9">
        <v>-1</v>
      </c>
      <c r="M91" s="9">
        <v>-1</v>
      </c>
      <c r="N91" s="9">
        <v>-1</v>
      </c>
      <c r="O91" s="3">
        <v>12</v>
      </c>
      <c r="P91" s="3">
        <v>1</v>
      </c>
      <c r="Q91" s="3">
        <v>2</v>
      </c>
      <c r="R91" s="3">
        <v>1</v>
      </c>
      <c r="S91" s="3">
        <f t="shared" si="6"/>
        <v>8.8919999999999995</v>
      </c>
      <c r="T91" s="3">
        <v>1000</v>
      </c>
      <c r="U91" s="3">
        <v>8.2859404691462206</v>
      </c>
      <c r="V91" s="3">
        <v>1.51557279487334E-2</v>
      </c>
      <c r="W91" s="3">
        <v>1.6217916659221701E-3</v>
      </c>
      <c r="X91" s="3">
        <v>0.25</v>
      </c>
      <c r="Y91" s="3">
        <v>0.15</v>
      </c>
      <c r="Z91" s="3">
        <v>10</v>
      </c>
      <c r="AA91" s="10">
        <v>101325</v>
      </c>
      <c r="AB91">
        <f t="shared" si="7"/>
        <v>69625.566870848794</v>
      </c>
      <c r="AC91">
        <v>2600</v>
      </c>
      <c r="AD91">
        <v>0.36142811474704001</v>
      </c>
      <c r="AE91">
        <f t="shared" si="11"/>
        <v>2</v>
      </c>
      <c r="AF91" s="11">
        <v>2</v>
      </c>
      <c r="AG91">
        <v>3</v>
      </c>
      <c r="AH91" s="12">
        <f t="shared" si="8"/>
        <v>7471264.3678160915</v>
      </c>
      <c r="AI91">
        <f t="shared" si="9"/>
        <v>2</v>
      </c>
      <c r="AJ91">
        <f t="shared" si="10"/>
        <v>3</v>
      </c>
      <c r="AK91">
        <v>1.595</v>
      </c>
      <c r="AL91">
        <v>-1</v>
      </c>
    </row>
    <row r="92" spans="1:38" x14ac:dyDescent="0.3">
      <c r="A92" s="1" t="s">
        <v>29</v>
      </c>
      <c r="B92" s="1">
        <v>95</v>
      </c>
      <c r="C92" s="7">
        <v>1990</v>
      </c>
      <c r="D92" s="8" t="s">
        <v>128</v>
      </c>
      <c r="E92" s="3">
        <v>3108</v>
      </c>
      <c r="F92" s="3">
        <v>0.25</v>
      </c>
      <c r="G92" s="3">
        <v>0</v>
      </c>
      <c r="H92" s="3">
        <v>2.5000000000000001E-2</v>
      </c>
      <c r="I92" s="3">
        <v>2</v>
      </c>
      <c r="J92" s="9">
        <v>7450000000</v>
      </c>
      <c r="K92" s="3">
        <v>0</v>
      </c>
      <c r="L92" s="9">
        <v>-1</v>
      </c>
      <c r="M92" s="9">
        <v>-1</v>
      </c>
      <c r="N92" s="9">
        <v>-1</v>
      </c>
      <c r="O92" s="3">
        <v>11.5</v>
      </c>
      <c r="P92" s="3">
        <v>1</v>
      </c>
      <c r="Q92" s="3">
        <v>2.5</v>
      </c>
      <c r="R92" s="3">
        <v>1</v>
      </c>
      <c r="S92" s="3">
        <f t="shared" si="6"/>
        <v>8.3919999999999995</v>
      </c>
      <c r="T92" s="3">
        <v>1000</v>
      </c>
      <c r="U92" s="3">
        <v>13.5039092037503</v>
      </c>
      <c r="V92" s="3">
        <v>1.7081448116093901E-2</v>
      </c>
      <c r="W92" s="3">
        <v>2.3999110425390502E-3</v>
      </c>
      <c r="X92" s="3">
        <v>0.25</v>
      </c>
      <c r="Y92" s="3">
        <v>0.15</v>
      </c>
      <c r="Z92" s="3">
        <v>10</v>
      </c>
      <c r="AA92" s="10">
        <v>101325</v>
      </c>
      <c r="AB92">
        <f t="shared" si="7"/>
        <v>69625.566870848794</v>
      </c>
      <c r="AC92">
        <v>2600</v>
      </c>
      <c r="AD92">
        <v>0.23589467551358201</v>
      </c>
      <c r="AE92">
        <f t="shared" si="11"/>
        <v>2</v>
      </c>
      <c r="AF92" s="11">
        <v>2</v>
      </c>
      <c r="AG92">
        <v>3</v>
      </c>
      <c r="AH92" s="12">
        <f t="shared" si="8"/>
        <v>8277777.777777778</v>
      </c>
      <c r="AI92">
        <f t="shared" si="9"/>
        <v>1</v>
      </c>
      <c r="AJ92">
        <f t="shared" si="10"/>
        <v>3</v>
      </c>
      <c r="AK92">
        <v>0.27500000000000002</v>
      </c>
      <c r="AL92">
        <v>-1</v>
      </c>
    </row>
    <row r="93" spans="1:38" x14ac:dyDescent="0.3">
      <c r="A93" s="1" t="s">
        <v>29</v>
      </c>
      <c r="B93" s="1">
        <v>96</v>
      </c>
      <c r="C93" s="7">
        <v>1990</v>
      </c>
      <c r="D93" s="8" t="s">
        <v>129</v>
      </c>
      <c r="E93" s="3">
        <v>3108</v>
      </c>
      <c r="F93" s="3">
        <v>0.21666666700000001</v>
      </c>
      <c r="G93" s="3">
        <v>0</v>
      </c>
      <c r="H93" s="3">
        <v>2.1666667000000001E-2</v>
      </c>
      <c r="I93" s="3">
        <v>2</v>
      </c>
      <c r="J93" s="9">
        <v>3500000000</v>
      </c>
      <c r="K93" s="3">
        <v>0</v>
      </c>
      <c r="L93" s="9">
        <v>-1</v>
      </c>
      <c r="M93" s="9">
        <v>-1</v>
      </c>
      <c r="N93" s="9">
        <v>-1</v>
      </c>
      <c r="O93" s="3">
        <v>11.5</v>
      </c>
      <c r="P93" s="3">
        <v>0</v>
      </c>
      <c r="Q93" s="3">
        <v>2.5</v>
      </c>
      <c r="R93" s="3">
        <v>1</v>
      </c>
      <c r="S93" s="3">
        <f t="shared" si="6"/>
        <v>8.3919999999999995</v>
      </c>
      <c r="T93" s="3">
        <v>1000</v>
      </c>
      <c r="U93" s="3">
        <v>33.760675663625896</v>
      </c>
      <c r="V93" s="3">
        <v>1.3383871160689899E-2</v>
      </c>
      <c r="W93" s="3">
        <v>6.58194101587778E-3</v>
      </c>
      <c r="X93" s="3">
        <v>0.25</v>
      </c>
      <c r="Y93" s="3">
        <v>0.15</v>
      </c>
      <c r="Z93" s="3">
        <v>10</v>
      </c>
      <c r="AA93" s="10">
        <v>101325</v>
      </c>
      <c r="AB93">
        <f t="shared" si="7"/>
        <v>69625.566870848794</v>
      </c>
      <c r="AC93">
        <v>2600</v>
      </c>
      <c r="AD93">
        <v>7.3930489029822896E-2</v>
      </c>
      <c r="AE93">
        <f t="shared" si="11"/>
        <v>3</v>
      </c>
      <c r="AF93" s="11">
        <v>2</v>
      </c>
      <c r="AG93">
        <v>3</v>
      </c>
      <c r="AH93" s="12">
        <f t="shared" si="8"/>
        <v>4487179.4802761339</v>
      </c>
      <c r="AI93">
        <f t="shared" si="9"/>
        <v>1</v>
      </c>
      <c r="AJ93">
        <f t="shared" si="10"/>
        <v>3</v>
      </c>
      <c r="AK93">
        <v>0.21666666700000001</v>
      </c>
      <c r="AL93">
        <v>-1</v>
      </c>
    </row>
    <row r="94" spans="1:38" x14ac:dyDescent="0.3">
      <c r="A94" s="1" t="s">
        <v>29</v>
      </c>
      <c r="B94" s="1">
        <v>97</v>
      </c>
      <c r="C94" s="7">
        <v>1990</v>
      </c>
      <c r="D94" s="8" t="s">
        <v>130</v>
      </c>
      <c r="E94" s="3">
        <v>3108</v>
      </c>
      <c r="F94" s="3">
        <v>0.33333333300000001</v>
      </c>
      <c r="G94" s="3">
        <v>0</v>
      </c>
      <c r="H94" s="3">
        <v>3.3333333E-2</v>
      </c>
      <c r="I94" s="3">
        <v>2</v>
      </c>
      <c r="J94" s="9">
        <v>8750000000</v>
      </c>
      <c r="K94" s="3">
        <v>0</v>
      </c>
      <c r="L94" s="9">
        <v>-1</v>
      </c>
      <c r="M94" s="9">
        <v>-1</v>
      </c>
      <c r="N94" s="9">
        <v>-1</v>
      </c>
      <c r="O94" s="3">
        <v>11</v>
      </c>
      <c r="P94" s="3">
        <v>0</v>
      </c>
      <c r="Q94" s="3">
        <v>2</v>
      </c>
      <c r="R94" s="3">
        <v>1</v>
      </c>
      <c r="S94" s="3">
        <f t="shared" si="6"/>
        <v>7.8919999999999995</v>
      </c>
      <c r="T94" s="3">
        <v>1000</v>
      </c>
      <c r="U94" s="3">
        <v>34.325421565037502</v>
      </c>
      <c r="V94" s="3">
        <v>1.1223107815554601E-2</v>
      </c>
      <c r="W94" s="3">
        <v>7.20162089475373E-3</v>
      </c>
      <c r="X94" s="3">
        <v>0.25</v>
      </c>
      <c r="Y94" s="3">
        <v>0.15</v>
      </c>
      <c r="Z94" s="3">
        <v>10</v>
      </c>
      <c r="AA94" s="10">
        <v>101325</v>
      </c>
      <c r="AB94">
        <f t="shared" si="7"/>
        <v>69625.566870848794</v>
      </c>
      <c r="AC94">
        <v>2600</v>
      </c>
      <c r="AD94">
        <v>5.7341865553581201E-2</v>
      </c>
      <c r="AE94">
        <f t="shared" si="11"/>
        <v>3</v>
      </c>
      <c r="AF94" s="11">
        <v>2</v>
      </c>
      <c r="AG94">
        <v>3</v>
      </c>
      <c r="AH94" s="12">
        <f t="shared" si="8"/>
        <v>7291666.6739583323</v>
      </c>
      <c r="AI94">
        <f t="shared" si="9"/>
        <v>1</v>
      </c>
      <c r="AJ94">
        <f t="shared" si="10"/>
        <v>3</v>
      </c>
      <c r="AK94">
        <v>0.36666666600000003</v>
      </c>
      <c r="AL94">
        <v>-1</v>
      </c>
    </row>
    <row r="95" spans="1:38" x14ac:dyDescent="0.3">
      <c r="A95" s="1" t="s">
        <v>29</v>
      </c>
      <c r="B95" s="1">
        <v>98</v>
      </c>
      <c r="C95" s="7">
        <v>1990</v>
      </c>
      <c r="D95" s="8" t="s">
        <v>131</v>
      </c>
      <c r="E95" s="3">
        <v>3108</v>
      </c>
      <c r="F95" s="3">
        <v>0.1</v>
      </c>
      <c r="G95" s="3">
        <v>0</v>
      </c>
      <c r="H95" s="3">
        <v>0.01</v>
      </c>
      <c r="I95" s="3">
        <v>2</v>
      </c>
      <c r="J95" s="9">
        <v>2500000000</v>
      </c>
      <c r="K95" s="3">
        <v>0</v>
      </c>
      <c r="L95" s="9">
        <v>-1</v>
      </c>
      <c r="M95" s="9">
        <v>-1</v>
      </c>
      <c r="N95" s="9">
        <v>-1</v>
      </c>
      <c r="O95" s="3">
        <v>10.5</v>
      </c>
      <c r="P95" s="3">
        <v>0</v>
      </c>
      <c r="Q95" s="3">
        <v>1.5</v>
      </c>
      <c r="R95" s="3">
        <v>1</v>
      </c>
      <c r="S95" s="3">
        <f t="shared" si="6"/>
        <v>7.3919999999999995</v>
      </c>
      <c r="T95" s="3">
        <v>1000</v>
      </c>
      <c r="U95" s="3">
        <v>41.623384337976198</v>
      </c>
      <c r="V95" s="3">
        <v>1.64050786278289E-2</v>
      </c>
      <c r="W95" s="3">
        <v>9.48910262777658E-3</v>
      </c>
      <c r="X95" s="3">
        <v>0.25</v>
      </c>
      <c r="Y95" s="3">
        <v>0.15</v>
      </c>
      <c r="Z95" s="3">
        <v>10</v>
      </c>
      <c r="AA95" s="10">
        <v>101325</v>
      </c>
      <c r="AB95">
        <f t="shared" si="7"/>
        <v>69625.566870848794</v>
      </c>
      <c r="AC95">
        <v>2600</v>
      </c>
      <c r="AD95">
        <v>6.4742635070626595E-2</v>
      </c>
      <c r="AE95">
        <f t="shared" si="11"/>
        <v>3</v>
      </c>
      <c r="AF95" s="11">
        <v>2</v>
      </c>
      <c r="AG95">
        <v>3</v>
      </c>
      <c r="AH95" s="12">
        <f t="shared" si="8"/>
        <v>6944444.444444444</v>
      </c>
      <c r="AI95">
        <f t="shared" si="9"/>
        <v>1</v>
      </c>
      <c r="AJ95">
        <f t="shared" si="10"/>
        <v>3</v>
      </c>
      <c r="AK95">
        <v>0.11</v>
      </c>
      <c r="AL95">
        <v>-1</v>
      </c>
    </row>
    <row r="96" spans="1:38" x14ac:dyDescent="0.3">
      <c r="A96" s="1" t="s">
        <v>29</v>
      </c>
      <c r="B96" s="1">
        <v>99</v>
      </c>
      <c r="C96" s="7">
        <v>1990</v>
      </c>
      <c r="D96" s="8" t="s">
        <v>132</v>
      </c>
      <c r="E96" s="3">
        <v>3108</v>
      </c>
      <c r="F96" s="3">
        <v>6.6666666999999999E-2</v>
      </c>
      <c r="G96" s="3">
        <v>0</v>
      </c>
      <c r="H96" s="3">
        <v>6.6666670000000003E-3</v>
      </c>
      <c r="I96" s="3">
        <v>2</v>
      </c>
      <c r="J96" s="9">
        <v>2000000000</v>
      </c>
      <c r="K96" s="3">
        <v>0</v>
      </c>
      <c r="L96" s="9">
        <v>-1</v>
      </c>
      <c r="M96" s="9">
        <v>-1</v>
      </c>
      <c r="N96" s="9">
        <v>-1</v>
      </c>
      <c r="O96" s="3">
        <v>8.5</v>
      </c>
      <c r="P96" s="3">
        <v>1</v>
      </c>
      <c r="Q96" s="3">
        <v>2</v>
      </c>
      <c r="R96" s="3">
        <v>2</v>
      </c>
      <c r="S96" s="3">
        <f t="shared" si="6"/>
        <v>5.3919999999999995</v>
      </c>
      <c r="T96" s="3">
        <v>1000</v>
      </c>
      <c r="U96" s="3">
        <v>14.430794698036401</v>
      </c>
      <c r="V96" s="3">
        <v>9.5865911192155196E-3</v>
      </c>
      <c r="W96" s="3">
        <v>4.0851884454543696E-3</v>
      </c>
      <c r="X96" s="3">
        <v>0.25</v>
      </c>
      <c r="Y96" s="3">
        <v>0.15</v>
      </c>
      <c r="Z96" s="3">
        <v>10</v>
      </c>
      <c r="AA96" s="10">
        <v>101325</v>
      </c>
      <c r="AB96">
        <f t="shared" si="7"/>
        <v>69625.566870848794</v>
      </c>
      <c r="AC96">
        <v>2600</v>
      </c>
      <c r="AD96">
        <v>7.9599680785184104E-2</v>
      </c>
      <c r="AE96">
        <f t="shared" si="11"/>
        <v>3</v>
      </c>
      <c r="AF96" s="11">
        <v>2</v>
      </c>
      <c r="AG96">
        <v>3</v>
      </c>
      <c r="AH96" s="12">
        <f t="shared" si="8"/>
        <v>8333333.291666667</v>
      </c>
      <c r="AI96">
        <f t="shared" si="9"/>
        <v>1</v>
      </c>
      <c r="AJ96">
        <f t="shared" si="10"/>
        <v>3</v>
      </c>
      <c r="AK96">
        <v>7.3333334E-2</v>
      </c>
      <c r="AL96">
        <v>-1</v>
      </c>
    </row>
    <row r="97" spans="1:38" x14ac:dyDescent="0.3">
      <c r="A97" s="1" t="s">
        <v>29</v>
      </c>
      <c r="B97" s="1">
        <v>100</v>
      </c>
      <c r="C97" s="7">
        <v>1990</v>
      </c>
      <c r="D97" s="8" t="s">
        <v>133</v>
      </c>
      <c r="E97" s="3">
        <v>3108</v>
      </c>
      <c r="F97" s="3">
        <v>8.3333332999999996E-2</v>
      </c>
      <c r="G97" s="3">
        <v>0</v>
      </c>
      <c r="H97" s="3">
        <v>8.3333330000000001E-3</v>
      </c>
      <c r="I97" s="3">
        <v>2</v>
      </c>
      <c r="J97" s="9">
        <v>1700000000</v>
      </c>
      <c r="K97" s="3">
        <v>0</v>
      </c>
      <c r="L97" s="9">
        <v>-1</v>
      </c>
      <c r="M97" s="9">
        <v>-1</v>
      </c>
      <c r="N97" s="9">
        <v>-1</v>
      </c>
      <c r="O97" s="3">
        <v>8.5</v>
      </c>
      <c r="P97" s="3">
        <v>1</v>
      </c>
      <c r="Q97" s="3">
        <v>2.5</v>
      </c>
      <c r="R97" s="3">
        <v>1</v>
      </c>
      <c r="S97" s="3">
        <f t="shared" si="6"/>
        <v>5.3919999999999995</v>
      </c>
      <c r="T97" s="3">
        <v>1000</v>
      </c>
      <c r="U97" s="3">
        <v>31.1206551900409</v>
      </c>
      <c r="V97" s="3">
        <v>1.0427636360256599E-2</v>
      </c>
      <c r="W97" s="3">
        <v>9.7363880341342392E-3</v>
      </c>
      <c r="X97" s="3">
        <v>0.25</v>
      </c>
      <c r="Y97" s="3">
        <v>0.15</v>
      </c>
      <c r="Z97" s="3">
        <v>10</v>
      </c>
      <c r="AA97" s="10">
        <v>101325</v>
      </c>
      <c r="AB97">
        <f t="shared" si="7"/>
        <v>69625.566870848794</v>
      </c>
      <c r="AC97">
        <v>2600</v>
      </c>
      <c r="AD97">
        <v>4.0148979948566102E-2</v>
      </c>
      <c r="AE97">
        <f t="shared" si="11"/>
        <v>3</v>
      </c>
      <c r="AF97" s="11">
        <v>2</v>
      </c>
      <c r="AG97">
        <v>3</v>
      </c>
      <c r="AH97" s="12">
        <f t="shared" si="8"/>
        <v>5666666.6893333327</v>
      </c>
      <c r="AI97">
        <f t="shared" si="9"/>
        <v>1</v>
      </c>
      <c r="AJ97">
        <f t="shared" si="10"/>
        <v>3</v>
      </c>
      <c r="AK97">
        <v>9.1666665999999994E-2</v>
      </c>
      <c r="AL97">
        <v>-1</v>
      </c>
    </row>
    <row r="98" spans="1:38" x14ac:dyDescent="0.3">
      <c r="A98" s="1" t="s">
        <v>29</v>
      </c>
      <c r="B98" s="1">
        <v>101</v>
      </c>
      <c r="C98" s="7">
        <v>1990</v>
      </c>
      <c r="D98" s="8" t="s">
        <v>134</v>
      </c>
      <c r="E98" s="3">
        <v>3108</v>
      </c>
      <c r="F98" s="3">
        <v>0.133333333</v>
      </c>
      <c r="G98" s="3">
        <v>0</v>
      </c>
      <c r="H98" s="3">
        <v>1.3333332999999999E-2</v>
      </c>
      <c r="I98" s="3">
        <v>2</v>
      </c>
      <c r="J98" s="9">
        <v>4450000000</v>
      </c>
      <c r="K98" s="3">
        <v>0</v>
      </c>
      <c r="L98" s="9">
        <v>-1</v>
      </c>
      <c r="M98" s="9">
        <v>-1</v>
      </c>
      <c r="N98" s="9">
        <v>-1</v>
      </c>
      <c r="O98" s="3">
        <v>12.5</v>
      </c>
      <c r="P98" s="3">
        <v>0</v>
      </c>
      <c r="Q98" s="3">
        <v>3</v>
      </c>
      <c r="R98" s="3">
        <v>2</v>
      </c>
      <c r="S98" s="3">
        <f t="shared" si="6"/>
        <v>9.3919999999999995</v>
      </c>
      <c r="T98" s="3">
        <v>1000</v>
      </c>
      <c r="U98" s="3">
        <v>18.664752934242902</v>
      </c>
      <c r="V98" s="3">
        <v>1.5771820196893899E-2</v>
      </c>
      <c r="W98" s="3">
        <v>3.74504584490496E-3</v>
      </c>
      <c r="X98" s="3">
        <v>0.25</v>
      </c>
      <c r="Y98" s="3">
        <v>0.15</v>
      </c>
      <c r="Z98" s="3">
        <v>10</v>
      </c>
      <c r="AA98" s="10">
        <v>101325</v>
      </c>
      <c r="AB98">
        <f t="shared" si="7"/>
        <v>69625.566870848794</v>
      </c>
      <c r="AC98">
        <v>2600</v>
      </c>
      <c r="AD98">
        <v>0.17636205146328199</v>
      </c>
      <c r="AE98">
        <f t="shared" si="11"/>
        <v>2</v>
      </c>
      <c r="AF98" s="11">
        <v>2</v>
      </c>
      <c r="AG98">
        <v>3</v>
      </c>
      <c r="AH98" s="12">
        <f t="shared" si="8"/>
        <v>9270833.3565104157</v>
      </c>
      <c r="AI98">
        <f t="shared" si="9"/>
        <v>1</v>
      </c>
      <c r="AJ98">
        <f t="shared" si="10"/>
        <v>3</v>
      </c>
      <c r="AK98">
        <v>0.146666666</v>
      </c>
      <c r="AL98">
        <v>-1</v>
      </c>
    </row>
    <row r="99" spans="1:38" x14ac:dyDescent="0.3">
      <c r="A99" s="1" t="s">
        <v>29</v>
      </c>
      <c r="B99" s="1">
        <v>102</v>
      </c>
      <c r="C99" s="7">
        <v>1990</v>
      </c>
      <c r="D99" s="8" t="s">
        <v>135</v>
      </c>
      <c r="E99" s="3">
        <v>3108</v>
      </c>
      <c r="F99" s="3">
        <v>0.16666666699999999</v>
      </c>
      <c r="G99" s="3">
        <v>0</v>
      </c>
      <c r="H99" s="3">
        <v>8.3333333999999995E-2</v>
      </c>
      <c r="I99" s="3">
        <v>2</v>
      </c>
      <c r="J99" s="9">
        <v>1350000000</v>
      </c>
      <c r="K99" s="3">
        <v>0</v>
      </c>
      <c r="L99" s="9">
        <v>-1</v>
      </c>
      <c r="M99" s="9">
        <v>-1</v>
      </c>
      <c r="N99" s="9">
        <v>-1</v>
      </c>
      <c r="O99" s="3">
        <v>10.5</v>
      </c>
      <c r="P99" s="3">
        <v>0</v>
      </c>
      <c r="Q99" s="3">
        <v>2.5</v>
      </c>
      <c r="R99" s="3">
        <v>2</v>
      </c>
      <c r="S99" s="3">
        <f t="shared" si="6"/>
        <v>7.3919999999999995</v>
      </c>
      <c r="T99" s="3">
        <v>1000</v>
      </c>
      <c r="U99" s="3">
        <v>14.559337511533601</v>
      </c>
      <c r="V99" s="3">
        <v>1.09021282496012E-2</v>
      </c>
      <c r="W99" s="3">
        <v>3.1495275628021101E-3</v>
      </c>
      <c r="X99" s="3">
        <v>0.25</v>
      </c>
      <c r="Y99" s="3">
        <v>0.15</v>
      </c>
      <c r="Z99" s="3">
        <v>10</v>
      </c>
      <c r="AA99" s="10">
        <v>101325</v>
      </c>
      <c r="AB99">
        <f t="shared" si="7"/>
        <v>69625.566870848794</v>
      </c>
      <c r="AC99">
        <v>2600</v>
      </c>
      <c r="AD99">
        <v>0.123003966747513</v>
      </c>
      <c r="AE99">
        <f t="shared" si="11"/>
        <v>2</v>
      </c>
      <c r="AF99" s="11">
        <v>2</v>
      </c>
      <c r="AG99">
        <v>3</v>
      </c>
      <c r="AH99" s="12">
        <f t="shared" si="8"/>
        <v>2249999.9954999997</v>
      </c>
      <c r="AI99">
        <f t="shared" si="9"/>
        <v>1</v>
      </c>
      <c r="AJ99">
        <f t="shared" si="10"/>
        <v>3</v>
      </c>
      <c r="AK99">
        <v>0.25000000099999997</v>
      </c>
      <c r="AL99">
        <v>-1</v>
      </c>
    </row>
    <row r="100" spans="1:38" x14ac:dyDescent="0.3">
      <c r="A100" s="1" t="s">
        <v>29</v>
      </c>
      <c r="B100" s="1">
        <v>103</v>
      </c>
      <c r="C100" s="7">
        <v>1990</v>
      </c>
      <c r="D100" s="8" t="s">
        <v>136</v>
      </c>
      <c r="E100" s="3">
        <v>3108</v>
      </c>
      <c r="F100" s="3">
        <v>0.233333333</v>
      </c>
      <c r="G100" s="3">
        <v>0</v>
      </c>
      <c r="H100" s="3">
        <v>2.3333333000000001E-2</v>
      </c>
      <c r="I100" s="3">
        <v>2</v>
      </c>
      <c r="J100" s="9">
        <v>1600000000</v>
      </c>
      <c r="K100" s="3">
        <v>0</v>
      </c>
      <c r="L100" s="9">
        <v>-1</v>
      </c>
      <c r="M100" s="9">
        <v>-1</v>
      </c>
      <c r="N100" s="9">
        <v>-1</v>
      </c>
      <c r="O100" s="3">
        <v>7</v>
      </c>
      <c r="P100" s="3">
        <v>1</v>
      </c>
      <c r="Q100" s="3">
        <v>2</v>
      </c>
      <c r="R100" s="3">
        <v>2</v>
      </c>
      <c r="S100" s="3">
        <f t="shared" si="6"/>
        <v>3.8919999999999999</v>
      </c>
      <c r="T100" s="3">
        <v>1000</v>
      </c>
      <c r="U100" s="3">
        <v>5.7230820110486098</v>
      </c>
      <c r="V100" s="3">
        <v>1.0044906906687899E-2</v>
      </c>
      <c r="W100" s="3">
        <v>3.0223393773544101E-3</v>
      </c>
      <c r="X100" s="3">
        <v>0.25</v>
      </c>
      <c r="Y100" s="3">
        <v>0.15</v>
      </c>
      <c r="Z100" s="3">
        <v>10</v>
      </c>
      <c r="AA100" s="10">
        <v>101325</v>
      </c>
      <c r="AB100">
        <f t="shared" si="7"/>
        <v>69625.566870848794</v>
      </c>
      <c r="AC100">
        <v>2600</v>
      </c>
      <c r="AD100">
        <v>0.15180157049550699</v>
      </c>
      <c r="AE100">
        <f t="shared" si="11"/>
        <v>2</v>
      </c>
      <c r="AF100" s="11">
        <v>2</v>
      </c>
      <c r="AG100">
        <v>3</v>
      </c>
      <c r="AH100" s="12">
        <f t="shared" si="8"/>
        <v>1904761.9074829933</v>
      </c>
      <c r="AI100">
        <f t="shared" si="9"/>
        <v>1</v>
      </c>
      <c r="AJ100">
        <f t="shared" si="10"/>
        <v>3</v>
      </c>
      <c r="AK100">
        <v>0.25666666599999999</v>
      </c>
      <c r="AL100">
        <v>-1</v>
      </c>
    </row>
    <row r="101" spans="1:38" x14ac:dyDescent="0.3">
      <c r="A101" s="1" t="s">
        <v>29</v>
      </c>
      <c r="B101" s="1">
        <v>104</v>
      </c>
      <c r="C101" s="7">
        <v>1990</v>
      </c>
      <c r="D101" s="8" t="s">
        <v>137</v>
      </c>
      <c r="E101" s="3">
        <v>3108</v>
      </c>
      <c r="F101" s="3">
        <v>0.133333333</v>
      </c>
      <c r="G101" s="3">
        <v>0</v>
      </c>
      <c r="H101" s="3">
        <v>1.3333332999999999E-2</v>
      </c>
      <c r="I101" s="3">
        <v>2</v>
      </c>
      <c r="J101" s="9">
        <v>500000000</v>
      </c>
      <c r="K101" s="3">
        <v>0</v>
      </c>
      <c r="L101" s="9">
        <v>-1</v>
      </c>
      <c r="M101" s="9">
        <v>-1</v>
      </c>
      <c r="N101" s="9">
        <v>-1</v>
      </c>
      <c r="O101" s="3">
        <v>9</v>
      </c>
      <c r="P101" s="3">
        <v>0</v>
      </c>
      <c r="Q101" s="3">
        <v>1.5</v>
      </c>
      <c r="R101" s="3">
        <v>1</v>
      </c>
      <c r="S101" s="3">
        <f t="shared" si="6"/>
        <v>5.8919999999999995</v>
      </c>
      <c r="T101" s="3">
        <v>1000</v>
      </c>
      <c r="U101" s="3">
        <v>19.4339206319436</v>
      </c>
      <c r="V101" s="3">
        <v>1.0113358272236099E-2</v>
      </c>
      <c r="W101" s="3">
        <v>5.4267955460744598E-3</v>
      </c>
      <c r="X101" s="3">
        <v>0.25</v>
      </c>
      <c r="Y101" s="3">
        <v>0.15</v>
      </c>
      <c r="Z101" s="3">
        <v>10</v>
      </c>
      <c r="AA101" s="10">
        <v>101325</v>
      </c>
      <c r="AB101">
        <f t="shared" si="7"/>
        <v>69625.566870848794</v>
      </c>
      <c r="AC101">
        <v>2600</v>
      </c>
      <c r="AD101">
        <v>6.8137342683264907E-2</v>
      </c>
      <c r="AE101">
        <f t="shared" si="11"/>
        <v>3</v>
      </c>
      <c r="AF101" s="11">
        <v>2</v>
      </c>
      <c r="AG101">
        <v>3</v>
      </c>
      <c r="AH101" s="12">
        <f t="shared" si="8"/>
        <v>1041666.6692708333</v>
      </c>
      <c r="AI101">
        <f t="shared" si="9"/>
        <v>1</v>
      </c>
      <c r="AJ101">
        <f t="shared" si="10"/>
        <v>3</v>
      </c>
      <c r="AK101">
        <v>0.133333333</v>
      </c>
      <c r="AL101">
        <v>-1</v>
      </c>
    </row>
    <row r="102" spans="1:38" x14ac:dyDescent="0.3">
      <c r="A102" s="1" t="s">
        <v>29</v>
      </c>
      <c r="B102" s="1">
        <v>105</v>
      </c>
      <c r="C102" s="7">
        <v>1990</v>
      </c>
      <c r="D102" s="8" t="s">
        <v>138</v>
      </c>
      <c r="E102" s="3">
        <v>3108</v>
      </c>
      <c r="F102" s="3">
        <v>0.116666667</v>
      </c>
      <c r="G102" s="3">
        <v>0</v>
      </c>
      <c r="H102" s="3">
        <v>1.1666667E-2</v>
      </c>
      <c r="I102" s="3">
        <v>2</v>
      </c>
      <c r="J102" s="9">
        <v>1750000000</v>
      </c>
      <c r="K102" s="3">
        <v>0</v>
      </c>
      <c r="L102" s="9">
        <v>-1</v>
      </c>
      <c r="M102" s="9">
        <v>-1</v>
      </c>
      <c r="N102" s="9">
        <v>-1</v>
      </c>
      <c r="O102" s="3">
        <v>12</v>
      </c>
      <c r="P102" s="3">
        <v>2</v>
      </c>
      <c r="Q102" s="3">
        <v>3</v>
      </c>
      <c r="R102" s="3">
        <v>2</v>
      </c>
      <c r="S102" s="3">
        <f t="shared" si="6"/>
        <v>8.8919999999999995</v>
      </c>
      <c r="T102" s="3">
        <v>1000</v>
      </c>
      <c r="U102" s="3">
        <v>18.991696955300601</v>
      </c>
      <c r="V102" s="3">
        <v>1.5631155303708701E-2</v>
      </c>
      <c r="W102" s="3">
        <v>3.5841170737690199E-3</v>
      </c>
      <c r="X102" s="3">
        <v>0.25</v>
      </c>
      <c r="Y102" s="3">
        <v>0.15</v>
      </c>
      <c r="Z102" s="3">
        <v>10</v>
      </c>
      <c r="AA102" s="10">
        <v>101325</v>
      </c>
      <c r="AB102">
        <f t="shared" si="7"/>
        <v>69625.566870848794</v>
      </c>
      <c r="AC102">
        <v>2600</v>
      </c>
      <c r="AD102">
        <v>0.16263508707423699</v>
      </c>
      <c r="AE102">
        <f t="shared" si="11"/>
        <v>2</v>
      </c>
      <c r="AF102" s="11">
        <v>2</v>
      </c>
      <c r="AG102">
        <v>3</v>
      </c>
      <c r="AH102" s="12">
        <f t="shared" si="8"/>
        <v>4166666.6547619049</v>
      </c>
      <c r="AI102">
        <f t="shared" si="9"/>
        <v>1</v>
      </c>
      <c r="AJ102">
        <f t="shared" si="10"/>
        <v>3</v>
      </c>
      <c r="AK102">
        <v>0.116666667</v>
      </c>
      <c r="AL102">
        <v>-1</v>
      </c>
    </row>
    <row r="103" spans="1:38" x14ac:dyDescent="0.3">
      <c r="A103" s="1" t="s">
        <v>29</v>
      </c>
      <c r="B103" s="1">
        <v>106</v>
      </c>
      <c r="C103" s="7">
        <v>1990</v>
      </c>
      <c r="D103" s="8" t="s">
        <v>139</v>
      </c>
      <c r="E103" s="3">
        <v>3108</v>
      </c>
      <c r="F103" s="3">
        <v>0.116666667</v>
      </c>
      <c r="G103" s="3">
        <v>0</v>
      </c>
      <c r="H103" s="3">
        <v>5.8333334000000001E-2</v>
      </c>
      <c r="I103" s="3">
        <v>2</v>
      </c>
      <c r="J103" s="9">
        <v>900000000</v>
      </c>
      <c r="K103" s="3">
        <v>0</v>
      </c>
      <c r="L103" s="9">
        <v>-1</v>
      </c>
      <c r="M103" s="9">
        <v>-1</v>
      </c>
      <c r="N103" s="9">
        <v>-1</v>
      </c>
      <c r="O103" s="3">
        <v>9</v>
      </c>
      <c r="P103" s="3">
        <v>0</v>
      </c>
      <c r="Q103" s="3">
        <v>2</v>
      </c>
      <c r="R103" s="3">
        <v>2</v>
      </c>
      <c r="S103" s="3">
        <f t="shared" si="6"/>
        <v>5.8919999999999995</v>
      </c>
      <c r="T103" s="3">
        <v>1000</v>
      </c>
      <c r="U103" s="3">
        <v>10.588099960872</v>
      </c>
      <c r="V103" s="3">
        <v>1.02506259970197E-2</v>
      </c>
      <c r="W103" s="3">
        <v>3.8894606514893199E-3</v>
      </c>
      <c r="X103" s="3">
        <v>0.25</v>
      </c>
      <c r="Y103" s="3">
        <v>0.15</v>
      </c>
      <c r="Z103" s="3">
        <v>10</v>
      </c>
      <c r="AA103" s="10">
        <v>101325</v>
      </c>
      <c r="AB103">
        <f t="shared" si="7"/>
        <v>69625.566870848794</v>
      </c>
      <c r="AC103">
        <v>2600</v>
      </c>
      <c r="AD103">
        <v>0.12676010195436199</v>
      </c>
      <c r="AE103">
        <f t="shared" si="11"/>
        <v>2</v>
      </c>
      <c r="AF103" s="11">
        <v>2</v>
      </c>
      <c r="AG103">
        <v>3</v>
      </c>
      <c r="AH103" s="12">
        <f t="shared" si="8"/>
        <v>2142857.1367346938</v>
      </c>
      <c r="AI103">
        <f t="shared" si="9"/>
        <v>1</v>
      </c>
      <c r="AJ103">
        <f t="shared" si="10"/>
        <v>3</v>
      </c>
      <c r="AK103">
        <v>0.17500000100000002</v>
      </c>
      <c r="AL103">
        <v>-1</v>
      </c>
    </row>
    <row r="104" spans="1:38" x14ac:dyDescent="0.3">
      <c r="A104" s="1" t="s">
        <v>29</v>
      </c>
      <c r="B104" s="1">
        <v>107</v>
      </c>
      <c r="C104" s="7">
        <v>1990</v>
      </c>
      <c r="D104" s="8" t="s">
        <v>140</v>
      </c>
      <c r="E104" s="3">
        <v>3108</v>
      </c>
      <c r="F104" s="3">
        <v>0.133333333</v>
      </c>
      <c r="G104" s="3">
        <v>0</v>
      </c>
      <c r="H104" s="3">
        <v>6.6666666999999999E-2</v>
      </c>
      <c r="I104" s="3">
        <v>2</v>
      </c>
      <c r="J104" s="9">
        <v>1700000000</v>
      </c>
      <c r="K104" s="3">
        <v>0</v>
      </c>
      <c r="L104" s="9">
        <v>-1</v>
      </c>
      <c r="M104" s="9">
        <v>-1</v>
      </c>
      <c r="N104" s="9">
        <v>-1</v>
      </c>
      <c r="O104" s="3">
        <v>10</v>
      </c>
      <c r="P104" s="3">
        <v>0</v>
      </c>
      <c r="Q104" s="3">
        <v>2</v>
      </c>
      <c r="R104" s="3">
        <v>0</v>
      </c>
      <c r="S104" s="3">
        <f t="shared" si="6"/>
        <v>6.8919999999999995</v>
      </c>
      <c r="T104" s="3">
        <v>1000</v>
      </c>
      <c r="U104" s="3">
        <v>16.071686460660899</v>
      </c>
      <c r="V104" s="3">
        <v>1.02647749657452E-2</v>
      </c>
      <c r="W104" s="3">
        <v>3.7835954630157302E-3</v>
      </c>
      <c r="X104" s="3">
        <v>0.25</v>
      </c>
      <c r="Y104" s="3">
        <v>0.15</v>
      </c>
      <c r="Z104" s="3">
        <v>10</v>
      </c>
      <c r="AA104" s="10">
        <v>101325</v>
      </c>
      <c r="AB104">
        <f t="shared" si="7"/>
        <v>69625.566870848794</v>
      </c>
      <c r="AC104">
        <v>2600</v>
      </c>
      <c r="AD104">
        <v>9.7818440919660493E-2</v>
      </c>
      <c r="AE104">
        <f t="shared" si="11"/>
        <v>3</v>
      </c>
      <c r="AF104" s="11">
        <v>2</v>
      </c>
      <c r="AG104">
        <v>3</v>
      </c>
      <c r="AH104" s="12">
        <f t="shared" si="8"/>
        <v>3541666.6755208331</v>
      </c>
      <c r="AI104">
        <f t="shared" si="9"/>
        <v>1</v>
      </c>
      <c r="AJ104">
        <f t="shared" si="10"/>
        <v>3</v>
      </c>
      <c r="AK104">
        <v>0.2</v>
      </c>
      <c r="AL104">
        <v>-1</v>
      </c>
    </row>
    <row r="105" spans="1:38" x14ac:dyDescent="0.3">
      <c r="A105" s="1" t="s">
        <v>29</v>
      </c>
      <c r="B105" s="1">
        <v>108</v>
      </c>
      <c r="C105" s="7">
        <v>1990</v>
      </c>
      <c r="D105" s="8" t="s">
        <v>141</v>
      </c>
      <c r="E105" s="3">
        <v>3108</v>
      </c>
      <c r="F105" s="3">
        <v>6.6666666999999999E-2</v>
      </c>
      <c r="G105" s="3">
        <v>0</v>
      </c>
      <c r="H105" s="3">
        <v>3.3333333999999999E-2</v>
      </c>
      <c r="I105" s="3">
        <v>2</v>
      </c>
      <c r="J105" s="9">
        <v>1150000000</v>
      </c>
      <c r="K105" s="3">
        <v>0</v>
      </c>
      <c r="L105" s="9">
        <v>-1</v>
      </c>
      <c r="M105" s="9">
        <v>-1</v>
      </c>
      <c r="N105" s="9">
        <v>-1</v>
      </c>
      <c r="O105" s="3">
        <v>10</v>
      </c>
      <c r="P105" s="3">
        <v>1</v>
      </c>
      <c r="Q105" s="3">
        <v>2.5</v>
      </c>
      <c r="R105" s="3">
        <v>1</v>
      </c>
      <c r="S105" s="3">
        <f t="shared" si="6"/>
        <v>6.8919999999999995</v>
      </c>
      <c r="T105" s="3">
        <v>1000</v>
      </c>
      <c r="U105" s="3">
        <v>4.7637618307318803</v>
      </c>
      <c r="V105" s="3">
        <v>1.1373596585672101E-2</v>
      </c>
      <c r="W105" s="3">
        <v>1.02301195674626E-3</v>
      </c>
      <c r="X105" s="3">
        <v>0.25</v>
      </c>
      <c r="Y105" s="3">
        <v>0.15</v>
      </c>
      <c r="Z105" s="3">
        <v>10</v>
      </c>
      <c r="AA105" s="10">
        <v>101325</v>
      </c>
      <c r="AB105">
        <f t="shared" si="7"/>
        <v>69625.566870848794</v>
      </c>
      <c r="AC105">
        <v>2600</v>
      </c>
      <c r="AD105">
        <v>0.36566259305951898</v>
      </c>
      <c r="AE105">
        <f t="shared" si="11"/>
        <v>2</v>
      </c>
      <c r="AF105" s="11">
        <v>2</v>
      </c>
      <c r="AG105">
        <v>3</v>
      </c>
      <c r="AH105" s="12">
        <f t="shared" si="8"/>
        <v>4791666.6427083341</v>
      </c>
      <c r="AI105">
        <f t="shared" si="9"/>
        <v>1</v>
      </c>
      <c r="AJ105">
        <f t="shared" si="10"/>
        <v>3</v>
      </c>
      <c r="AK105">
        <v>0.10000000100000001</v>
      </c>
      <c r="AL105">
        <v>-1</v>
      </c>
    </row>
    <row r="106" spans="1:38" x14ac:dyDescent="0.3">
      <c r="A106" s="1" t="s">
        <v>29</v>
      </c>
      <c r="B106" s="1">
        <v>109</v>
      </c>
      <c r="C106" s="7">
        <v>2009</v>
      </c>
      <c r="D106" s="8" t="s">
        <v>142</v>
      </c>
      <c r="E106" s="3">
        <v>2300</v>
      </c>
      <c r="F106" s="3">
        <v>0.83</v>
      </c>
      <c r="G106" s="3">
        <v>0</v>
      </c>
      <c r="H106" s="3">
        <v>0.28999999999999998</v>
      </c>
      <c r="I106" s="3">
        <v>0</v>
      </c>
      <c r="J106" s="9">
        <v>9600000000</v>
      </c>
      <c r="K106" s="3">
        <v>0</v>
      </c>
      <c r="L106" s="9">
        <v>-1</v>
      </c>
      <c r="M106" s="9">
        <v>-1</v>
      </c>
      <c r="N106" s="9">
        <v>-1</v>
      </c>
      <c r="O106" s="3">
        <v>12.9</v>
      </c>
      <c r="P106" s="3">
        <v>0</v>
      </c>
      <c r="Q106" s="3">
        <v>2</v>
      </c>
      <c r="R106" s="3">
        <v>1</v>
      </c>
      <c r="S106" s="3">
        <f t="shared" si="6"/>
        <v>10.600000000000001</v>
      </c>
      <c r="T106" s="3">
        <v>925</v>
      </c>
      <c r="U106" s="3">
        <v>16.525686570743598</v>
      </c>
      <c r="V106" s="3">
        <v>1.6332382720194001E-2</v>
      </c>
      <c r="W106" s="3">
        <v>2.38150196552811E-3</v>
      </c>
      <c r="X106" s="3">
        <v>4.5</v>
      </c>
      <c r="Y106" s="3">
        <v>0.5</v>
      </c>
      <c r="Z106" s="3">
        <v>10</v>
      </c>
      <c r="AA106" s="10">
        <v>101325</v>
      </c>
      <c r="AB106">
        <f t="shared" si="7"/>
        <v>76759.298233494439</v>
      </c>
      <c r="AC106">
        <v>2600</v>
      </c>
      <c r="AD106">
        <v>0.23280022096099501</v>
      </c>
      <c r="AE106">
        <f t="shared" si="11"/>
        <v>2</v>
      </c>
      <c r="AF106" s="11">
        <v>2</v>
      </c>
      <c r="AG106">
        <v>1</v>
      </c>
      <c r="AH106" s="12">
        <f t="shared" si="8"/>
        <v>3212851.4056224898</v>
      </c>
      <c r="AI106">
        <f t="shared" si="9"/>
        <v>1</v>
      </c>
      <c r="AJ106">
        <f t="shared" si="10"/>
        <v>3</v>
      </c>
      <c r="AK106">
        <v>0.83</v>
      </c>
      <c r="AL106">
        <v>-1</v>
      </c>
    </row>
    <row r="107" spans="1:38" x14ac:dyDescent="0.3">
      <c r="A107" s="1" t="s">
        <v>29</v>
      </c>
      <c r="B107" s="1">
        <v>110</v>
      </c>
      <c r="C107" s="7">
        <v>2009</v>
      </c>
      <c r="D107" s="8" t="s">
        <v>143</v>
      </c>
      <c r="E107" s="3">
        <v>2300</v>
      </c>
      <c r="F107" s="3">
        <v>0.27500000000000002</v>
      </c>
      <c r="G107" s="3">
        <v>0</v>
      </c>
      <c r="H107" s="3">
        <v>5.8000000000000003E-2</v>
      </c>
      <c r="I107" s="3">
        <v>0</v>
      </c>
      <c r="J107" s="9">
        <v>4400000000</v>
      </c>
      <c r="K107" s="3">
        <v>0</v>
      </c>
      <c r="L107" s="9">
        <v>-1</v>
      </c>
      <c r="M107" s="9">
        <v>-1</v>
      </c>
      <c r="N107" s="9">
        <v>-1</v>
      </c>
      <c r="O107" s="3">
        <v>14.9</v>
      </c>
      <c r="P107" s="3">
        <v>0</v>
      </c>
      <c r="Q107" s="3">
        <v>2</v>
      </c>
      <c r="R107" s="3">
        <v>1</v>
      </c>
      <c r="S107" s="3">
        <f t="shared" si="6"/>
        <v>12.600000000000001</v>
      </c>
      <c r="T107" s="3">
        <v>925</v>
      </c>
      <c r="U107" s="3">
        <v>12.7602974989176</v>
      </c>
      <c r="V107" s="3">
        <v>1.6629017273537099E-2</v>
      </c>
      <c r="W107" s="3">
        <v>1.4267392607460001E-3</v>
      </c>
      <c r="X107" s="3">
        <v>4.5</v>
      </c>
      <c r="Y107" s="3">
        <v>0.5</v>
      </c>
      <c r="Z107" s="3">
        <v>10</v>
      </c>
      <c r="AA107" s="10">
        <v>101325</v>
      </c>
      <c r="AB107">
        <f t="shared" si="7"/>
        <v>76759.298233494439</v>
      </c>
      <c r="AC107">
        <v>2600</v>
      </c>
      <c r="AD107">
        <v>0.36489155813062701</v>
      </c>
      <c r="AE107">
        <f t="shared" si="11"/>
        <v>2</v>
      </c>
      <c r="AF107" s="11">
        <v>2</v>
      </c>
      <c r="AG107">
        <v>1</v>
      </c>
      <c r="AH107" s="12">
        <f t="shared" si="8"/>
        <v>4444444.444444444</v>
      </c>
      <c r="AI107">
        <f t="shared" si="9"/>
        <v>1</v>
      </c>
      <c r="AJ107">
        <f t="shared" si="10"/>
        <v>3</v>
      </c>
      <c r="AK107">
        <v>0.27500000000000002</v>
      </c>
      <c r="AL107">
        <v>-1</v>
      </c>
    </row>
    <row r="108" spans="1:38" x14ac:dyDescent="0.3">
      <c r="A108" s="1" t="s">
        <v>29</v>
      </c>
      <c r="B108" s="1">
        <v>111</v>
      </c>
      <c r="C108" s="7">
        <v>2009</v>
      </c>
      <c r="D108" s="8" t="s">
        <v>144</v>
      </c>
      <c r="E108" s="3">
        <v>2300</v>
      </c>
      <c r="F108" s="3">
        <v>0.25800000000000001</v>
      </c>
      <c r="G108" s="3">
        <v>0</v>
      </c>
      <c r="H108" s="3">
        <v>0.04</v>
      </c>
      <c r="I108" s="3">
        <v>0</v>
      </c>
      <c r="J108" s="9">
        <v>15100000000</v>
      </c>
      <c r="K108" s="3">
        <v>0</v>
      </c>
      <c r="L108" s="9">
        <v>-1</v>
      </c>
      <c r="M108" s="9">
        <v>-1</v>
      </c>
      <c r="N108" s="9">
        <v>-1</v>
      </c>
      <c r="O108" s="3">
        <v>18.3</v>
      </c>
      <c r="P108" s="3">
        <v>0</v>
      </c>
      <c r="Q108" s="3">
        <v>2</v>
      </c>
      <c r="R108" s="3">
        <v>1</v>
      </c>
      <c r="S108" s="3">
        <f t="shared" si="6"/>
        <v>16</v>
      </c>
      <c r="T108" s="3">
        <v>925</v>
      </c>
      <c r="U108" s="3">
        <v>10.171243577299</v>
      </c>
      <c r="V108" s="3">
        <v>1.6957949128041098E-2</v>
      </c>
      <c r="W108" s="3">
        <v>8.9618718033017603E-4</v>
      </c>
      <c r="X108" s="3">
        <v>4.5</v>
      </c>
      <c r="Y108" s="3">
        <v>0.5</v>
      </c>
      <c r="Z108" s="3">
        <v>10</v>
      </c>
      <c r="AA108" s="10">
        <v>101325</v>
      </c>
      <c r="AB108">
        <f t="shared" si="7"/>
        <v>76759.298233494439</v>
      </c>
      <c r="AC108">
        <v>2600</v>
      </c>
      <c r="AD108">
        <v>0.59279801702523505</v>
      </c>
      <c r="AE108">
        <f t="shared" si="11"/>
        <v>1</v>
      </c>
      <c r="AF108" s="11">
        <v>2</v>
      </c>
      <c r="AG108">
        <v>1</v>
      </c>
      <c r="AH108" s="12">
        <f t="shared" si="8"/>
        <v>16257536.606373815</v>
      </c>
      <c r="AI108">
        <f t="shared" si="9"/>
        <v>1</v>
      </c>
      <c r="AJ108">
        <f t="shared" si="10"/>
        <v>4</v>
      </c>
      <c r="AK108">
        <v>0.25800000000000001</v>
      </c>
      <c r="AL108">
        <v>-1</v>
      </c>
    </row>
    <row r="109" spans="1:38" x14ac:dyDescent="0.3">
      <c r="A109" s="1" t="s">
        <v>29</v>
      </c>
      <c r="B109" s="1">
        <v>112</v>
      </c>
      <c r="C109" s="7">
        <v>2009</v>
      </c>
      <c r="D109" s="8" t="s">
        <v>145</v>
      </c>
      <c r="E109" s="3">
        <v>2300</v>
      </c>
      <c r="F109" s="3">
        <v>0.23300000000000001</v>
      </c>
      <c r="G109" s="3">
        <v>0</v>
      </c>
      <c r="H109" s="3">
        <v>0.04</v>
      </c>
      <c r="I109" s="3">
        <v>0</v>
      </c>
      <c r="J109" s="9">
        <v>4600000000</v>
      </c>
      <c r="K109" s="3">
        <v>0</v>
      </c>
      <c r="L109" s="9">
        <v>-1</v>
      </c>
      <c r="M109" s="9">
        <v>-1</v>
      </c>
      <c r="N109" s="9">
        <v>-1</v>
      </c>
      <c r="O109" s="3">
        <v>18.100000000000001</v>
      </c>
      <c r="P109" s="3">
        <v>0</v>
      </c>
      <c r="Q109" s="3">
        <v>2</v>
      </c>
      <c r="R109" s="3">
        <v>1</v>
      </c>
      <c r="S109" s="3">
        <f t="shared" si="6"/>
        <v>15.8</v>
      </c>
      <c r="T109" s="3">
        <v>925</v>
      </c>
      <c r="U109" s="3">
        <v>9.0744487852254707</v>
      </c>
      <c r="V109" s="3">
        <v>1.7050460324826398E-2</v>
      </c>
      <c r="W109" s="3">
        <v>1.0104309440557E-3</v>
      </c>
      <c r="X109" s="3">
        <v>4.5</v>
      </c>
      <c r="Y109" s="3">
        <v>0.5</v>
      </c>
      <c r="Z109" s="3">
        <v>10</v>
      </c>
      <c r="AA109" s="10">
        <v>101325</v>
      </c>
      <c r="AB109">
        <f t="shared" si="7"/>
        <v>76759.298233494439</v>
      </c>
      <c r="AC109">
        <v>2600</v>
      </c>
      <c r="AD109">
        <v>0.65972118101022104</v>
      </c>
      <c r="AE109">
        <f t="shared" si="11"/>
        <v>1</v>
      </c>
      <c r="AF109" s="11">
        <v>2</v>
      </c>
      <c r="AG109">
        <v>1</v>
      </c>
      <c r="AH109" s="12">
        <f t="shared" si="8"/>
        <v>5484024.797329518</v>
      </c>
      <c r="AI109">
        <f t="shared" si="9"/>
        <v>1</v>
      </c>
      <c r="AJ109">
        <f t="shared" si="10"/>
        <v>3</v>
      </c>
      <c r="AK109">
        <v>0.193</v>
      </c>
      <c r="AL109">
        <v>-1</v>
      </c>
    </row>
    <row r="110" spans="1:38" x14ac:dyDescent="0.3">
      <c r="A110" s="1" t="s">
        <v>29</v>
      </c>
      <c r="B110" s="1">
        <v>113</v>
      </c>
      <c r="C110" s="7">
        <v>2009</v>
      </c>
      <c r="D110" s="8" t="s">
        <v>146</v>
      </c>
      <c r="E110" s="3">
        <v>2300</v>
      </c>
      <c r="F110" s="3">
        <v>1</v>
      </c>
      <c r="G110" s="3">
        <v>1</v>
      </c>
      <c r="H110" s="3">
        <v>0.35</v>
      </c>
      <c r="I110" s="3">
        <v>1</v>
      </c>
      <c r="J110" s="9">
        <v>13200000000</v>
      </c>
      <c r="K110" s="3">
        <v>0</v>
      </c>
      <c r="L110" s="9">
        <v>-1</v>
      </c>
      <c r="M110" s="9">
        <v>-1</v>
      </c>
      <c r="N110" s="9">
        <v>-1</v>
      </c>
      <c r="O110" s="3">
        <v>12.9</v>
      </c>
      <c r="P110" s="3">
        <v>0</v>
      </c>
      <c r="Q110" s="3">
        <v>2</v>
      </c>
      <c r="R110" s="3">
        <v>1</v>
      </c>
      <c r="S110" s="3">
        <f t="shared" si="6"/>
        <v>10.600000000000001</v>
      </c>
      <c r="T110" s="3">
        <v>925</v>
      </c>
      <c r="U110" s="3">
        <v>6.5073694075526198</v>
      </c>
      <c r="V110" s="3">
        <v>1.54122193805871E-2</v>
      </c>
      <c r="W110" s="3">
        <v>1.1241105131143999E-3</v>
      </c>
      <c r="X110" s="3">
        <v>4.5</v>
      </c>
      <c r="Y110" s="3">
        <v>0.5</v>
      </c>
      <c r="Z110" s="3">
        <v>10</v>
      </c>
      <c r="AA110" s="10">
        <v>101325</v>
      </c>
      <c r="AB110">
        <f t="shared" si="7"/>
        <v>76759.298233494439</v>
      </c>
      <c r="AC110">
        <v>2600</v>
      </c>
      <c r="AD110">
        <v>0.55789577495396503</v>
      </c>
      <c r="AE110">
        <f t="shared" si="11"/>
        <v>1</v>
      </c>
      <c r="AF110" s="11">
        <v>2</v>
      </c>
      <c r="AG110">
        <v>1</v>
      </c>
      <c r="AH110" s="12">
        <f t="shared" si="8"/>
        <v>3666666.6666666665</v>
      </c>
      <c r="AI110">
        <f t="shared" si="9"/>
        <v>2</v>
      </c>
      <c r="AJ110">
        <f t="shared" si="10"/>
        <v>3</v>
      </c>
      <c r="AK110">
        <v>1</v>
      </c>
      <c r="AL110">
        <v>-1</v>
      </c>
    </row>
    <row r="111" spans="1:38" x14ac:dyDescent="0.3">
      <c r="A111" s="1" t="s">
        <v>29</v>
      </c>
      <c r="B111" s="1">
        <v>114</v>
      </c>
      <c r="C111" s="7">
        <v>2009</v>
      </c>
      <c r="D111" s="8" t="s">
        <v>147</v>
      </c>
      <c r="E111" s="3">
        <v>2300</v>
      </c>
      <c r="F111" s="3">
        <v>0.5</v>
      </c>
      <c r="G111" s="3">
        <v>1</v>
      </c>
      <c r="H111" s="3">
        <v>0.22500000000000001</v>
      </c>
      <c r="I111" s="3">
        <v>1</v>
      </c>
      <c r="J111" s="9">
        <v>7800000000</v>
      </c>
      <c r="K111" s="3">
        <v>0</v>
      </c>
      <c r="L111" s="9">
        <v>-1</v>
      </c>
      <c r="M111" s="9">
        <v>-1</v>
      </c>
      <c r="N111" s="9">
        <v>-1</v>
      </c>
      <c r="O111" s="3">
        <v>14.9</v>
      </c>
      <c r="P111" s="3">
        <v>0</v>
      </c>
      <c r="Q111" s="3">
        <v>2</v>
      </c>
      <c r="R111" s="3">
        <v>1</v>
      </c>
      <c r="S111" s="3">
        <f t="shared" si="6"/>
        <v>12.600000000000001</v>
      </c>
      <c r="T111" s="3">
        <v>925</v>
      </c>
      <c r="U111" s="3">
        <v>23.4103444345597</v>
      </c>
      <c r="V111" s="3">
        <v>1.66419382691653E-2</v>
      </c>
      <c r="W111" s="3">
        <v>3.0952137296605801E-3</v>
      </c>
      <c r="X111" s="3">
        <v>4.5</v>
      </c>
      <c r="Y111" s="3">
        <v>0.5</v>
      </c>
      <c r="Z111" s="3">
        <v>10</v>
      </c>
      <c r="AA111" s="10">
        <v>101325</v>
      </c>
      <c r="AB111">
        <f t="shared" si="7"/>
        <v>76759.298233494439</v>
      </c>
      <c r="AC111">
        <v>2600</v>
      </c>
      <c r="AD111">
        <v>0.19904631170173201</v>
      </c>
      <c r="AE111">
        <f t="shared" si="11"/>
        <v>2</v>
      </c>
      <c r="AF111" s="11">
        <v>2</v>
      </c>
      <c r="AG111">
        <v>1</v>
      </c>
      <c r="AH111" s="12">
        <f t="shared" si="8"/>
        <v>4333333.333333333</v>
      </c>
      <c r="AI111">
        <f t="shared" si="9"/>
        <v>1</v>
      </c>
      <c r="AJ111">
        <f t="shared" si="10"/>
        <v>3</v>
      </c>
      <c r="AK111">
        <v>0.27500000000000002</v>
      </c>
      <c r="AL111">
        <v>-1</v>
      </c>
    </row>
    <row r="112" spans="1:38" x14ac:dyDescent="0.3">
      <c r="A112" s="1" t="s">
        <v>30</v>
      </c>
      <c r="B112" s="1">
        <v>115</v>
      </c>
      <c r="C112" s="7">
        <v>2002</v>
      </c>
      <c r="D112" s="8" t="s">
        <v>148</v>
      </c>
      <c r="E112" s="3">
        <v>3562</v>
      </c>
      <c r="F112" s="3">
        <v>0.75</v>
      </c>
      <c r="G112" s="3">
        <v>0</v>
      </c>
      <c r="H112" s="3">
        <v>8.3000000000000004E-2</v>
      </c>
      <c r="I112" s="3">
        <v>2</v>
      </c>
      <c r="J112" s="9">
        <v>135000000000</v>
      </c>
      <c r="K112" s="3">
        <v>2</v>
      </c>
      <c r="L112" s="9">
        <v>-1</v>
      </c>
      <c r="M112" s="9">
        <v>-1</v>
      </c>
      <c r="N112" s="9">
        <v>-1</v>
      </c>
      <c r="O112" s="3">
        <v>17.3</v>
      </c>
      <c r="P112" s="3">
        <v>0</v>
      </c>
      <c r="Q112" s="3">
        <v>3.3</v>
      </c>
      <c r="R112" s="3">
        <v>0</v>
      </c>
      <c r="S112" s="3">
        <f t="shared" si="6"/>
        <v>13.738000000000001</v>
      </c>
      <c r="T112" s="3">
        <v>950</v>
      </c>
      <c r="U112" s="3">
        <v>5.8017326074548699</v>
      </c>
      <c r="V112" s="3">
        <v>1.17630001648409E-2</v>
      </c>
      <c r="W112" s="3">
        <v>7.4657488515672598E-4</v>
      </c>
      <c r="X112" s="3">
        <v>5.0999999999999996</v>
      </c>
      <c r="Y112" s="3">
        <v>2</v>
      </c>
      <c r="Z112" s="3">
        <v>10</v>
      </c>
      <c r="AA112" s="10">
        <v>101325</v>
      </c>
      <c r="AB112">
        <f t="shared" si="7"/>
        <v>65912.258317332875</v>
      </c>
      <c r="AC112">
        <v>2600</v>
      </c>
      <c r="AD112">
        <v>0.61897255411422003</v>
      </c>
      <c r="AE112">
        <f t="shared" si="11"/>
        <v>1</v>
      </c>
      <c r="AF112" s="11">
        <v>2</v>
      </c>
      <c r="AG112">
        <v>2</v>
      </c>
      <c r="AH112" s="12">
        <f t="shared" si="8"/>
        <v>50000000</v>
      </c>
      <c r="AI112">
        <f t="shared" si="9"/>
        <v>1</v>
      </c>
      <c r="AJ112">
        <f t="shared" si="10"/>
        <v>4</v>
      </c>
      <c r="AK112">
        <v>0.83299999999999996</v>
      </c>
      <c r="AL112">
        <v>-1</v>
      </c>
    </row>
    <row r="113" spans="1:38" x14ac:dyDescent="0.3">
      <c r="A113" s="1" t="s">
        <v>31</v>
      </c>
      <c r="B113" s="1">
        <v>116</v>
      </c>
      <c r="C113" s="7">
        <v>1995</v>
      </c>
      <c r="D113" s="8" t="s">
        <v>149</v>
      </c>
      <c r="E113" s="3">
        <v>2797</v>
      </c>
      <c r="F113" s="3">
        <v>8</v>
      </c>
      <c r="G113" s="3">
        <v>0</v>
      </c>
      <c r="H113" s="3">
        <v>1</v>
      </c>
      <c r="I113" s="3">
        <v>2</v>
      </c>
      <c r="J113" s="9">
        <v>32500000000</v>
      </c>
      <c r="K113" s="3">
        <v>0</v>
      </c>
      <c r="L113" s="9">
        <v>-1</v>
      </c>
      <c r="M113" s="9">
        <v>-1</v>
      </c>
      <c r="N113" s="9">
        <v>-1</v>
      </c>
      <c r="O113" s="3">
        <v>11</v>
      </c>
      <c r="P113" s="3">
        <v>0</v>
      </c>
      <c r="Q113" s="3">
        <v>1</v>
      </c>
      <c r="R113" s="3">
        <v>1</v>
      </c>
      <c r="S113" s="3">
        <f t="shared" si="6"/>
        <v>8.2029999999999994</v>
      </c>
      <c r="T113" s="3">
        <v>1050</v>
      </c>
      <c r="U113" s="3">
        <v>19.074916558009299</v>
      </c>
      <c r="V113" s="3">
        <v>1.0745971242881101E-2</v>
      </c>
      <c r="W113" s="3">
        <v>3.67213442105087E-3</v>
      </c>
      <c r="X113" s="3">
        <v>1.4</v>
      </c>
      <c r="Y113" s="3">
        <v>0.4</v>
      </c>
      <c r="Z113" s="3">
        <v>10</v>
      </c>
      <c r="AA113" s="10">
        <v>101325</v>
      </c>
      <c r="AB113">
        <f t="shared" si="7"/>
        <v>72289.29954629048</v>
      </c>
      <c r="AC113">
        <v>2600</v>
      </c>
      <c r="AD113">
        <v>0.10269356366197301</v>
      </c>
      <c r="AE113">
        <f t="shared" si="11"/>
        <v>2</v>
      </c>
      <c r="AF113" s="11">
        <v>2</v>
      </c>
      <c r="AG113">
        <v>2</v>
      </c>
      <c r="AH113" s="12">
        <f t="shared" si="8"/>
        <v>1128472.2222222222</v>
      </c>
      <c r="AI113">
        <f t="shared" si="9"/>
        <v>3</v>
      </c>
      <c r="AJ113">
        <f t="shared" si="10"/>
        <v>3</v>
      </c>
      <c r="AK113">
        <v>8</v>
      </c>
      <c r="AL113">
        <v>-1</v>
      </c>
    </row>
    <row r="114" spans="1:38" x14ac:dyDescent="0.3">
      <c r="A114" s="1" t="s">
        <v>31</v>
      </c>
      <c r="B114" s="1">
        <v>117</v>
      </c>
      <c r="C114" s="7">
        <v>1995</v>
      </c>
      <c r="D114" s="8" t="s">
        <v>91</v>
      </c>
      <c r="E114" s="3">
        <v>2797</v>
      </c>
      <c r="F114" s="3">
        <v>6.5</v>
      </c>
      <c r="G114" s="3">
        <v>1</v>
      </c>
      <c r="H114" s="3">
        <v>1.5</v>
      </c>
      <c r="I114" s="3">
        <v>1</v>
      </c>
      <c r="J114" s="9">
        <v>6500000000</v>
      </c>
      <c r="K114" s="3">
        <v>0</v>
      </c>
      <c r="L114" s="9">
        <v>-1</v>
      </c>
      <c r="M114" s="9">
        <v>-1</v>
      </c>
      <c r="N114" s="9">
        <v>-1</v>
      </c>
      <c r="O114" s="3">
        <v>11</v>
      </c>
      <c r="P114" s="3">
        <v>0</v>
      </c>
      <c r="Q114" s="3">
        <v>1</v>
      </c>
      <c r="R114" s="3">
        <v>0</v>
      </c>
      <c r="S114" s="3">
        <f t="shared" si="6"/>
        <v>8.2029999999999994</v>
      </c>
      <c r="T114" s="3">
        <v>1050</v>
      </c>
      <c r="U114" s="3">
        <v>27.539191361952501</v>
      </c>
      <c r="V114" s="3">
        <v>9.6166533268628104E-3</v>
      </c>
      <c r="W114" s="3">
        <v>5.0443012156562803E-3</v>
      </c>
      <c r="X114" s="3">
        <v>1.4</v>
      </c>
      <c r="Y114" s="3">
        <v>0.4</v>
      </c>
      <c r="Z114" s="3">
        <v>10</v>
      </c>
      <c r="AA114" s="10">
        <v>101325</v>
      </c>
      <c r="AB114">
        <f t="shared" si="7"/>
        <v>72289.29954629048</v>
      </c>
      <c r="AC114">
        <v>2600</v>
      </c>
      <c r="AD114">
        <v>6.36550662197502E-2</v>
      </c>
      <c r="AE114">
        <f t="shared" si="11"/>
        <v>3</v>
      </c>
      <c r="AF114" s="11">
        <v>2</v>
      </c>
      <c r="AG114">
        <v>2</v>
      </c>
      <c r="AH114" s="12">
        <f t="shared" si="8"/>
        <v>277777.77777777775</v>
      </c>
      <c r="AI114">
        <f t="shared" si="9"/>
        <v>3</v>
      </c>
      <c r="AJ114">
        <f t="shared" si="10"/>
        <v>2</v>
      </c>
      <c r="AK114">
        <v>5</v>
      </c>
      <c r="AL114">
        <v>-1</v>
      </c>
    </row>
    <row r="115" spans="1:38" x14ac:dyDescent="0.3">
      <c r="A115" s="1" t="s">
        <v>31</v>
      </c>
      <c r="B115" s="1">
        <v>118</v>
      </c>
      <c r="C115" s="7">
        <v>1996</v>
      </c>
      <c r="D115" s="8" t="s">
        <v>150</v>
      </c>
      <c r="E115" s="3">
        <v>2797</v>
      </c>
      <c r="F115" s="3">
        <v>12.5</v>
      </c>
      <c r="G115" s="3">
        <v>2</v>
      </c>
      <c r="H115" s="3">
        <v>6</v>
      </c>
      <c r="I115" s="3">
        <v>1</v>
      </c>
      <c r="J115" s="9">
        <v>4510000000</v>
      </c>
      <c r="K115" s="3">
        <v>0</v>
      </c>
      <c r="L115" s="9">
        <v>1810000000</v>
      </c>
      <c r="M115" s="9">
        <v>2690000000</v>
      </c>
      <c r="N115" s="3">
        <v>0</v>
      </c>
      <c r="O115" s="3">
        <v>8</v>
      </c>
      <c r="P115" s="3">
        <v>0</v>
      </c>
      <c r="Q115" s="3">
        <v>1.5</v>
      </c>
      <c r="R115" s="3">
        <v>1</v>
      </c>
      <c r="S115" s="3">
        <f t="shared" si="6"/>
        <v>5.2029999999999994</v>
      </c>
      <c r="T115" s="3">
        <v>1050</v>
      </c>
      <c r="U115" s="3">
        <v>24.228299968187699</v>
      </c>
      <c r="V115" s="3">
        <v>8.9311771494527507E-3</v>
      </c>
      <c r="W115" s="3">
        <v>7.4029574917176899E-3</v>
      </c>
      <c r="X115" s="3">
        <v>1.5</v>
      </c>
      <c r="Y115" s="3">
        <v>0.8</v>
      </c>
      <c r="Z115" s="3">
        <v>10</v>
      </c>
      <c r="AA115" s="10">
        <v>101325</v>
      </c>
      <c r="AB115">
        <f t="shared" si="7"/>
        <v>72289.29954629048</v>
      </c>
      <c r="AC115">
        <v>2600</v>
      </c>
      <c r="AD115">
        <v>4.2621337462221499E-2</v>
      </c>
      <c r="AE115">
        <f t="shared" si="11"/>
        <v>3</v>
      </c>
      <c r="AF115" s="11">
        <v>2</v>
      </c>
      <c r="AG115">
        <v>2</v>
      </c>
      <c r="AH115" s="12">
        <f t="shared" si="8"/>
        <v>100222.22222222222</v>
      </c>
      <c r="AI115">
        <f t="shared" si="9"/>
        <v>4</v>
      </c>
      <c r="AJ115">
        <f t="shared" si="10"/>
        <v>2</v>
      </c>
      <c r="AK115">
        <v>12.5</v>
      </c>
      <c r="AL115">
        <v>1810000000</v>
      </c>
    </row>
    <row r="116" spans="1:38" x14ac:dyDescent="0.3">
      <c r="A116" s="1" t="s">
        <v>32</v>
      </c>
      <c r="B116" s="1">
        <v>119</v>
      </c>
      <c r="C116" s="7">
        <v>1902</v>
      </c>
      <c r="D116" s="8" t="s">
        <v>151</v>
      </c>
      <c r="E116" s="3">
        <v>3772</v>
      </c>
      <c r="F116" s="3">
        <v>19</v>
      </c>
      <c r="G116" s="3">
        <v>0</v>
      </c>
      <c r="H116" s="3">
        <v>1</v>
      </c>
      <c r="I116" s="3">
        <v>0</v>
      </c>
      <c r="J116" s="9">
        <v>16000000000000</v>
      </c>
      <c r="K116" s="3">
        <v>0</v>
      </c>
      <c r="L116" s="9">
        <v>7300000000000</v>
      </c>
      <c r="M116" s="9">
        <v>52000000000000</v>
      </c>
      <c r="N116" s="3">
        <v>0</v>
      </c>
      <c r="O116" s="3">
        <v>28</v>
      </c>
      <c r="P116" s="3">
        <v>1</v>
      </c>
      <c r="Q116" s="3">
        <v>14</v>
      </c>
      <c r="R116" s="3">
        <v>2</v>
      </c>
      <c r="S116" s="3">
        <f t="shared" si="6"/>
        <v>24.228000000000002</v>
      </c>
      <c r="T116" s="3">
        <v>900</v>
      </c>
      <c r="U116" s="3">
        <v>7.2604754869043404</v>
      </c>
      <c r="V116" s="3">
        <v>1.7335084855734699E-2</v>
      </c>
      <c r="W116" s="3">
        <v>6.2835109980336899E-4</v>
      </c>
      <c r="X116" s="3">
        <v>3.5</v>
      </c>
      <c r="Y116" s="3">
        <v>0.4</v>
      </c>
      <c r="Z116" s="3">
        <v>10</v>
      </c>
      <c r="AA116" s="10">
        <v>101325</v>
      </c>
      <c r="AB116">
        <f t="shared" si="7"/>
        <v>64262.290463554273</v>
      </c>
      <c r="AC116">
        <v>2600</v>
      </c>
      <c r="AD116">
        <v>1.28548188106437</v>
      </c>
      <c r="AE116">
        <f t="shared" si="11"/>
        <v>1</v>
      </c>
      <c r="AF116" s="11">
        <v>4</v>
      </c>
      <c r="AG116">
        <v>1</v>
      </c>
      <c r="AH116" s="12">
        <f t="shared" si="8"/>
        <v>233918128.65497077</v>
      </c>
      <c r="AI116">
        <f t="shared" si="9"/>
        <v>4</v>
      </c>
      <c r="AJ116">
        <f t="shared" si="10"/>
        <v>4</v>
      </c>
      <c r="AK116">
        <v>19</v>
      </c>
      <c r="AL116">
        <v>7300000000000</v>
      </c>
    </row>
    <row r="117" spans="1:38" x14ac:dyDescent="0.3">
      <c r="A117" s="1" t="s">
        <v>33</v>
      </c>
      <c r="B117" s="1">
        <v>120</v>
      </c>
      <c r="C117" s="7">
        <v>2009</v>
      </c>
      <c r="D117" s="8" t="s">
        <v>152</v>
      </c>
      <c r="E117" s="3">
        <v>1450</v>
      </c>
      <c r="F117" s="3">
        <v>87</v>
      </c>
      <c r="G117" s="3">
        <v>1</v>
      </c>
      <c r="H117" s="3">
        <v>14.5</v>
      </c>
      <c r="I117" s="3">
        <v>1</v>
      </c>
      <c r="J117" s="9">
        <v>400000000000</v>
      </c>
      <c r="K117" s="3">
        <v>1</v>
      </c>
      <c r="L117" s="9">
        <v>-1</v>
      </c>
      <c r="M117" s="9">
        <v>-1</v>
      </c>
      <c r="N117" s="9">
        <v>-1</v>
      </c>
      <c r="O117" s="3">
        <v>12</v>
      </c>
      <c r="P117" s="3">
        <v>1</v>
      </c>
      <c r="Q117" s="3">
        <v>4</v>
      </c>
      <c r="R117" s="3">
        <v>1</v>
      </c>
      <c r="S117" s="3">
        <f t="shared" si="6"/>
        <v>10.55</v>
      </c>
      <c r="T117" s="3">
        <v>1015</v>
      </c>
      <c r="U117" s="3">
        <v>3.5641464828475802</v>
      </c>
      <c r="V117" s="3">
        <v>1.24773320982772E-2</v>
      </c>
      <c r="W117" s="3">
        <v>3.91806391579342E-4</v>
      </c>
      <c r="X117" s="3">
        <v>4</v>
      </c>
      <c r="Y117" s="3">
        <v>1</v>
      </c>
      <c r="Z117" s="3">
        <v>10</v>
      </c>
      <c r="AA117" s="10">
        <v>101325</v>
      </c>
      <c r="AB117">
        <f t="shared" si="7"/>
        <v>85054.098399040595</v>
      </c>
      <c r="AC117">
        <v>2600</v>
      </c>
      <c r="AD117">
        <v>0.82074101219103301</v>
      </c>
      <c r="AE117">
        <f t="shared" si="11"/>
        <v>1</v>
      </c>
      <c r="AF117" s="11">
        <v>2</v>
      </c>
      <c r="AG117">
        <v>3</v>
      </c>
      <c r="AH117" s="12">
        <f t="shared" si="8"/>
        <v>1277139.2081736908</v>
      </c>
      <c r="AI117">
        <f t="shared" si="9"/>
        <v>6</v>
      </c>
      <c r="AJ117">
        <f t="shared" si="10"/>
        <v>3</v>
      </c>
      <c r="AK117">
        <v>72.5</v>
      </c>
      <c r="AL117">
        <v>-1</v>
      </c>
    </row>
    <row r="118" spans="1:38" x14ac:dyDescent="0.3">
      <c r="A118" s="1" t="s">
        <v>34</v>
      </c>
      <c r="B118" s="1">
        <v>121</v>
      </c>
      <c r="C118" s="7">
        <v>2011</v>
      </c>
      <c r="D118" s="8" t="s">
        <v>153</v>
      </c>
      <c r="E118" s="3">
        <v>1421</v>
      </c>
      <c r="F118" s="3">
        <v>6</v>
      </c>
      <c r="G118" s="3">
        <v>0</v>
      </c>
      <c r="H118" s="3">
        <v>1</v>
      </c>
      <c r="I118" s="3">
        <v>0</v>
      </c>
      <c r="J118" s="9">
        <v>14400000000</v>
      </c>
      <c r="K118" s="3">
        <v>1</v>
      </c>
      <c r="L118" s="9">
        <v>8100000000</v>
      </c>
      <c r="M118" s="9">
        <v>26300000000</v>
      </c>
      <c r="N118" s="3">
        <v>0</v>
      </c>
      <c r="O118" s="3">
        <v>7.3</v>
      </c>
      <c r="P118" s="3">
        <v>0</v>
      </c>
      <c r="Q118" s="3">
        <v>1.3</v>
      </c>
      <c r="R118" s="3">
        <v>0</v>
      </c>
      <c r="S118" s="3">
        <f t="shared" si="6"/>
        <v>5.8789999999999996</v>
      </c>
      <c r="T118" s="3">
        <v>970</v>
      </c>
      <c r="U118" s="3">
        <v>31.231032425893201</v>
      </c>
      <c r="V118" s="3">
        <v>1.3016759142995099E-2</v>
      </c>
      <c r="W118" s="3">
        <v>9.4577742935202502E-3</v>
      </c>
      <c r="X118" s="3">
        <v>4.4000000000000004</v>
      </c>
      <c r="Y118" s="3">
        <v>0.6</v>
      </c>
      <c r="Z118" s="3">
        <v>10</v>
      </c>
      <c r="AA118" s="10">
        <v>101325</v>
      </c>
      <c r="AB118">
        <f t="shared" si="7"/>
        <v>85352.387263340599</v>
      </c>
      <c r="AC118">
        <v>2600</v>
      </c>
      <c r="AD118">
        <v>5.4451202365433903E-2</v>
      </c>
      <c r="AE118">
        <f t="shared" si="11"/>
        <v>3</v>
      </c>
      <c r="AF118" s="11">
        <v>2</v>
      </c>
      <c r="AG118">
        <v>1</v>
      </c>
      <c r="AH118" s="12">
        <f t="shared" si="8"/>
        <v>666666.66666666663</v>
      </c>
      <c r="AI118">
        <f t="shared" si="9"/>
        <v>3</v>
      </c>
      <c r="AJ118">
        <f t="shared" si="10"/>
        <v>2</v>
      </c>
      <c r="AK118">
        <v>6</v>
      </c>
      <c r="AL118">
        <v>8100000000</v>
      </c>
    </row>
    <row r="119" spans="1:38" x14ac:dyDescent="0.3">
      <c r="A119" s="1" t="s">
        <v>34</v>
      </c>
      <c r="B119" s="1">
        <v>122</v>
      </c>
      <c r="C119" s="7">
        <v>2011</v>
      </c>
      <c r="D119" s="8" t="s">
        <v>154</v>
      </c>
      <c r="E119" s="3">
        <v>1421</v>
      </c>
      <c r="F119" s="3">
        <v>2</v>
      </c>
      <c r="G119" s="3">
        <v>0</v>
      </c>
      <c r="H119" s="3">
        <v>0.3</v>
      </c>
      <c r="I119" s="3">
        <v>0</v>
      </c>
      <c r="J119" s="9">
        <v>2400000000</v>
      </c>
      <c r="K119" s="3">
        <v>0</v>
      </c>
      <c r="L119" s="9">
        <v>1700000000</v>
      </c>
      <c r="M119" s="9">
        <v>6700000000</v>
      </c>
      <c r="N119" s="3">
        <v>0</v>
      </c>
      <c r="O119" s="3">
        <v>7.4</v>
      </c>
      <c r="P119" s="3">
        <v>0</v>
      </c>
      <c r="Q119" s="3">
        <v>1</v>
      </c>
      <c r="R119" s="3">
        <v>0</v>
      </c>
      <c r="S119" s="3">
        <f t="shared" si="6"/>
        <v>5.9790000000000001</v>
      </c>
      <c r="T119" s="3">
        <v>970</v>
      </c>
      <c r="U119" s="3">
        <v>25.519536954102399</v>
      </c>
      <c r="V119" s="3">
        <v>1.2306940060704499E-2</v>
      </c>
      <c r="W119" s="3">
        <v>8.1718725886711207E-3</v>
      </c>
      <c r="X119" s="3">
        <v>4.4000000000000004</v>
      </c>
      <c r="Y119" s="3">
        <v>0.6</v>
      </c>
      <c r="Z119" s="3">
        <v>10</v>
      </c>
      <c r="AA119" s="10">
        <v>101325</v>
      </c>
      <c r="AB119">
        <f t="shared" si="7"/>
        <v>85352.387263340599</v>
      </c>
      <c r="AC119">
        <v>2600</v>
      </c>
      <c r="AD119">
        <v>6.4075696423222403E-2</v>
      </c>
      <c r="AE119">
        <f t="shared" si="11"/>
        <v>3</v>
      </c>
      <c r="AF119" s="11">
        <v>2</v>
      </c>
      <c r="AG119">
        <v>1</v>
      </c>
      <c r="AH119" s="12">
        <f t="shared" si="8"/>
        <v>333333.33333333331</v>
      </c>
      <c r="AI119">
        <f t="shared" si="9"/>
        <v>2</v>
      </c>
      <c r="AJ119">
        <f t="shared" si="10"/>
        <v>2</v>
      </c>
      <c r="AK119">
        <v>2</v>
      </c>
      <c r="AL119">
        <v>1700000000</v>
      </c>
    </row>
    <row r="120" spans="1:38" x14ac:dyDescent="0.3">
      <c r="A120" s="1" t="s">
        <v>35</v>
      </c>
      <c r="B120" s="1">
        <v>123</v>
      </c>
      <c r="C120" s="7">
        <v>1999</v>
      </c>
      <c r="D120" s="8" t="s">
        <v>155</v>
      </c>
      <c r="E120" s="3">
        <v>2857</v>
      </c>
      <c r="F120" s="3">
        <v>2.65</v>
      </c>
      <c r="G120" s="3">
        <v>0</v>
      </c>
      <c r="H120" s="3">
        <v>1.35</v>
      </c>
      <c r="I120" s="3">
        <v>0</v>
      </c>
      <c r="J120" s="9">
        <v>36400000000</v>
      </c>
      <c r="K120" s="3">
        <v>0</v>
      </c>
      <c r="L120" s="9">
        <v>22600000000</v>
      </c>
      <c r="M120" s="9">
        <v>37000000000</v>
      </c>
      <c r="N120" s="3">
        <v>2</v>
      </c>
      <c r="O120" s="3">
        <v>14.5</v>
      </c>
      <c r="P120" s="3">
        <v>0</v>
      </c>
      <c r="Q120" s="3">
        <v>2</v>
      </c>
      <c r="R120" s="3">
        <v>1</v>
      </c>
      <c r="S120" s="3">
        <f t="shared" si="6"/>
        <v>11.643000000000001</v>
      </c>
      <c r="T120" s="3">
        <v>1100</v>
      </c>
      <c r="U120" s="3">
        <v>8.9026384433781303</v>
      </c>
      <c r="V120" s="3">
        <v>1.62477176407127E-2</v>
      </c>
      <c r="W120" s="3">
        <v>9.5063066668139298E-4</v>
      </c>
      <c r="X120" s="3" t="s">
        <v>174</v>
      </c>
      <c r="Y120" s="3" t="s">
        <v>175</v>
      </c>
      <c r="Z120" s="3">
        <v>10</v>
      </c>
      <c r="AA120" s="10">
        <v>101325</v>
      </c>
      <c r="AB120">
        <f t="shared" si="7"/>
        <v>71767.580463005695</v>
      </c>
      <c r="AC120">
        <v>2600</v>
      </c>
      <c r="AD120">
        <v>0.47220003047155601</v>
      </c>
      <c r="AE120">
        <f t="shared" si="11"/>
        <v>2</v>
      </c>
      <c r="AF120" s="11">
        <v>1</v>
      </c>
      <c r="AG120">
        <v>1</v>
      </c>
      <c r="AH120" s="12">
        <f t="shared" si="8"/>
        <v>3815513.6268343814</v>
      </c>
      <c r="AI120">
        <f t="shared" si="9"/>
        <v>2</v>
      </c>
      <c r="AJ120">
        <f t="shared" si="10"/>
        <v>3</v>
      </c>
      <c r="AK120">
        <v>2.65</v>
      </c>
      <c r="AL120">
        <v>22600000000</v>
      </c>
    </row>
    <row r="121" spans="1:38" x14ac:dyDescent="0.3">
      <c r="A121" s="4" t="s">
        <v>36</v>
      </c>
      <c r="B121" s="1">
        <v>124</v>
      </c>
      <c r="C121" s="7">
        <v>1979</v>
      </c>
      <c r="D121" s="8" t="s">
        <v>156</v>
      </c>
      <c r="E121" s="3">
        <v>1220</v>
      </c>
      <c r="F121" s="3">
        <v>0.10299999999999999</v>
      </c>
      <c r="G121" s="3">
        <v>0</v>
      </c>
      <c r="H121" s="3">
        <v>1.67E-2</v>
      </c>
      <c r="I121" s="3">
        <v>2</v>
      </c>
      <c r="J121" s="9">
        <v>1250000000</v>
      </c>
      <c r="K121" s="3">
        <v>1</v>
      </c>
      <c r="L121" s="9">
        <v>-1</v>
      </c>
      <c r="M121" s="9">
        <v>-1</v>
      </c>
      <c r="N121" s="9">
        <v>-1</v>
      </c>
      <c r="O121" s="3">
        <v>14</v>
      </c>
      <c r="P121" s="3">
        <v>0</v>
      </c>
      <c r="Q121" s="3">
        <v>2</v>
      </c>
      <c r="R121" s="3">
        <v>2</v>
      </c>
      <c r="S121" s="3">
        <f t="shared" si="6"/>
        <v>12.78</v>
      </c>
      <c r="T121" s="3">
        <v>1000</v>
      </c>
      <c r="U121" s="3">
        <v>6.8536239306518798</v>
      </c>
      <c r="V121" s="3">
        <v>1.0253751959470699E-2</v>
      </c>
      <c r="W121" s="3">
        <v>1.0574520478645101E-3</v>
      </c>
      <c r="X121" s="3" t="s">
        <v>174</v>
      </c>
      <c r="Y121" s="3" t="s">
        <v>175</v>
      </c>
      <c r="Z121" s="3">
        <v>10</v>
      </c>
      <c r="AA121" s="10">
        <v>101325</v>
      </c>
      <c r="AB121">
        <f t="shared" si="7"/>
        <v>87448.790461695971</v>
      </c>
      <c r="AC121">
        <v>2600</v>
      </c>
      <c r="AD121">
        <v>0.42489427286283799</v>
      </c>
      <c r="AE121">
        <f t="shared" si="11"/>
        <v>2</v>
      </c>
      <c r="AF121" s="11">
        <v>2</v>
      </c>
      <c r="AG121">
        <v>2</v>
      </c>
      <c r="AH121" s="12">
        <f t="shared" si="8"/>
        <v>3371089.5361380801</v>
      </c>
      <c r="AI121">
        <f t="shared" si="9"/>
        <v>1</v>
      </c>
      <c r="AJ121">
        <f t="shared" si="10"/>
        <v>3</v>
      </c>
      <c r="AK121">
        <v>0.10299999999999999</v>
      </c>
      <c r="AL121">
        <v>-1</v>
      </c>
    </row>
    <row r="122" spans="1:38" x14ac:dyDescent="0.3">
      <c r="A122" s="1" t="s">
        <v>37</v>
      </c>
      <c r="B122" s="1">
        <v>125</v>
      </c>
      <c r="C122" s="7">
        <v>1992</v>
      </c>
      <c r="D122" s="8" t="s">
        <v>157</v>
      </c>
      <c r="E122" s="3">
        <v>2309</v>
      </c>
      <c r="F122" s="3">
        <v>4.05</v>
      </c>
      <c r="G122" s="3">
        <v>0</v>
      </c>
      <c r="H122" s="3">
        <v>1</v>
      </c>
      <c r="I122" s="3">
        <v>1</v>
      </c>
      <c r="J122" s="9">
        <v>31200000000</v>
      </c>
      <c r="K122" s="3">
        <v>0</v>
      </c>
      <c r="L122" s="9">
        <v>-1</v>
      </c>
      <c r="M122" s="9">
        <v>-1</v>
      </c>
      <c r="N122" s="9">
        <v>-1</v>
      </c>
      <c r="O122" s="3">
        <v>14.5</v>
      </c>
      <c r="P122" s="3">
        <v>0</v>
      </c>
      <c r="Q122" s="3">
        <v>2</v>
      </c>
      <c r="R122" s="3">
        <v>1</v>
      </c>
      <c r="S122" s="3">
        <f t="shared" si="6"/>
        <v>12.190999999999999</v>
      </c>
      <c r="T122" s="3">
        <v>1000</v>
      </c>
      <c r="U122" s="3">
        <v>19.965231110066799</v>
      </c>
      <c r="V122" s="3">
        <v>1.45690367479442E-2</v>
      </c>
      <c r="W122" s="3">
        <v>2.4038811269760001E-3</v>
      </c>
      <c r="X122" s="3" t="s">
        <v>174</v>
      </c>
      <c r="Y122" s="3" t="s">
        <v>175</v>
      </c>
      <c r="Z122" s="3">
        <v>10</v>
      </c>
      <c r="AA122" s="10">
        <v>101325</v>
      </c>
      <c r="AB122">
        <f t="shared" si="7"/>
        <v>76675.945286348244</v>
      </c>
      <c r="AC122">
        <v>2600</v>
      </c>
      <c r="AD122">
        <v>0.19768936865519501</v>
      </c>
      <c r="AE122">
        <f t="shared" si="11"/>
        <v>2</v>
      </c>
      <c r="AF122" s="11">
        <v>2</v>
      </c>
      <c r="AG122">
        <v>1</v>
      </c>
      <c r="AH122" s="12">
        <f t="shared" si="8"/>
        <v>2139917.6954732509</v>
      </c>
      <c r="AI122">
        <f t="shared" si="9"/>
        <v>3</v>
      </c>
      <c r="AJ122">
        <f t="shared" si="10"/>
        <v>3</v>
      </c>
      <c r="AK122">
        <v>3.05</v>
      </c>
      <c r="AL122">
        <v>-1</v>
      </c>
    </row>
    <row r="123" spans="1:38" x14ac:dyDescent="0.3">
      <c r="A123" s="1" t="s">
        <v>37</v>
      </c>
      <c r="B123" s="1">
        <v>126</v>
      </c>
      <c r="C123" s="7">
        <v>1992</v>
      </c>
      <c r="D123" s="8" t="s">
        <v>112</v>
      </c>
      <c r="E123" s="3">
        <v>2309</v>
      </c>
      <c r="F123" s="3">
        <v>2.5</v>
      </c>
      <c r="G123" s="3">
        <v>0</v>
      </c>
      <c r="H123" s="3">
        <v>1</v>
      </c>
      <c r="I123" s="3">
        <v>0</v>
      </c>
      <c r="J123" s="9">
        <v>36400000000</v>
      </c>
      <c r="K123" s="3">
        <v>0</v>
      </c>
      <c r="L123" s="9">
        <v>-1</v>
      </c>
      <c r="M123" s="9">
        <v>-1</v>
      </c>
      <c r="N123" s="9">
        <v>-1</v>
      </c>
      <c r="O123" s="3">
        <v>13.7</v>
      </c>
      <c r="P123" s="3">
        <v>0</v>
      </c>
      <c r="Q123" s="3">
        <v>2</v>
      </c>
      <c r="R123" s="3">
        <v>1</v>
      </c>
      <c r="S123" s="3">
        <f t="shared" si="6"/>
        <v>11.390999999999998</v>
      </c>
      <c r="T123" s="3">
        <v>1000</v>
      </c>
      <c r="U123" s="3">
        <v>13.3240980663698</v>
      </c>
      <c r="V123" s="3">
        <v>1.2882542453595399E-2</v>
      </c>
      <c r="W123" s="3">
        <v>2.1013519215380798E-3</v>
      </c>
      <c r="X123" s="3" t="s">
        <v>174</v>
      </c>
      <c r="Y123" s="3" t="s">
        <v>175</v>
      </c>
      <c r="Z123" s="3">
        <v>10</v>
      </c>
      <c r="AA123" s="10">
        <v>101325</v>
      </c>
      <c r="AB123">
        <f t="shared" si="7"/>
        <v>76675.945286348244</v>
      </c>
      <c r="AC123">
        <v>2600</v>
      </c>
      <c r="AD123">
        <v>0.24474458960322401</v>
      </c>
      <c r="AE123">
        <f t="shared" si="11"/>
        <v>2</v>
      </c>
      <c r="AF123" s="11">
        <v>2</v>
      </c>
      <c r="AG123">
        <v>1</v>
      </c>
      <c r="AH123" s="12">
        <f t="shared" si="8"/>
        <v>4044444.4444444445</v>
      </c>
      <c r="AI123">
        <f t="shared" si="9"/>
        <v>2</v>
      </c>
      <c r="AJ123">
        <f t="shared" si="10"/>
        <v>3</v>
      </c>
      <c r="AK123">
        <v>2.5</v>
      </c>
      <c r="AL123">
        <v>-1</v>
      </c>
    </row>
    <row r="124" spans="1:38" x14ac:dyDescent="0.3">
      <c r="A124" s="1" t="s">
        <v>37</v>
      </c>
      <c r="B124" s="1">
        <v>127</v>
      </c>
      <c r="C124" s="7">
        <v>1992</v>
      </c>
      <c r="D124" s="8" t="s">
        <v>158</v>
      </c>
      <c r="E124" s="3">
        <v>2309</v>
      </c>
      <c r="F124" s="3">
        <v>3.28</v>
      </c>
      <c r="G124" s="3">
        <v>0</v>
      </c>
      <c r="H124" s="3">
        <v>0.32</v>
      </c>
      <c r="I124" s="3">
        <v>0</v>
      </c>
      <c r="J124" s="9">
        <v>39000000000</v>
      </c>
      <c r="K124" s="3">
        <v>0</v>
      </c>
      <c r="L124" s="9">
        <v>-1</v>
      </c>
      <c r="M124" s="9">
        <v>-1</v>
      </c>
      <c r="N124" s="9">
        <v>-1</v>
      </c>
      <c r="O124" s="3">
        <v>13.9</v>
      </c>
      <c r="P124" s="3">
        <v>0</v>
      </c>
      <c r="Q124" s="3">
        <v>2</v>
      </c>
      <c r="R124" s="3">
        <v>1</v>
      </c>
      <c r="S124" s="3">
        <f t="shared" si="6"/>
        <v>11.591000000000001</v>
      </c>
      <c r="T124" s="3">
        <v>1000</v>
      </c>
      <c r="U124" s="3">
        <v>23.095507021306702</v>
      </c>
      <c r="V124" s="3">
        <v>1.4161040885734E-2</v>
      </c>
      <c r="W124" s="3">
        <v>3.3702621693875801E-3</v>
      </c>
      <c r="X124" s="3" t="s">
        <v>174</v>
      </c>
      <c r="Y124" s="3" t="s">
        <v>175</v>
      </c>
      <c r="Z124" s="3">
        <v>10</v>
      </c>
      <c r="AA124" s="10">
        <v>101325</v>
      </c>
      <c r="AB124">
        <f t="shared" si="7"/>
        <v>76675.945286348244</v>
      </c>
      <c r="AC124">
        <v>2600</v>
      </c>
      <c r="AD124">
        <v>0.157934157453333</v>
      </c>
      <c r="AE124">
        <f t="shared" si="11"/>
        <v>2</v>
      </c>
      <c r="AF124" s="11">
        <v>2</v>
      </c>
      <c r="AG124">
        <v>1</v>
      </c>
      <c r="AH124" s="12">
        <f t="shared" si="8"/>
        <v>3302845.5284552849</v>
      </c>
      <c r="AI124">
        <f t="shared" si="9"/>
        <v>3</v>
      </c>
      <c r="AJ124">
        <f t="shared" si="10"/>
        <v>3</v>
      </c>
      <c r="AK124">
        <v>2.96</v>
      </c>
      <c r="AL124">
        <v>-1</v>
      </c>
    </row>
    <row r="125" spans="1:38" x14ac:dyDescent="0.3">
      <c r="A125" s="1" t="s">
        <v>38</v>
      </c>
      <c r="B125" s="1">
        <v>128</v>
      </c>
      <c r="C125" s="7">
        <v>2003</v>
      </c>
      <c r="D125" s="8" t="s">
        <v>159</v>
      </c>
      <c r="E125" s="3">
        <v>924</v>
      </c>
      <c r="F125" s="3">
        <v>6.8999999999999999E-3</v>
      </c>
      <c r="G125" s="3">
        <v>0</v>
      </c>
      <c r="H125" s="3">
        <v>3.8999999999999998E-3</v>
      </c>
      <c r="I125" s="3">
        <v>0</v>
      </c>
      <c r="J125" s="9">
        <v>125000000</v>
      </c>
      <c r="K125" s="3">
        <v>0</v>
      </c>
      <c r="L125" s="9">
        <v>-1</v>
      </c>
      <c r="M125" s="9">
        <v>-1</v>
      </c>
      <c r="N125" s="9">
        <v>-1</v>
      </c>
      <c r="O125" s="3">
        <v>5</v>
      </c>
      <c r="P125" s="3">
        <v>0</v>
      </c>
      <c r="Q125" s="3">
        <v>1</v>
      </c>
      <c r="R125" s="3">
        <v>2</v>
      </c>
      <c r="S125" s="3">
        <f t="shared" si="6"/>
        <v>4.0759999999999996</v>
      </c>
      <c r="T125" s="3">
        <v>1000</v>
      </c>
      <c r="U125" s="3">
        <v>13.1107951298451</v>
      </c>
      <c r="V125" s="3">
        <v>1.05059867967673E-2</v>
      </c>
      <c r="W125" s="3">
        <v>5.0033214340833004E-3</v>
      </c>
      <c r="X125" s="3">
        <v>1.5</v>
      </c>
      <c r="Y125" s="3">
        <v>1</v>
      </c>
      <c r="Z125" s="3">
        <v>10</v>
      </c>
      <c r="AA125" s="10">
        <v>101325</v>
      </c>
      <c r="AB125">
        <f t="shared" si="7"/>
        <v>90630.140145322061</v>
      </c>
      <c r="AC125">
        <v>2600</v>
      </c>
      <c r="AD125">
        <v>7.2582091931833806E-2</v>
      </c>
      <c r="AE125">
        <f t="shared" si="11"/>
        <v>3</v>
      </c>
      <c r="AF125" s="11">
        <v>3</v>
      </c>
      <c r="AG125">
        <v>1</v>
      </c>
      <c r="AH125" s="12">
        <f t="shared" si="8"/>
        <v>5032206.1191626405</v>
      </c>
      <c r="AI125">
        <f t="shared" si="9"/>
        <v>1</v>
      </c>
      <c r="AJ125">
        <f t="shared" si="10"/>
        <v>3</v>
      </c>
      <c r="AK125">
        <v>1.0800000000000001E-2</v>
      </c>
      <c r="AL125">
        <v>-1</v>
      </c>
    </row>
    <row r="126" spans="1:38" x14ac:dyDescent="0.3">
      <c r="A126" s="1" t="s">
        <v>39</v>
      </c>
      <c r="B126" s="1">
        <v>129</v>
      </c>
      <c r="C126" s="7">
        <v>2001</v>
      </c>
      <c r="D126" s="8" t="s">
        <v>160</v>
      </c>
      <c r="E126" s="3">
        <v>5023</v>
      </c>
      <c r="F126" s="3">
        <v>348</v>
      </c>
      <c r="G126" s="3">
        <v>0</v>
      </c>
      <c r="H126" s="3">
        <v>60</v>
      </c>
      <c r="I126" s="3">
        <v>0</v>
      </c>
      <c r="J126" s="9">
        <v>6150000000</v>
      </c>
      <c r="K126" s="3">
        <v>0</v>
      </c>
      <c r="L126" s="9">
        <v>3600000000</v>
      </c>
      <c r="M126" s="9">
        <v>3600000000</v>
      </c>
      <c r="N126" s="3">
        <v>0</v>
      </c>
      <c r="O126" s="3">
        <v>8.4</v>
      </c>
      <c r="P126" s="3">
        <v>0</v>
      </c>
      <c r="Q126" s="3">
        <v>1</v>
      </c>
      <c r="R126" s="3">
        <v>1</v>
      </c>
      <c r="S126" s="3">
        <f t="shared" si="6"/>
        <v>3.3770000000000007</v>
      </c>
      <c r="T126" s="3">
        <v>1000</v>
      </c>
      <c r="U126" s="3">
        <v>7.2773374481342801</v>
      </c>
      <c r="V126" s="3">
        <v>1.24362938942299E-2</v>
      </c>
      <c r="W126" s="3">
        <v>2.4124071756994E-3</v>
      </c>
      <c r="X126" s="3" t="s">
        <v>174</v>
      </c>
      <c r="Y126" s="3" t="s">
        <v>175</v>
      </c>
      <c r="Z126" s="3">
        <v>10</v>
      </c>
      <c r="AA126" s="10">
        <v>101325</v>
      </c>
      <c r="AB126">
        <f t="shared" si="7"/>
        <v>55254.558222851621</v>
      </c>
      <c r="AC126">
        <v>2600</v>
      </c>
      <c r="AD126">
        <v>0.128243986607985</v>
      </c>
      <c r="AE126">
        <f t="shared" si="11"/>
        <v>2</v>
      </c>
      <c r="AF126" s="11">
        <v>2</v>
      </c>
      <c r="AG126">
        <v>1</v>
      </c>
      <c r="AH126" s="12">
        <f t="shared" si="8"/>
        <v>4909.0038314176245</v>
      </c>
      <c r="AI126">
        <f t="shared" si="9"/>
        <v>6</v>
      </c>
      <c r="AJ126">
        <f t="shared" si="10"/>
        <v>1</v>
      </c>
      <c r="AK126">
        <v>288</v>
      </c>
      <c r="AL126">
        <v>3600000000</v>
      </c>
    </row>
    <row r="127" spans="1:38" x14ac:dyDescent="0.3">
      <c r="A127" s="1" t="s">
        <v>39</v>
      </c>
      <c r="B127" s="1">
        <v>130</v>
      </c>
      <c r="C127" s="7">
        <v>2006</v>
      </c>
      <c r="D127" s="8" t="s">
        <v>97</v>
      </c>
      <c r="E127" s="3">
        <v>5023</v>
      </c>
      <c r="F127" s="3">
        <v>5</v>
      </c>
      <c r="G127" s="3">
        <v>0</v>
      </c>
      <c r="H127" s="3">
        <v>1</v>
      </c>
      <c r="I127" s="3">
        <v>0</v>
      </c>
      <c r="J127" s="9">
        <v>24900000000</v>
      </c>
      <c r="K127" s="3">
        <v>0</v>
      </c>
      <c r="L127" s="9">
        <v>3240000000</v>
      </c>
      <c r="M127" s="9">
        <v>3240000000</v>
      </c>
      <c r="N127" s="3">
        <v>0</v>
      </c>
      <c r="O127" s="3">
        <v>16</v>
      </c>
      <c r="P127" s="3">
        <v>1</v>
      </c>
      <c r="Q127" s="3">
        <v>3</v>
      </c>
      <c r="R127" s="3">
        <v>1</v>
      </c>
      <c r="S127" s="3">
        <f>O127-E127/1000</f>
        <v>10.977</v>
      </c>
      <c r="T127" s="3">
        <v>1000</v>
      </c>
      <c r="U127" s="3">
        <v>6.1921260137312899</v>
      </c>
      <c r="V127" s="3">
        <v>1.0114044717747499E-2</v>
      </c>
      <c r="W127" s="3">
        <v>7.4558384552253303E-4</v>
      </c>
      <c r="X127" s="3">
        <v>1.9</v>
      </c>
      <c r="Y127" s="3">
        <v>1.5</v>
      </c>
      <c r="Z127" s="3">
        <v>10</v>
      </c>
      <c r="AA127" s="10">
        <v>101325</v>
      </c>
      <c r="AB127">
        <f>AA127*EXP(-(9.807*0.0289644*E127)/(8.3144*(273+Z127)))</f>
        <v>55254.558222851621</v>
      </c>
      <c r="AC127">
        <v>2600</v>
      </c>
      <c r="AD127">
        <v>0.39843385551449201</v>
      </c>
      <c r="AE127">
        <f t="shared" si="11"/>
        <v>2</v>
      </c>
      <c r="AF127" s="11">
        <v>2</v>
      </c>
      <c r="AG127">
        <v>1</v>
      </c>
      <c r="AH127" s="12">
        <f>J127/(F127*60*60)</f>
        <v>1383333.3333333333</v>
      </c>
      <c r="AI127">
        <f>IF(F127&lt;1,1,IF(F127&lt;3,2,IF(F127&lt;12,3,IF(F127&lt;24,4,IF(F127&lt;72,5,6)))))</f>
        <v>3</v>
      </c>
      <c r="AJ127">
        <f>IF(AH127&lt;10^4,1,IF(AH127&lt;10^6,2,IF(AH127&lt;10^7,3,4)))</f>
        <v>3</v>
      </c>
      <c r="AK127">
        <v>5</v>
      </c>
      <c r="AL127">
        <v>3240000000</v>
      </c>
    </row>
    <row r="128" spans="1:38" x14ac:dyDescent="0.3">
      <c r="A128" s="1" t="s">
        <v>39</v>
      </c>
      <c r="B128" s="1">
        <v>131</v>
      </c>
      <c r="C128" s="7">
        <v>2013</v>
      </c>
      <c r="D128" s="8" t="s">
        <v>161</v>
      </c>
      <c r="E128" s="3">
        <v>5023</v>
      </c>
      <c r="F128" s="3">
        <v>1</v>
      </c>
      <c r="G128" s="3">
        <v>0</v>
      </c>
      <c r="H128" s="3">
        <v>0.33300000000000002</v>
      </c>
      <c r="I128" s="3">
        <v>1</v>
      </c>
      <c r="J128" s="9">
        <v>672000000</v>
      </c>
      <c r="K128" s="3">
        <v>0</v>
      </c>
      <c r="L128" s="9">
        <v>50000000</v>
      </c>
      <c r="M128" s="9">
        <v>50000000</v>
      </c>
      <c r="N128" s="3">
        <v>0</v>
      </c>
      <c r="O128" s="3">
        <v>11.4</v>
      </c>
      <c r="P128" s="3">
        <v>1</v>
      </c>
      <c r="Q128" s="3">
        <v>2.2999999999999998</v>
      </c>
      <c r="R128" s="3">
        <v>1</v>
      </c>
      <c r="S128" s="3">
        <f>O128-E128/1000</f>
        <v>6.3770000000000007</v>
      </c>
      <c r="T128" s="3">
        <v>1000</v>
      </c>
      <c r="U128" s="3">
        <v>8.7358088572456705</v>
      </c>
      <c r="V128" s="3">
        <v>1.0337584750523E-2</v>
      </c>
      <c r="W128" s="3">
        <v>2.1282954320520401E-3</v>
      </c>
      <c r="X128" s="3" t="s">
        <v>174</v>
      </c>
      <c r="Y128" s="3" t="s">
        <v>175</v>
      </c>
      <c r="Z128" s="3">
        <v>10</v>
      </c>
      <c r="AA128" s="10">
        <v>101325</v>
      </c>
      <c r="AB128">
        <f>AA128*EXP(-(9.807*0.0289644*E128)/(8.3144*(273+Z128)))</f>
        <v>55254.558222851621</v>
      </c>
      <c r="AC128">
        <v>2600</v>
      </c>
      <c r="AD128">
        <v>0.16769490325865299</v>
      </c>
      <c r="AE128">
        <f t="shared" si="11"/>
        <v>2</v>
      </c>
      <c r="AF128" s="11">
        <v>2</v>
      </c>
      <c r="AG128">
        <v>1</v>
      </c>
      <c r="AH128" s="12">
        <f>J128/(F128*60*60)</f>
        <v>186666.66666666666</v>
      </c>
      <c r="AI128">
        <f>IF(F128&lt;1,1,IF(F128&lt;3,2,IF(F128&lt;12,3,IF(F128&lt;24,4,IF(F128&lt;72,5,6)))))</f>
        <v>2</v>
      </c>
      <c r="AJ128">
        <f>IF(AH128&lt;10^4,1,IF(AH128&lt;10^6,2,IF(AH128&lt;10^7,3,4)))</f>
        <v>2</v>
      </c>
      <c r="AK128">
        <v>0.66700000000000004</v>
      </c>
      <c r="AL128">
        <v>50000000</v>
      </c>
    </row>
    <row r="129" spans="1:38" x14ac:dyDescent="0.3">
      <c r="A129" s="1" t="s">
        <v>39</v>
      </c>
      <c r="B129" s="1">
        <v>132</v>
      </c>
      <c r="C129" s="7">
        <v>2014</v>
      </c>
      <c r="D129" s="8" t="s">
        <v>162</v>
      </c>
      <c r="E129" s="3">
        <v>5023</v>
      </c>
      <c r="F129" s="3">
        <v>0.43</v>
      </c>
      <c r="G129" s="3">
        <v>1</v>
      </c>
      <c r="H129" s="3">
        <v>0.27</v>
      </c>
      <c r="I129" s="3">
        <v>1</v>
      </c>
      <c r="J129" s="9">
        <v>5400000000</v>
      </c>
      <c r="K129" s="3">
        <v>0</v>
      </c>
      <c r="L129" s="9">
        <v>810000000</v>
      </c>
      <c r="M129" s="9">
        <v>23700000000</v>
      </c>
      <c r="N129" s="3">
        <v>0</v>
      </c>
      <c r="O129" s="3">
        <v>13.7</v>
      </c>
      <c r="P129" s="3">
        <v>0</v>
      </c>
      <c r="Q129" s="3">
        <v>5.48</v>
      </c>
      <c r="R129" s="3">
        <v>2</v>
      </c>
      <c r="S129" s="3">
        <f>O129-E129/1000</f>
        <v>8.6769999999999996</v>
      </c>
      <c r="T129" s="3">
        <v>1000</v>
      </c>
      <c r="U129" s="3">
        <v>5.7859141877488103</v>
      </c>
      <c r="V129" s="3">
        <v>9.3425422505568102E-3</v>
      </c>
      <c r="W129" s="3">
        <v>1.1474917438362799E-3</v>
      </c>
      <c r="X129" s="3" t="s">
        <v>174</v>
      </c>
      <c r="Y129" s="3" t="s">
        <v>175</v>
      </c>
      <c r="Z129" s="3">
        <v>10</v>
      </c>
      <c r="AA129" s="10">
        <v>101325</v>
      </c>
      <c r="AB129">
        <f>AA129*EXP(-(9.807*0.0289644*E129)/(8.3144*(273+Z129)))</f>
        <v>55254.558222851621</v>
      </c>
      <c r="AC129">
        <v>2600</v>
      </c>
      <c r="AD129">
        <v>0.31135092908425499</v>
      </c>
      <c r="AE129">
        <f t="shared" si="11"/>
        <v>2</v>
      </c>
      <c r="AF129" s="11">
        <v>2</v>
      </c>
      <c r="AG129">
        <v>1</v>
      </c>
      <c r="AH129" s="12">
        <f>J129/(F129*60*60)</f>
        <v>3488372.0930232559</v>
      </c>
      <c r="AI129">
        <f>IF(F129&lt;1,1,IF(F129&lt;3,2,IF(F129&lt;12,3,IF(F129&lt;24,4,IF(F129&lt;72,5,6)))))</f>
        <v>1</v>
      </c>
      <c r="AJ129">
        <f>IF(AH129&lt;10^4,1,IF(AH129&lt;10^6,2,IF(AH129&lt;10^7,3,4)))</f>
        <v>3</v>
      </c>
      <c r="AK129">
        <v>0.43</v>
      </c>
      <c r="AL129">
        <v>810000000</v>
      </c>
    </row>
    <row r="130" spans="1:38" x14ac:dyDescent="0.3">
      <c r="A130" s="1" t="s">
        <v>40</v>
      </c>
      <c r="B130" s="1">
        <v>133</v>
      </c>
      <c r="C130" s="7">
        <v>1973</v>
      </c>
      <c r="D130" s="8" t="s">
        <v>163</v>
      </c>
      <c r="E130" s="3">
        <v>500</v>
      </c>
      <c r="F130" s="3">
        <v>96</v>
      </c>
      <c r="G130" s="3">
        <v>2</v>
      </c>
      <c r="H130" s="3">
        <v>72</v>
      </c>
      <c r="I130" s="3">
        <v>2</v>
      </c>
      <c r="J130" s="9">
        <v>260000000000</v>
      </c>
      <c r="K130" s="3">
        <v>1</v>
      </c>
      <c r="L130" s="9">
        <v>-1</v>
      </c>
      <c r="M130" s="9">
        <v>-1</v>
      </c>
      <c r="N130" s="9">
        <v>-1</v>
      </c>
      <c r="O130" s="3">
        <v>8</v>
      </c>
      <c r="P130" s="3">
        <v>2</v>
      </c>
      <c r="Q130" s="3">
        <v>3</v>
      </c>
      <c r="R130" s="3">
        <v>2</v>
      </c>
      <c r="S130" s="3">
        <f>O130-E130/1000</f>
        <v>7.5</v>
      </c>
      <c r="T130" s="3">
        <v>1100</v>
      </c>
      <c r="U130" s="3">
        <v>16.355453682800398</v>
      </c>
      <c r="V130" s="3">
        <v>1.30825707754637E-2</v>
      </c>
      <c r="W130" s="3">
        <v>3.9506970083753304E-3</v>
      </c>
      <c r="X130" s="3" t="s">
        <v>174</v>
      </c>
      <c r="Y130" s="3" t="s">
        <v>175</v>
      </c>
      <c r="Z130" s="3">
        <v>10</v>
      </c>
      <c r="AA130" s="10">
        <v>101325</v>
      </c>
      <c r="AB130">
        <f>AA130*EXP(-(9.807*0.0289644*E130)/(8.3144*(273+Z130)))</f>
        <v>95389.889979733445</v>
      </c>
      <c r="AC130">
        <v>2600</v>
      </c>
      <c r="AD130">
        <v>0.133315070609765</v>
      </c>
      <c r="AE130">
        <f t="shared" si="11"/>
        <v>2</v>
      </c>
      <c r="AF130" s="11">
        <v>1</v>
      </c>
      <c r="AG130">
        <v>1</v>
      </c>
      <c r="AH130" s="12">
        <f>J130/(F130*60*60)</f>
        <v>752314.81481481483</v>
      </c>
      <c r="AI130">
        <f>IF(F130&lt;1,1,IF(F130&lt;3,2,IF(F130&lt;12,3,IF(F130&lt;24,4,IF(F130&lt;72,5,6)))))</f>
        <v>6</v>
      </c>
      <c r="AJ130">
        <f>IF(AH130&lt;10^4,1,IF(AH130&lt;10^6,2,IF(AH130&lt;10^7,3,4)))</f>
        <v>2</v>
      </c>
      <c r="AK130">
        <v>96</v>
      </c>
      <c r="AL130">
        <v>-1</v>
      </c>
    </row>
    <row r="131" spans="1:38" x14ac:dyDescent="0.3">
      <c r="A131" s="1" t="s">
        <v>41</v>
      </c>
      <c r="B131" s="1">
        <v>134</v>
      </c>
      <c r="C131" s="7">
        <v>2015</v>
      </c>
      <c r="D131" s="8" t="s">
        <v>164</v>
      </c>
      <c r="E131" s="3">
        <v>2847</v>
      </c>
      <c r="F131" s="3">
        <v>0.42</v>
      </c>
      <c r="G131" s="3">
        <v>0</v>
      </c>
      <c r="H131" s="3">
        <v>0.15</v>
      </c>
      <c r="I131" s="3">
        <v>1</v>
      </c>
      <c r="J131" s="9">
        <v>1420000000</v>
      </c>
      <c r="K131" s="3">
        <v>0</v>
      </c>
      <c r="L131" s="9">
        <v>733000000</v>
      </c>
      <c r="M131" s="9">
        <v>600000000</v>
      </c>
      <c r="N131" s="3">
        <v>0</v>
      </c>
      <c r="O131" s="3">
        <v>9.1</v>
      </c>
      <c r="P131" s="3">
        <v>1</v>
      </c>
      <c r="Q131" s="3">
        <v>3</v>
      </c>
      <c r="R131" s="3">
        <v>1</v>
      </c>
      <c r="S131" s="3">
        <f>O131-E131/1000</f>
        <v>6.2530000000000001</v>
      </c>
      <c r="T131" s="3">
        <v>1100</v>
      </c>
      <c r="U131" s="3">
        <v>6.6068397361176601</v>
      </c>
      <c r="V131" s="3">
        <v>1.00445724410612E-2</v>
      </c>
      <c r="W131" s="3">
        <v>1.4561431633430099E-3</v>
      </c>
      <c r="X131" s="3" t="s">
        <v>174</v>
      </c>
      <c r="Y131" s="3" t="s">
        <v>175</v>
      </c>
      <c r="Z131" s="3">
        <v>10</v>
      </c>
      <c r="AA131" s="10">
        <v>101325</v>
      </c>
      <c r="AB131">
        <f>AA131*EXP(-(9.807*0.0289644*E131)/(8.3144*(273+Z131)))</f>
        <v>71854.271427718064</v>
      </c>
      <c r="AC131">
        <v>2600</v>
      </c>
      <c r="AD131">
        <v>0.21125821112861701</v>
      </c>
      <c r="AE131">
        <f t="shared" ref="AE131" si="12">IF(AD131&lt;0.1,3,IF(AD131&lt;=0.5,2,1))</f>
        <v>2</v>
      </c>
      <c r="AF131" s="11">
        <v>1</v>
      </c>
      <c r="AG131">
        <v>1</v>
      </c>
      <c r="AH131" s="12">
        <f>J131/(F131*60*60)</f>
        <v>939153.43915343913</v>
      </c>
      <c r="AI131">
        <f>IF(F131&lt;1,1,IF(F131&lt;3,2,IF(F131&lt;12,3,IF(F131&lt;24,4,IF(F131&lt;72,5,6)))))</f>
        <v>1</v>
      </c>
      <c r="AJ131">
        <f>IF(AH131&lt;10^4,1,IF(AH131&lt;10^6,2,IF(AH131&lt;10^7,3,4)))</f>
        <v>2</v>
      </c>
      <c r="AK131">
        <v>0.42</v>
      </c>
      <c r="AL131">
        <v>733000000</v>
      </c>
    </row>
  </sheetData>
  <autoFilter ref="A1:AL131" xr:uid="{82FBF4C7-0C67-4245-96B6-650ADE097E2A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littl</dc:creator>
  <cp:lastModifiedBy>littl</cp:lastModifiedBy>
  <dcterms:created xsi:type="dcterms:W3CDTF">2022-10-14T12:45:13Z</dcterms:created>
  <dcterms:modified xsi:type="dcterms:W3CDTF">2023-08-10T07:52:02Z</dcterms:modified>
</cp:coreProperties>
</file>