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研究生文献\SCI\HMOs OPN 抗病毒\"/>
    </mc:Choice>
  </mc:AlternateContent>
  <xr:revisionPtr revIDLastSave="0" documentId="13_ncr:1_{AA0804B3-A862-40D6-B239-FB3A8A372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ytotoxicity" sheetId="2" r:id="rId1"/>
    <sheet name="antivirus-cal." sheetId="1" r:id="rId2"/>
    <sheet name="primers-PCR" sheetId="4" r:id="rId3"/>
    <sheet name="ELISA+PCR" sheetId="5" r:id="rId4"/>
  </sheets>
  <calcPr calcId="191029"/>
</workbook>
</file>

<file path=xl/calcChain.xml><?xml version="1.0" encoding="utf-8"?>
<calcChain xmlns="http://schemas.openxmlformats.org/spreadsheetml/2006/main">
  <c r="S33" i="5" l="1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M64" i="1"/>
  <c r="L64" i="1"/>
  <c r="K64" i="1"/>
  <c r="J64" i="1"/>
  <c r="I64" i="1"/>
  <c r="H64" i="1"/>
  <c r="G64" i="1"/>
  <c r="F64" i="1"/>
  <c r="M63" i="1"/>
  <c r="L63" i="1"/>
  <c r="K63" i="1"/>
  <c r="J63" i="1"/>
  <c r="I63" i="1"/>
  <c r="H63" i="1"/>
  <c r="G63" i="1"/>
  <c r="F63" i="1"/>
  <c r="E63" i="1"/>
  <c r="D63" i="1"/>
  <c r="M52" i="1"/>
  <c r="L52" i="1"/>
  <c r="K52" i="1"/>
  <c r="J52" i="1"/>
  <c r="I52" i="1"/>
  <c r="H52" i="1"/>
  <c r="G52" i="1"/>
  <c r="F52" i="1"/>
  <c r="M51" i="1"/>
  <c r="L51" i="1"/>
  <c r="K51" i="1"/>
  <c r="J51" i="1"/>
  <c r="I51" i="1"/>
  <c r="H51" i="1"/>
  <c r="G51" i="1"/>
  <c r="F51" i="1"/>
  <c r="E51" i="1"/>
  <c r="D51" i="1"/>
  <c r="M40" i="1"/>
  <c r="L40" i="1"/>
  <c r="K40" i="1"/>
  <c r="J40" i="1"/>
  <c r="I40" i="1"/>
  <c r="H40" i="1"/>
  <c r="G40" i="1"/>
  <c r="F40" i="1"/>
  <c r="M39" i="1"/>
  <c r="L39" i="1"/>
  <c r="K39" i="1"/>
  <c r="J39" i="1"/>
  <c r="I39" i="1"/>
  <c r="H39" i="1"/>
  <c r="G39" i="1"/>
  <c r="F39" i="1"/>
  <c r="E39" i="1"/>
  <c r="D39" i="1"/>
  <c r="T34" i="1"/>
  <c r="S34" i="1"/>
  <c r="M26" i="1"/>
  <c r="L26" i="1"/>
  <c r="K26" i="1"/>
  <c r="J26" i="1"/>
  <c r="I26" i="1"/>
  <c r="H26" i="1"/>
  <c r="G26" i="1"/>
  <c r="F26" i="1"/>
  <c r="M25" i="1"/>
  <c r="L25" i="1"/>
  <c r="K25" i="1"/>
  <c r="J25" i="1"/>
  <c r="I25" i="1"/>
  <c r="H25" i="1"/>
  <c r="G25" i="1"/>
  <c r="F25" i="1"/>
  <c r="E25" i="1"/>
  <c r="D25" i="1"/>
  <c r="M17" i="1"/>
  <c r="L17" i="1"/>
  <c r="K17" i="1"/>
  <c r="J17" i="1"/>
  <c r="I17" i="1"/>
  <c r="H17" i="1"/>
  <c r="G17" i="1"/>
  <c r="F17" i="1"/>
  <c r="M16" i="1"/>
  <c r="L16" i="1"/>
  <c r="K16" i="1"/>
  <c r="J16" i="1"/>
  <c r="I16" i="1"/>
  <c r="H16" i="1"/>
  <c r="G16" i="1"/>
  <c r="F16" i="1"/>
  <c r="E16" i="1"/>
  <c r="D16" i="1"/>
  <c r="M10" i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E9" i="1"/>
  <c r="D9" i="1"/>
  <c r="T3" i="1"/>
  <c r="S3" i="1"/>
  <c r="N47" i="2"/>
  <c r="M47" i="2"/>
  <c r="L47" i="2"/>
  <c r="K47" i="2"/>
  <c r="J47" i="2"/>
  <c r="I47" i="2"/>
  <c r="H47" i="2"/>
  <c r="G47" i="2"/>
  <c r="F47" i="2"/>
  <c r="E47" i="2"/>
  <c r="N103" i="2"/>
  <c r="M103" i="2"/>
  <c r="L103" i="2"/>
  <c r="K103" i="2"/>
  <c r="J103" i="2"/>
  <c r="I103" i="2"/>
  <c r="H103" i="2"/>
  <c r="G103" i="2"/>
  <c r="F103" i="2"/>
  <c r="E103" i="2"/>
  <c r="N90" i="2"/>
  <c r="M90" i="2"/>
  <c r="L90" i="2"/>
  <c r="K90" i="2"/>
  <c r="J90" i="2"/>
  <c r="I90" i="2"/>
  <c r="H90" i="2"/>
  <c r="G90" i="2"/>
  <c r="F90" i="2"/>
  <c r="E90" i="2"/>
  <c r="N76" i="2"/>
  <c r="M76" i="2"/>
  <c r="L76" i="2"/>
  <c r="K76" i="2"/>
  <c r="J76" i="2"/>
  <c r="I76" i="2"/>
  <c r="H76" i="2"/>
  <c r="G76" i="2"/>
  <c r="F76" i="2"/>
  <c r="E76" i="2"/>
  <c r="N65" i="2"/>
  <c r="M65" i="2"/>
  <c r="L65" i="2"/>
  <c r="K65" i="2"/>
  <c r="J65" i="2"/>
  <c r="I65" i="2"/>
  <c r="H65" i="2"/>
  <c r="G65" i="2"/>
  <c r="F65" i="2"/>
  <c r="E65" i="2"/>
  <c r="N58" i="2"/>
  <c r="M58" i="2"/>
  <c r="L58" i="2"/>
  <c r="K58" i="2"/>
  <c r="J58" i="2"/>
  <c r="I58" i="2"/>
  <c r="H58" i="2"/>
  <c r="G58" i="2"/>
  <c r="F58" i="2"/>
  <c r="E58" i="2"/>
  <c r="N41" i="2"/>
  <c r="M41" i="2"/>
  <c r="L41" i="2"/>
  <c r="K41" i="2"/>
  <c r="J41" i="2"/>
  <c r="I41" i="2"/>
  <c r="H41" i="2"/>
  <c r="G41" i="2"/>
  <c r="F41" i="2"/>
  <c r="E41" i="2"/>
  <c r="N114" i="2"/>
  <c r="M114" i="2"/>
  <c r="L114" i="2"/>
  <c r="K114" i="2"/>
  <c r="J114" i="2"/>
  <c r="I114" i="2"/>
  <c r="H114" i="2"/>
  <c r="G114" i="2"/>
  <c r="F114" i="2"/>
  <c r="E114" i="2"/>
  <c r="N34" i="2"/>
  <c r="M34" i="2"/>
  <c r="L34" i="2"/>
  <c r="K34" i="2"/>
  <c r="J34" i="2"/>
  <c r="I34" i="2"/>
  <c r="H34" i="2"/>
  <c r="G34" i="2"/>
  <c r="F34" i="2"/>
  <c r="E34" i="2"/>
  <c r="N27" i="2"/>
  <c r="M27" i="2"/>
  <c r="L27" i="2"/>
  <c r="K27" i="2"/>
  <c r="J27" i="2"/>
  <c r="I27" i="2"/>
  <c r="H27" i="2"/>
  <c r="G27" i="2"/>
  <c r="F27" i="2"/>
  <c r="E27" i="2"/>
  <c r="N15" i="2"/>
  <c r="M15" i="2"/>
  <c r="L15" i="2"/>
  <c r="K15" i="2"/>
  <c r="J15" i="2"/>
  <c r="I15" i="2"/>
  <c r="H15" i="2"/>
  <c r="G15" i="2"/>
  <c r="F15" i="2"/>
  <c r="E15" i="2"/>
  <c r="N4" i="2"/>
  <c r="M4" i="2"/>
  <c r="L4" i="2"/>
  <c r="K4" i="2"/>
  <c r="J4" i="2"/>
  <c r="I4" i="2"/>
  <c r="H4" i="2"/>
  <c r="G4" i="2"/>
  <c r="F4" i="2"/>
  <c r="E4" i="2"/>
  <c r="J66" i="2" l="1"/>
  <c r="G35" i="2"/>
  <c r="G59" i="2"/>
  <c r="M16" i="2"/>
  <c r="N91" i="2"/>
  <c r="L16" i="2"/>
  <c r="F16" i="2"/>
  <c r="I16" i="2"/>
  <c r="I28" i="2"/>
  <c r="I66" i="2"/>
  <c r="N66" i="2"/>
  <c r="H104" i="2"/>
  <c r="K66" i="2"/>
  <c r="J115" i="2"/>
  <c r="L42" i="2"/>
  <c r="L104" i="2"/>
  <c r="F42" i="2"/>
  <c r="F91" i="2"/>
  <c r="G91" i="2"/>
  <c r="M42" i="2"/>
  <c r="J35" i="2"/>
  <c r="G77" i="2"/>
  <c r="K104" i="2"/>
  <c r="N115" i="2"/>
  <c r="K35" i="2"/>
  <c r="J77" i="2"/>
  <c r="N35" i="2"/>
  <c r="F48" i="2"/>
  <c r="F5" i="2"/>
  <c r="L35" i="2"/>
  <c r="J59" i="2"/>
  <c r="G48" i="2"/>
  <c r="G5" i="2"/>
  <c r="K28" i="2"/>
  <c r="M35" i="2"/>
  <c r="F77" i="2"/>
  <c r="H48" i="2"/>
  <c r="I91" i="2"/>
  <c r="J91" i="2"/>
  <c r="I48" i="2"/>
  <c r="I104" i="2"/>
  <c r="J48" i="2"/>
  <c r="K91" i="2"/>
  <c r="J104" i="2"/>
  <c r="K48" i="2"/>
  <c r="L91" i="2"/>
  <c r="M48" i="2"/>
  <c r="J28" i="2"/>
  <c r="L77" i="2"/>
  <c r="M104" i="2"/>
  <c r="N48" i="2"/>
  <c r="L48" i="2"/>
  <c r="F115" i="2"/>
  <c r="M91" i="2"/>
  <c r="N5" i="2"/>
  <c r="K59" i="2"/>
  <c r="L66" i="2"/>
  <c r="M77" i="2"/>
  <c r="N104" i="2"/>
  <c r="F35" i="2"/>
  <c r="K77" i="2"/>
  <c r="M5" i="2"/>
  <c r="J16" i="2"/>
  <c r="I35" i="2"/>
  <c r="N77" i="2"/>
  <c r="K115" i="2"/>
  <c r="N59" i="2"/>
  <c r="F59" i="2"/>
  <c r="M66" i="2"/>
  <c r="L5" i="2"/>
  <c r="G16" i="2"/>
  <c r="F28" i="2"/>
  <c r="H35" i="2"/>
  <c r="G115" i="2"/>
  <c r="G42" i="2"/>
  <c r="H16" i="2"/>
  <c r="H42" i="2"/>
  <c r="G28" i="2"/>
  <c r="I5" i="2"/>
  <c r="H28" i="2"/>
  <c r="I42" i="2"/>
  <c r="H59" i="2"/>
  <c r="F66" i="2"/>
  <c r="I77" i="2"/>
  <c r="J5" i="2"/>
  <c r="J42" i="2"/>
  <c r="I59" i="2"/>
  <c r="G66" i="2"/>
  <c r="H91" i="2"/>
  <c r="F104" i="2"/>
  <c r="N28" i="2"/>
  <c r="H5" i="2"/>
  <c r="K16" i="2"/>
  <c r="K42" i="2"/>
  <c r="H66" i="2"/>
  <c r="G104" i="2"/>
  <c r="L28" i="2"/>
  <c r="L59" i="2"/>
  <c r="N16" i="2"/>
  <c r="M28" i="2"/>
  <c r="N42" i="2"/>
  <c r="M59" i="2"/>
  <c r="I115" i="2"/>
  <c r="L115" i="2"/>
  <c r="H77" i="2"/>
  <c r="K5" i="2"/>
  <c r="M115" i="2"/>
  <c r="H115" i="2"/>
</calcChain>
</file>

<file path=xl/sharedStrings.xml><?xml version="1.0" encoding="utf-8"?>
<sst xmlns="http://schemas.openxmlformats.org/spreadsheetml/2006/main" count="174" uniqueCount="54">
  <si>
    <t>ug/mL</t>
  </si>
  <si>
    <t>Measurement count: 1   Filter: 540</t>
  </si>
  <si>
    <t>B</t>
  </si>
  <si>
    <t>C</t>
  </si>
  <si>
    <t>D</t>
  </si>
  <si>
    <t>E</t>
  </si>
  <si>
    <t>F</t>
  </si>
  <si>
    <t>G</t>
  </si>
  <si>
    <t>uM</t>
  </si>
  <si>
    <t>OPN</t>
  </si>
  <si>
    <t>3SL</t>
  </si>
  <si>
    <t>LNT</t>
  </si>
  <si>
    <t>2FL</t>
  </si>
  <si>
    <t>6SL</t>
  </si>
  <si>
    <t>LNNT</t>
  </si>
  <si>
    <t>Average</t>
  </si>
  <si>
    <t>SD</t>
  </si>
  <si>
    <t>IC50</t>
  </si>
  <si>
    <t>Forward (5'-3')</t>
  </si>
  <si>
    <t>Reverse (5'-3')</t>
  </si>
  <si>
    <t>GADPH</t>
  </si>
  <si>
    <t>GACCCCTTCATTGACCTCAAC</t>
  </si>
  <si>
    <t>CATACCAGGAAATGAGCTTG</t>
  </si>
  <si>
    <t>TNF-α</t>
  </si>
  <si>
    <t>CTGCTGCACTTTGGAGTGAT</t>
  </si>
  <si>
    <t>AGATGATCTGACTGCCTGGG</t>
  </si>
  <si>
    <t>IL-6</t>
  </si>
  <si>
    <t>AGCCACTCACCTCTTCAGAAC</t>
  </si>
  <si>
    <t>GCCTCTTTGCTGCTTTCACAC</t>
  </si>
  <si>
    <t>iNOS</t>
  </si>
  <si>
    <t>CATCCTCTTTGCGACAGAGAC</t>
  </si>
  <si>
    <t>GCAGCTCAGCCTGTACTTATC</t>
  </si>
  <si>
    <t>average</t>
  </si>
  <si>
    <t>survival rate</t>
  </si>
  <si>
    <t>M</t>
  </si>
  <si>
    <t>OPN-L</t>
  </si>
  <si>
    <t>OPN-M</t>
  </si>
  <si>
    <t>OPN-H</t>
  </si>
  <si>
    <t>3SL-L</t>
  </si>
  <si>
    <t>3SL-M</t>
  </si>
  <si>
    <t>3SL-H</t>
  </si>
  <si>
    <t>3SL+OPN(LL)</t>
  </si>
  <si>
    <t>3SL+OPN(LM)</t>
  </si>
  <si>
    <t>3SL+OPN(LH)</t>
  </si>
  <si>
    <t>3SL+OPN(ML)</t>
  </si>
  <si>
    <t>3SL+OPN(MM)</t>
  </si>
  <si>
    <t>3SL+OPN(MH)</t>
  </si>
  <si>
    <t>3SL+OPN(HL)</t>
  </si>
  <si>
    <t>3SL+OPN(HM)</t>
  </si>
  <si>
    <t>3SL+OPN(HH)</t>
  </si>
  <si>
    <t>OPN+3SL
Elisa</t>
    <phoneticPr fontId="12" type="noConversion"/>
  </si>
  <si>
    <t>TNFa</t>
  </si>
  <si>
    <t>OPN+3SL
PCR</t>
    <phoneticPr fontId="12" type="noConversion"/>
  </si>
  <si>
    <t>inhibition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</si>
</sst>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_ "/>
    <numFmt numFmtId="178" formatCode="0.00_);[Red]\(0.00\)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7" fontId="7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8" fontId="11" fillId="3" borderId="0" xfId="0" applyNumberFormat="1" applyFont="1" applyFill="1" applyAlignment="1">
      <alignment horizontal="center"/>
    </xf>
    <xf numFmtId="178" fontId="11" fillId="3" borderId="0" xfId="0" applyNumberFormat="1" applyFont="1" applyFill="1" applyAlignment="1">
      <alignment horizontal="center" vertical="center"/>
    </xf>
    <xf numFmtId="177" fontId="11" fillId="0" borderId="0" xfId="0" applyNumberFormat="1" applyFont="1" applyAlignment="1">
      <alignment horizontal="center"/>
    </xf>
    <xf numFmtId="177" fontId="11" fillId="3" borderId="0" xfId="0" applyNumberFormat="1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15"/>
  <sheetViews>
    <sheetView tabSelected="1" workbookViewId="0">
      <selection activeCell="F36" sqref="F36"/>
    </sheetView>
  </sheetViews>
  <sheetFormatPr defaultColWidth="9" defaultRowHeight="14.4" x14ac:dyDescent="0.25"/>
  <cols>
    <col min="1" max="1" width="9" style="6"/>
    <col min="2" max="2" width="9" style="5"/>
    <col min="3" max="4" width="9" style="6"/>
    <col min="5" max="5" width="9" style="15"/>
    <col min="6" max="15" width="9" style="6"/>
    <col min="16" max="25" width="10.109375" style="6" customWidth="1"/>
    <col min="26" max="16384" width="9" style="6"/>
  </cols>
  <sheetData>
    <row r="1" spans="2:15" x14ac:dyDescent="0.25">
      <c r="B1" s="5" t="s">
        <v>9</v>
      </c>
      <c r="C1" s="6" t="s">
        <v>5</v>
      </c>
      <c r="E1" s="15">
        <v>1.0469999999999999</v>
      </c>
      <c r="F1" s="6">
        <v>0.96</v>
      </c>
      <c r="G1" s="6">
        <v>1.0389999999999999</v>
      </c>
      <c r="H1" s="6">
        <v>1.04</v>
      </c>
      <c r="I1" s="6">
        <v>0.96499999999999997</v>
      </c>
      <c r="J1" s="6">
        <v>0.97499999999999998</v>
      </c>
      <c r="K1" s="6">
        <v>1.095</v>
      </c>
      <c r="L1" s="6">
        <v>1.05</v>
      </c>
      <c r="M1" s="6">
        <v>1.0289999999999999</v>
      </c>
      <c r="N1" s="6">
        <v>1.026</v>
      </c>
    </row>
    <row r="2" spans="2:15" x14ac:dyDescent="0.25">
      <c r="C2" s="6" t="s">
        <v>6</v>
      </c>
      <c r="E2" s="15">
        <v>1.0960000000000001</v>
      </c>
      <c r="F2" s="6">
        <v>1.0609999999999999</v>
      </c>
      <c r="G2" s="6">
        <v>1.083</v>
      </c>
      <c r="H2" s="6">
        <v>1.0169999999999999</v>
      </c>
      <c r="I2" s="6">
        <v>1.0409999999999999</v>
      </c>
      <c r="J2" s="6">
        <v>0.99399999999999999</v>
      </c>
      <c r="K2" s="6">
        <v>1.103</v>
      </c>
      <c r="L2" s="6">
        <v>1.121</v>
      </c>
      <c r="M2" s="6">
        <v>1.05</v>
      </c>
      <c r="N2" s="6">
        <v>1.052</v>
      </c>
    </row>
    <row r="3" spans="2:15" x14ac:dyDescent="0.25">
      <c r="C3" s="6" t="s">
        <v>7</v>
      </c>
      <c r="E3" s="15">
        <v>1.0649999999999999</v>
      </c>
      <c r="F3" s="6">
        <v>1.0449999999999999</v>
      </c>
      <c r="G3" s="6">
        <v>1.032</v>
      </c>
      <c r="H3" s="6">
        <v>0.96</v>
      </c>
      <c r="I3" s="6">
        <v>1.044</v>
      </c>
      <c r="J3" s="6">
        <v>0.97199999999999998</v>
      </c>
      <c r="K3" s="6">
        <v>0.97099999999999997</v>
      </c>
      <c r="L3" s="6">
        <v>1.073</v>
      </c>
      <c r="M3" s="6">
        <v>0.97299999999999998</v>
      </c>
      <c r="N3" s="6">
        <v>1.018</v>
      </c>
    </row>
    <row r="4" spans="2:15" x14ac:dyDescent="0.25">
      <c r="C4" s="6" t="s">
        <v>32</v>
      </c>
      <c r="E4" s="15">
        <f>AVERAGE(E1:E3)</f>
        <v>1.0693333333333332</v>
      </c>
      <c r="F4" s="15">
        <f t="shared" ref="F4:N4" si="0">AVERAGE(F1:F3)</f>
        <v>1.022</v>
      </c>
      <c r="G4" s="15">
        <f t="shared" si="0"/>
        <v>1.0513333333333332</v>
      </c>
      <c r="H4" s="15">
        <f t="shared" si="0"/>
        <v>1.0056666666666667</v>
      </c>
      <c r="I4" s="15">
        <f t="shared" si="0"/>
        <v>1.0166666666666666</v>
      </c>
      <c r="J4" s="15">
        <f t="shared" si="0"/>
        <v>0.98033333333333328</v>
      </c>
      <c r="K4" s="15">
        <f t="shared" si="0"/>
        <v>1.0563333333333333</v>
      </c>
      <c r="L4" s="15">
        <f t="shared" si="0"/>
        <v>1.0813333333333335</v>
      </c>
      <c r="M4" s="15">
        <f t="shared" si="0"/>
        <v>1.0173333333333332</v>
      </c>
      <c r="N4" s="15">
        <f t="shared" si="0"/>
        <v>1.032</v>
      </c>
    </row>
    <row r="5" spans="2:15" x14ac:dyDescent="0.25">
      <c r="C5" s="6" t="s">
        <v>33</v>
      </c>
      <c r="F5" s="6">
        <f>F4/$E$4*100</f>
        <v>95.573566084788041</v>
      </c>
      <c r="G5" s="6">
        <f t="shared" ref="G5:N5" si="1">G4/$E$4*100</f>
        <v>98.316708229426425</v>
      </c>
      <c r="H5" s="6">
        <f t="shared" si="1"/>
        <v>94.046134663341661</v>
      </c>
      <c r="I5" s="6">
        <f t="shared" si="1"/>
        <v>95.074812967581039</v>
      </c>
      <c r="J5" s="6">
        <f t="shared" si="1"/>
        <v>91.677057356608486</v>
      </c>
      <c r="K5" s="6">
        <f t="shared" si="1"/>
        <v>98.784289276807996</v>
      </c>
      <c r="L5" s="6">
        <f t="shared" si="1"/>
        <v>101.12219451371574</v>
      </c>
      <c r="M5" s="6">
        <f t="shared" si="1"/>
        <v>95.137157107231914</v>
      </c>
      <c r="N5" s="6">
        <f t="shared" si="1"/>
        <v>96.508728179551127</v>
      </c>
    </row>
    <row r="7" spans="2:15" x14ac:dyDescent="0.25">
      <c r="F7" s="6">
        <v>0.78</v>
      </c>
      <c r="G7" s="6">
        <v>1.56</v>
      </c>
      <c r="H7" s="6">
        <v>3.13</v>
      </c>
      <c r="I7" s="6">
        <v>6.25</v>
      </c>
      <c r="J7" s="6">
        <v>12.5</v>
      </c>
      <c r="K7" s="6">
        <v>25</v>
      </c>
      <c r="L7" s="6">
        <v>50</v>
      </c>
      <c r="M7" s="6">
        <v>100</v>
      </c>
      <c r="N7" s="6">
        <v>200</v>
      </c>
      <c r="O7" s="6" t="s">
        <v>8</v>
      </c>
    </row>
    <row r="8" spans="2:15" x14ac:dyDescent="0.25">
      <c r="C8" s="6" t="s">
        <v>1</v>
      </c>
    </row>
    <row r="9" spans="2:15" x14ac:dyDescent="0.25">
      <c r="E9" s="15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</row>
    <row r="12" spans="2:15" x14ac:dyDescent="0.25">
      <c r="B12" s="5" t="s">
        <v>9</v>
      </c>
      <c r="C12" s="6" t="s">
        <v>5</v>
      </c>
      <c r="E12" s="15">
        <v>1.046</v>
      </c>
      <c r="F12" s="6">
        <v>0.877</v>
      </c>
      <c r="G12" s="6">
        <v>0.92200000000000004</v>
      </c>
      <c r="H12" s="6">
        <v>0.95799999999999996</v>
      </c>
      <c r="I12" s="6">
        <v>0.84399999999999997</v>
      </c>
      <c r="J12" s="6">
        <v>0.88100000000000001</v>
      </c>
      <c r="K12" s="6">
        <v>0.84199999999999997</v>
      </c>
      <c r="L12" s="6">
        <v>0.97499999999999998</v>
      </c>
      <c r="M12" s="6">
        <v>1.048</v>
      </c>
      <c r="N12" s="6">
        <v>1.1120000000000001</v>
      </c>
    </row>
    <row r="13" spans="2:15" x14ac:dyDescent="0.25">
      <c r="C13" s="6" t="s">
        <v>6</v>
      </c>
      <c r="E13" s="15">
        <v>1.0589999999999999</v>
      </c>
      <c r="F13" s="6">
        <v>0.98399999999999999</v>
      </c>
      <c r="G13" s="6">
        <v>1.095</v>
      </c>
      <c r="H13" s="6">
        <v>1.014</v>
      </c>
      <c r="I13" s="6">
        <v>0.99399999999999999</v>
      </c>
      <c r="J13" s="6">
        <v>1.0409999999999999</v>
      </c>
      <c r="K13" s="6">
        <v>1.07</v>
      </c>
      <c r="L13" s="6">
        <v>1.042</v>
      </c>
      <c r="M13" s="6">
        <v>1.0449999999999999</v>
      </c>
      <c r="N13" s="6">
        <v>1.0660000000000001</v>
      </c>
    </row>
    <row r="14" spans="2:15" x14ac:dyDescent="0.25">
      <c r="C14" s="6" t="s">
        <v>7</v>
      </c>
      <c r="E14" s="15">
        <v>1.0469999999999999</v>
      </c>
      <c r="F14" s="6">
        <v>0.91300000000000003</v>
      </c>
      <c r="G14" s="6">
        <v>1.1000000000000001</v>
      </c>
      <c r="H14" s="6">
        <v>1.046</v>
      </c>
      <c r="I14" s="6">
        <v>1.0029999999999999</v>
      </c>
      <c r="J14" s="6">
        <v>1.0589999999999999</v>
      </c>
      <c r="K14" s="6">
        <v>0.97299999999999998</v>
      </c>
      <c r="L14" s="6">
        <v>1.018</v>
      </c>
      <c r="M14" s="6">
        <v>1.0249999999999999</v>
      </c>
      <c r="N14" s="6">
        <v>1.0369999999999999</v>
      </c>
    </row>
    <row r="15" spans="2:15" x14ac:dyDescent="0.25">
      <c r="C15" s="6" t="s">
        <v>32</v>
      </c>
      <c r="E15" s="15">
        <f>AVERAGE(E12:E14)</f>
        <v>1.0506666666666666</v>
      </c>
      <c r="F15" s="15">
        <f t="shared" ref="F15:N15" si="2">AVERAGE(F12:F14)</f>
        <v>0.92466666666666664</v>
      </c>
      <c r="G15" s="15">
        <f t="shared" si="2"/>
        <v>1.0389999999999999</v>
      </c>
      <c r="H15" s="15">
        <f t="shared" si="2"/>
        <v>1.006</v>
      </c>
      <c r="I15" s="15">
        <f t="shared" si="2"/>
        <v>0.94700000000000006</v>
      </c>
      <c r="J15" s="15">
        <f t="shared" si="2"/>
        <v>0.99366666666666659</v>
      </c>
      <c r="K15" s="15">
        <f t="shared" si="2"/>
        <v>0.96166666666666656</v>
      </c>
      <c r="L15" s="15">
        <f t="shared" si="2"/>
        <v>1.0116666666666667</v>
      </c>
      <c r="M15" s="15">
        <f t="shared" si="2"/>
        <v>1.0393333333333332</v>
      </c>
      <c r="N15" s="15">
        <f t="shared" si="2"/>
        <v>1.0716666666666665</v>
      </c>
    </row>
    <row r="16" spans="2:15" x14ac:dyDescent="0.25">
      <c r="C16" s="6" t="s">
        <v>33</v>
      </c>
      <c r="F16" s="6">
        <f>F15/$E$15*100</f>
        <v>88.007614213197968</v>
      </c>
      <c r="G16" s="6">
        <f t="shared" ref="G16:N16" si="3">G15/$E$15*100</f>
        <v>98.889593908629436</v>
      </c>
      <c r="H16" s="6">
        <f t="shared" si="3"/>
        <v>95.748730964467015</v>
      </c>
      <c r="I16" s="6">
        <f t="shared" si="3"/>
        <v>90.133248730964482</v>
      </c>
      <c r="J16" s="6">
        <f t="shared" si="3"/>
        <v>94.574873096446694</v>
      </c>
      <c r="K16" s="6">
        <f t="shared" si="3"/>
        <v>91.529187817258872</v>
      </c>
      <c r="L16" s="6">
        <f t="shared" si="3"/>
        <v>96.288071065989854</v>
      </c>
      <c r="M16" s="6">
        <f t="shared" si="3"/>
        <v>98.921319796954307</v>
      </c>
      <c r="N16" s="6">
        <f t="shared" si="3"/>
        <v>101.99873096446699</v>
      </c>
    </row>
    <row r="19" spans="2:15" x14ac:dyDescent="0.25">
      <c r="B19" s="5" t="s">
        <v>10</v>
      </c>
      <c r="D19" s="5"/>
    </row>
    <row r="20" spans="2:15" x14ac:dyDescent="0.25">
      <c r="F20" s="6">
        <v>0.78</v>
      </c>
      <c r="G20" s="6">
        <v>1.56</v>
      </c>
      <c r="H20" s="6">
        <v>3.13</v>
      </c>
      <c r="I20" s="6">
        <v>6.25</v>
      </c>
      <c r="J20" s="6">
        <v>12.5</v>
      </c>
      <c r="K20" s="6">
        <v>25</v>
      </c>
      <c r="L20" s="6">
        <v>50</v>
      </c>
      <c r="M20" s="6">
        <v>100</v>
      </c>
      <c r="N20" s="6">
        <v>200</v>
      </c>
      <c r="O20" s="6" t="s">
        <v>8</v>
      </c>
    </row>
    <row r="21" spans="2:15" x14ac:dyDescent="0.25">
      <c r="C21" s="6" t="s">
        <v>1</v>
      </c>
    </row>
    <row r="22" spans="2:15" x14ac:dyDescent="0.25">
      <c r="E22" s="15">
        <v>2</v>
      </c>
      <c r="F22" s="6">
        <v>3</v>
      </c>
      <c r="G22" s="6">
        <v>4</v>
      </c>
      <c r="H22" s="6">
        <v>5</v>
      </c>
      <c r="I22" s="6">
        <v>6</v>
      </c>
      <c r="J22" s="6">
        <v>7</v>
      </c>
      <c r="K22" s="6">
        <v>8</v>
      </c>
      <c r="L22" s="6">
        <v>9</v>
      </c>
      <c r="M22" s="6">
        <v>10</v>
      </c>
      <c r="N22" s="6">
        <v>11</v>
      </c>
    </row>
    <row r="24" spans="2:15" x14ac:dyDescent="0.25">
      <c r="C24" s="6" t="s">
        <v>2</v>
      </c>
      <c r="E24" s="15">
        <v>1.1160000000000001</v>
      </c>
      <c r="F24" s="6">
        <v>1.1240000000000001</v>
      </c>
      <c r="G24" s="6">
        <v>1.0469999999999999</v>
      </c>
      <c r="H24" s="6">
        <v>1.123</v>
      </c>
      <c r="I24" s="6">
        <v>1.073</v>
      </c>
      <c r="J24" s="6">
        <v>1.0640000000000001</v>
      </c>
      <c r="K24" s="6">
        <v>1.008</v>
      </c>
      <c r="L24" s="6">
        <v>0.92</v>
      </c>
      <c r="M24" s="6">
        <v>1.0629999999999999</v>
      </c>
      <c r="N24" s="6">
        <v>1.0209999999999999</v>
      </c>
    </row>
    <row r="25" spans="2:15" x14ac:dyDescent="0.25">
      <c r="C25" s="6" t="s">
        <v>3</v>
      </c>
      <c r="E25" s="15">
        <v>1.135</v>
      </c>
      <c r="F25" s="6">
        <v>1.097</v>
      </c>
      <c r="G25" s="6">
        <v>1.0980000000000001</v>
      </c>
      <c r="H25" s="6">
        <v>1.127</v>
      </c>
      <c r="I25" s="6">
        <v>1.0960000000000001</v>
      </c>
      <c r="J25" s="6">
        <v>1.0649999999999999</v>
      </c>
      <c r="K25" s="6">
        <v>1.081</v>
      </c>
      <c r="L25" s="6">
        <v>1.115</v>
      </c>
      <c r="M25" s="6">
        <v>0.94499999999999995</v>
      </c>
      <c r="N25" s="6">
        <v>1.0329999999999999</v>
      </c>
    </row>
    <row r="26" spans="2:15" x14ac:dyDescent="0.25">
      <c r="C26" s="6" t="s">
        <v>4</v>
      </c>
      <c r="E26" s="15">
        <v>1.1619999999999999</v>
      </c>
      <c r="F26" s="6">
        <v>1.1319999999999999</v>
      </c>
      <c r="G26" s="6">
        <v>1.0029999999999999</v>
      </c>
      <c r="H26" s="6">
        <v>1.125</v>
      </c>
      <c r="I26" s="6">
        <v>1.091</v>
      </c>
      <c r="J26" s="6">
        <v>1.109</v>
      </c>
      <c r="K26" s="6">
        <v>1.0669999999999999</v>
      </c>
      <c r="L26" s="6">
        <v>1.1259999999999999</v>
      </c>
      <c r="M26" s="6">
        <v>1.07</v>
      </c>
      <c r="N26" s="6">
        <v>1.079</v>
      </c>
    </row>
    <row r="27" spans="2:15" x14ac:dyDescent="0.25">
      <c r="C27" s="6" t="s">
        <v>32</v>
      </c>
      <c r="E27" s="15">
        <f>AVERAGE(E24:E26)</f>
        <v>1.1376666666666668</v>
      </c>
      <c r="F27" s="15">
        <f t="shared" ref="F27:N27" si="4">AVERAGE(F24:F26)</f>
        <v>1.1176666666666666</v>
      </c>
      <c r="G27" s="15">
        <f t="shared" si="4"/>
        <v>1.0493333333333332</v>
      </c>
      <c r="H27" s="15">
        <f t="shared" si="4"/>
        <v>1.125</v>
      </c>
      <c r="I27" s="15">
        <f t="shared" si="4"/>
        <v>1.0866666666666667</v>
      </c>
      <c r="J27" s="15">
        <f t="shared" si="4"/>
        <v>1.0793333333333333</v>
      </c>
      <c r="K27" s="15">
        <f t="shared" si="4"/>
        <v>1.0519999999999998</v>
      </c>
      <c r="L27" s="15">
        <f t="shared" si="4"/>
        <v>1.0536666666666668</v>
      </c>
      <c r="M27" s="15">
        <f t="shared" si="4"/>
        <v>1.026</v>
      </c>
      <c r="N27" s="15">
        <f t="shared" si="4"/>
        <v>1.0443333333333333</v>
      </c>
    </row>
    <row r="28" spans="2:15" x14ac:dyDescent="0.25">
      <c r="C28" s="6" t="s">
        <v>33</v>
      </c>
      <c r="F28" s="6">
        <f>F27/$E$27*100</f>
        <v>98.242015821857592</v>
      </c>
      <c r="G28" s="6">
        <f t="shared" ref="G28:N28" si="5">G27/$E$27*100</f>
        <v>92.235569879871065</v>
      </c>
      <c r="H28" s="6">
        <f t="shared" si="5"/>
        <v>98.886610020509806</v>
      </c>
      <c r="I28" s="6">
        <f t="shared" si="5"/>
        <v>95.517140345736877</v>
      </c>
      <c r="J28" s="6">
        <f t="shared" si="5"/>
        <v>94.872546147084662</v>
      </c>
      <c r="K28" s="6">
        <f t="shared" si="5"/>
        <v>92.46996777029004</v>
      </c>
      <c r="L28" s="6">
        <f t="shared" si="5"/>
        <v>92.616466451801926</v>
      </c>
      <c r="M28" s="6">
        <f t="shared" si="5"/>
        <v>90.184588338704941</v>
      </c>
      <c r="N28" s="6">
        <f t="shared" si="5"/>
        <v>91.796073835335463</v>
      </c>
    </row>
    <row r="31" spans="2:15" x14ac:dyDescent="0.25">
      <c r="B31" s="5" t="s">
        <v>10</v>
      </c>
      <c r="C31" s="6" t="s">
        <v>5</v>
      </c>
      <c r="E31" s="15">
        <v>1.1060000000000001</v>
      </c>
      <c r="F31" s="6">
        <v>1.1259999999999999</v>
      </c>
      <c r="G31" s="6">
        <v>1.1240000000000001</v>
      </c>
      <c r="H31" s="6">
        <v>1.133</v>
      </c>
      <c r="I31" s="6">
        <v>1.052</v>
      </c>
      <c r="J31" s="6">
        <v>1.0920000000000001</v>
      </c>
      <c r="K31" s="6">
        <v>1.0820000000000001</v>
      </c>
      <c r="L31" s="6">
        <v>0.98899999999999999</v>
      </c>
      <c r="M31" s="6">
        <v>1.087</v>
      </c>
      <c r="N31" s="6">
        <v>1.0820000000000001</v>
      </c>
    </row>
    <row r="32" spans="2:15" x14ac:dyDescent="0.25">
      <c r="C32" s="6" t="s">
        <v>6</v>
      </c>
      <c r="E32" s="15">
        <v>1.1279999999999999</v>
      </c>
      <c r="F32" s="6">
        <v>1.0900000000000001</v>
      </c>
      <c r="G32" s="6">
        <v>1.07</v>
      </c>
      <c r="H32" s="6">
        <v>1.1599999999999999</v>
      </c>
      <c r="I32" s="6">
        <v>1.0389999999999999</v>
      </c>
      <c r="J32" s="6">
        <v>1.1220000000000001</v>
      </c>
      <c r="K32" s="6">
        <v>1.1040000000000001</v>
      </c>
      <c r="L32" s="6">
        <v>1.0189999999999999</v>
      </c>
      <c r="M32" s="6">
        <v>1.097</v>
      </c>
      <c r="N32" s="6">
        <v>1.0669999999999999</v>
      </c>
    </row>
    <row r="33" spans="2:14" x14ac:dyDescent="0.25">
      <c r="C33" s="6" t="s">
        <v>7</v>
      </c>
      <c r="E33" s="15">
        <v>1.095</v>
      </c>
      <c r="F33" s="6">
        <v>1.119</v>
      </c>
      <c r="G33" s="6">
        <v>1.0489999999999999</v>
      </c>
      <c r="H33" s="6">
        <v>1.0269999999999999</v>
      </c>
      <c r="I33" s="6">
        <v>1.155</v>
      </c>
      <c r="J33" s="6">
        <v>1.1000000000000001</v>
      </c>
      <c r="K33" s="6">
        <v>1.1160000000000001</v>
      </c>
      <c r="L33" s="6">
        <v>1.1299999999999999</v>
      </c>
      <c r="M33" s="6">
        <v>1.083</v>
      </c>
      <c r="N33" s="6">
        <v>1.0629999999999999</v>
      </c>
    </row>
    <row r="34" spans="2:14" x14ac:dyDescent="0.25">
      <c r="C34" s="6" t="s">
        <v>32</v>
      </c>
      <c r="E34" s="15">
        <f>AVERAGE(E31:E33)</f>
        <v>1.1096666666666666</v>
      </c>
      <c r="F34" s="15">
        <f t="shared" ref="F34:N34" si="6">AVERAGE(F31:F33)</f>
        <v>1.1116666666666666</v>
      </c>
      <c r="G34" s="15">
        <f t="shared" si="6"/>
        <v>1.081</v>
      </c>
      <c r="H34" s="15">
        <f t="shared" si="6"/>
        <v>1.1066666666666667</v>
      </c>
      <c r="I34" s="15">
        <f t="shared" si="6"/>
        <v>1.0820000000000001</v>
      </c>
      <c r="J34" s="15">
        <f t="shared" si="6"/>
        <v>1.1046666666666669</v>
      </c>
      <c r="K34" s="15">
        <f t="shared" si="6"/>
        <v>1.1006666666666667</v>
      </c>
      <c r="L34" s="15">
        <f t="shared" si="6"/>
        <v>1.046</v>
      </c>
      <c r="M34" s="15">
        <f t="shared" si="6"/>
        <v>1.0890000000000002</v>
      </c>
      <c r="N34" s="15">
        <f t="shared" si="6"/>
        <v>1.0706666666666667</v>
      </c>
    </row>
    <row r="35" spans="2:14" x14ac:dyDescent="0.25">
      <c r="C35" s="6" t="s">
        <v>33</v>
      </c>
      <c r="F35" s="6">
        <f>F34/$E$34*100</f>
        <v>100.18023430459597</v>
      </c>
      <c r="G35" s="6">
        <f t="shared" ref="G35:N35" si="7">G34/$E$34*100</f>
        <v>97.416641634124375</v>
      </c>
      <c r="H35" s="6">
        <f t="shared" si="7"/>
        <v>99.729648543106052</v>
      </c>
      <c r="I35" s="6">
        <f t="shared" si="7"/>
        <v>97.506758786422367</v>
      </c>
      <c r="J35" s="6">
        <f t="shared" si="7"/>
        <v>99.549414238510096</v>
      </c>
      <c r="K35" s="6">
        <f t="shared" si="7"/>
        <v>99.188945629318127</v>
      </c>
      <c r="L35" s="6">
        <f t="shared" si="7"/>
        <v>94.262541303694817</v>
      </c>
      <c r="M35" s="6">
        <f t="shared" si="7"/>
        <v>98.137578852508284</v>
      </c>
      <c r="N35" s="6">
        <f t="shared" si="7"/>
        <v>96.485431060378502</v>
      </c>
    </row>
    <row r="38" spans="2:14" x14ac:dyDescent="0.25">
      <c r="B38" s="5" t="s">
        <v>12</v>
      </c>
      <c r="C38" s="6" t="s">
        <v>5</v>
      </c>
      <c r="E38" s="15">
        <v>1.026</v>
      </c>
      <c r="F38" s="6">
        <v>1.044</v>
      </c>
      <c r="G38" s="6">
        <v>1.01</v>
      </c>
      <c r="H38" s="6">
        <v>1.0509999999999999</v>
      </c>
      <c r="I38" s="6">
        <v>1.08</v>
      </c>
      <c r="J38" s="6">
        <v>1.0980000000000001</v>
      </c>
      <c r="K38" s="6">
        <v>1.0640000000000001</v>
      </c>
      <c r="L38" s="6">
        <v>1.0329999999999999</v>
      </c>
      <c r="M38" s="6">
        <v>1.012</v>
      </c>
      <c r="N38" s="6">
        <v>0.96899999999999997</v>
      </c>
    </row>
    <row r="39" spans="2:14" x14ac:dyDescent="0.25">
      <c r="C39" s="6" t="s">
        <v>6</v>
      </c>
      <c r="E39" s="15">
        <v>0.97199999999999998</v>
      </c>
      <c r="F39" s="6">
        <v>1.0569999999999999</v>
      </c>
      <c r="G39" s="6">
        <v>1.038</v>
      </c>
      <c r="H39" s="6">
        <v>0.88700000000000001</v>
      </c>
      <c r="I39" s="6">
        <v>0.995</v>
      </c>
      <c r="J39" s="6">
        <v>0.96399999999999997</v>
      </c>
      <c r="K39" s="6">
        <v>0.97099999999999997</v>
      </c>
      <c r="L39" s="6">
        <v>1.032</v>
      </c>
      <c r="M39" s="6">
        <v>1.018</v>
      </c>
      <c r="N39" s="6">
        <v>1.018</v>
      </c>
    </row>
    <row r="40" spans="2:14" x14ac:dyDescent="0.25">
      <c r="C40" s="6" t="s">
        <v>7</v>
      </c>
      <c r="E40" s="15">
        <v>1.0509999999999999</v>
      </c>
      <c r="F40" s="6">
        <v>1.0620000000000001</v>
      </c>
      <c r="G40" s="6">
        <v>0.996</v>
      </c>
      <c r="H40" s="6">
        <v>1.032</v>
      </c>
      <c r="I40" s="6">
        <v>1.103</v>
      </c>
      <c r="J40" s="6">
        <v>1.0740000000000001</v>
      </c>
      <c r="K40" s="6">
        <v>1.048</v>
      </c>
      <c r="L40" s="6">
        <v>1.0089999999999999</v>
      </c>
      <c r="M40" s="6">
        <v>1.0509999999999999</v>
      </c>
      <c r="N40" s="6">
        <v>1.081</v>
      </c>
    </row>
    <row r="41" spans="2:14" x14ac:dyDescent="0.25">
      <c r="C41" s="6" t="s">
        <v>32</v>
      </c>
      <c r="E41" s="15">
        <f>AVERAGE(E38:E40)</f>
        <v>1.0163333333333333</v>
      </c>
      <c r="F41" s="15">
        <f t="shared" ref="F41:N41" si="8">AVERAGE(F38:F40)</f>
        <v>1.0543333333333333</v>
      </c>
      <c r="G41" s="15">
        <f t="shared" si="8"/>
        <v>1.0146666666666666</v>
      </c>
      <c r="H41" s="15">
        <f t="shared" si="8"/>
        <v>0.98999999999999988</v>
      </c>
      <c r="I41" s="15">
        <f t="shared" si="8"/>
        <v>1.0593333333333332</v>
      </c>
      <c r="J41" s="15">
        <f t="shared" si="8"/>
        <v>1.0453333333333334</v>
      </c>
      <c r="K41" s="15">
        <f t="shared" si="8"/>
        <v>1.0276666666666667</v>
      </c>
      <c r="L41" s="15">
        <f t="shared" si="8"/>
        <v>1.0246666666666666</v>
      </c>
      <c r="M41" s="15">
        <f t="shared" si="8"/>
        <v>1.0270000000000001</v>
      </c>
      <c r="N41" s="15">
        <f t="shared" si="8"/>
        <v>1.0226666666666666</v>
      </c>
    </row>
    <row r="42" spans="2:14" x14ac:dyDescent="0.25">
      <c r="C42" s="6" t="s">
        <v>33</v>
      </c>
      <c r="F42" s="6">
        <f>F41/$E$41*100</f>
        <v>103.73893079698261</v>
      </c>
      <c r="G42" s="6">
        <f t="shared" ref="G42:N42" si="9">G41/$E$41*100</f>
        <v>99.836011807149887</v>
      </c>
      <c r="H42" s="6">
        <f t="shared" si="9"/>
        <v>97.408986552968173</v>
      </c>
      <c r="I42" s="6">
        <f t="shared" si="9"/>
        <v>104.23089537553297</v>
      </c>
      <c r="J42" s="6">
        <f t="shared" si="9"/>
        <v>102.85339455559202</v>
      </c>
      <c r="K42" s="6">
        <f t="shared" si="9"/>
        <v>101.11511971138079</v>
      </c>
      <c r="L42" s="6">
        <f t="shared" si="9"/>
        <v>100.81994096425058</v>
      </c>
      <c r="M42" s="6">
        <f t="shared" si="9"/>
        <v>101.04952443424075</v>
      </c>
      <c r="N42" s="6">
        <f t="shared" si="9"/>
        <v>100.62315513283045</v>
      </c>
    </row>
    <row r="44" spans="2:14" x14ac:dyDescent="0.25">
      <c r="B44" s="5" t="s">
        <v>12</v>
      </c>
      <c r="C44" s="6" t="s">
        <v>5</v>
      </c>
      <c r="E44" s="15">
        <v>1.083</v>
      </c>
      <c r="F44" s="6">
        <v>1.0940000000000001</v>
      </c>
      <c r="G44" s="6">
        <v>1.1160000000000001</v>
      </c>
      <c r="H44" s="6">
        <v>1.083</v>
      </c>
      <c r="I44" s="6">
        <v>1.071</v>
      </c>
      <c r="J44" s="6">
        <v>1.095</v>
      </c>
      <c r="K44" s="6">
        <v>1.06</v>
      </c>
      <c r="L44" s="6">
        <v>1.07</v>
      </c>
      <c r="M44" s="6">
        <v>1.0169999999999999</v>
      </c>
      <c r="N44" s="6">
        <v>0.996</v>
      </c>
    </row>
    <row r="45" spans="2:14" x14ac:dyDescent="0.25">
      <c r="C45" s="6" t="s">
        <v>6</v>
      </c>
      <c r="E45" s="15">
        <v>0.98499999999999999</v>
      </c>
      <c r="F45" s="6">
        <v>1.0469999999999999</v>
      </c>
      <c r="G45" s="6">
        <v>1.0429999999999999</v>
      </c>
      <c r="H45" s="6">
        <v>1.115</v>
      </c>
      <c r="I45" s="6">
        <v>1.0089999999999999</v>
      </c>
      <c r="J45" s="6">
        <v>1.048</v>
      </c>
      <c r="K45" s="6">
        <v>1.006</v>
      </c>
      <c r="L45" s="6">
        <v>0.995</v>
      </c>
      <c r="M45" s="6">
        <v>1.115</v>
      </c>
      <c r="N45" s="6">
        <v>1.0660000000000001</v>
      </c>
    </row>
    <row r="46" spans="2:14" x14ac:dyDescent="0.25">
      <c r="C46" s="6" t="s">
        <v>7</v>
      </c>
      <c r="E46" s="15">
        <v>1.073</v>
      </c>
      <c r="F46" s="6">
        <v>1.032</v>
      </c>
      <c r="G46" s="6">
        <v>1.006</v>
      </c>
      <c r="H46" s="6">
        <v>1.0589999999999999</v>
      </c>
      <c r="I46" s="6">
        <v>1.0880000000000001</v>
      </c>
      <c r="J46" s="6">
        <v>1.0589999999999999</v>
      </c>
      <c r="K46" s="6">
        <v>1.115</v>
      </c>
      <c r="L46" s="6">
        <v>1.101</v>
      </c>
      <c r="M46" s="6">
        <v>1.024</v>
      </c>
      <c r="N46" s="6">
        <v>1.103</v>
      </c>
    </row>
    <row r="47" spans="2:14" x14ac:dyDescent="0.25">
      <c r="C47" s="6" t="s">
        <v>32</v>
      </c>
      <c r="E47" s="15">
        <f>AVERAGE(E44:E46)</f>
        <v>1.0469999999999999</v>
      </c>
      <c r="F47" s="15">
        <f t="shared" ref="F47:N47" si="10">AVERAGE(F44:F46)</f>
        <v>1.0576666666666668</v>
      </c>
      <c r="G47" s="15">
        <f t="shared" si="10"/>
        <v>1.0549999999999999</v>
      </c>
      <c r="H47" s="15">
        <f t="shared" si="10"/>
        <v>1.0856666666666666</v>
      </c>
      <c r="I47" s="15">
        <f t="shared" si="10"/>
        <v>1.056</v>
      </c>
      <c r="J47" s="15">
        <f t="shared" si="10"/>
        <v>1.0673333333333332</v>
      </c>
      <c r="K47" s="15">
        <f t="shared" si="10"/>
        <v>1.0603333333333333</v>
      </c>
      <c r="L47" s="15">
        <f t="shared" si="10"/>
        <v>1.0553333333333332</v>
      </c>
      <c r="M47" s="15">
        <f t="shared" si="10"/>
        <v>1.0519999999999998</v>
      </c>
      <c r="N47" s="15">
        <f t="shared" si="10"/>
        <v>1.0549999999999999</v>
      </c>
    </row>
    <row r="48" spans="2:14" x14ac:dyDescent="0.25">
      <c r="C48" s="6" t="s">
        <v>33</v>
      </c>
      <c r="F48" s="6">
        <f t="shared" ref="F48:N48" si="11">F47/$E$47*100</f>
        <v>101.01878382680675</v>
      </c>
      <c r="G48" s="6">
        <f t="shared" si="11"/>
        <v>100.76408787010507</v>
      </c>
      <c r="H48" s="6">
        <f t="shared" si="11"/>
        <v>103.69309137217446</v>
      </c>
      <c r="I48" s="6">
        <f t="shared" si="11"/>
        <v>100.85959885386822</v>
      </c>
      <c r="J48" s="6">
        <f t="shared" si="11"/>
        <v>101.94205666985037</v>
      </c>
      <c r="K48" s="6">
        <f t="shared" si="11"/>
        <v>101.27347978350845</v>
      </c>
      <c r="L48" s="6">
        <f t="shared" si="11"/>
        <v>100.79592486469278</v>
      </c>
      <c r="M48" s="6">
        <f t="shared" si="11"/>
        <v>100.47755491881564</v>
      </c>
      <c r="N48" s="6">
        <f t="shared" si="11"/>
        <v>100.76408787010507</v>
      </c>
    </row>
    <row r="51" spans="2:15" x14ac:dyDescent="0.25">
      <c r="B51" s="5" t="s">
        <v>13</v>
      </c>
      <c r="D51" s="5"/>
      <c r="F51" s="6">
        <v>0.78</v>
      </c>
      <c r="G51" s="6">
        <v>1.56</v>
      </c>
      <c r="H51" s="6">
        <v>3.13</v>
      </c>
      <c r="I51" s="6">
        <v>6.25</v>
      </c>
      <c r="J51" s="6">
        <v>12.5</v>
      </c>
      <c r="K51" s="6">
        <v>25</v>
      </c>
      <c r="L51" s="6">
        <v>50</v>
      </c>
      <c r="M51" s="6">
        <v>100</v>
      </c>
      <c r="N51" s="6">
        <v>200</v>
      </c>
      <c r="O51" s="6" t="s">
        <v>8</v>
      </c>
    </row>
    <row r="52" spans="2:15" x14ac:dyDescent="0.25">
      <c r="C52" s="6" t="s">
        <v>1</v>
      </c>
    </row>
    <row r="53" spans="2:15" x14ac:dyDescent="0.25">
      <c r="E53" s="15">
        <v>2</v>
      </c>
      <c r="F53" s="6">
        <v>3</v>
      </c>
      <c r="G53" s="6">
        <v>4</v>
      </c>
      <c r="H53" s="6">
        <v>5</v>
      </c>
      <c r="I53" s="6">
        <v>6</v>
      </c>
      <c r="J53" s="6">
        <v>7</v>
      </c>
      <c r="K53" s="6">
        <v>8</v>
      </c>
      <c r="L53" s="6">
        <v>9</v>
      </c>
      <c r="M53" s="6">
        <v>10</v>
      </c>
      <c r="N53" s="6">
        <v>11</v>
      </c>
    </row>
    <row r="55" spans="2:15" x14ac:dyDescent="0.25">
      <c r="C55" s="6" t="s">
        <v>2</v>
      </c>
      <c r="E55" s="15">
        <v>1.0609999999999999</v>
      </c>
      <c r="F55" s="6">
        <v>1.101</v>
      </c>
      <c r="G55" s="6">
        <v>0.95099999999999996</v>
      </c>
      <c r="H55" s="6">
        <v>1.0509999999999999</v>
      </c>
      <c r="I55" s="6">
        <v>1.091</v>
      </c>
      <c r="J55" s="6">
        <v>1.0269999999999999</v>
      </c>
      <c r="K55" s="6">
        <v>0.98599999999999999</v>
      </c>
      <c r="L55" s="6">
        <v>1.0289999999999999</v>
      </c>
      <c r="M55" s="6">
        <v>1.151</v>
      </c>
      <c r="N55" s="6">
        <v>1.173</v>
      </c>
    </row>
    <row r="56" spans="2:15" x14ac:dyDescent="0.25">
      <c r="C56" s="6" t="s">
        <v>3</v>
      </c>
      <c r="E56" s="15">
        <v>1.083</v>
      </c>
      <c r="F56" s="6">
        <v>1.145</v>
      </c>
      <c r="G56" s="6">
        <v>0.94799999999999995</v>
      </c>
      <c r="H56" s="6">
        <v>1.0720000000000001</v>
      </c>
      <c r="I56" s="6">
        <v>1.073</v>
      </c>
      <c r="J56" s="6">
        <v>1.0840000000000001</v>
      </c>
      <c r="K56" s="6">
        <v>0.97799999999999998</v>
      </c>
      <c r="L56" s="6">
        <v>1.1240000000000001</v>
      </c>
      <c r="M56" s="6">
        <v>1.1319999999999999</v>
      </c>
      <c r="N56" s="6">
        <v>1.1519999999999999</v>
      </c>
    </row>
    <row r="57" spans="2:15" x14ac:dyDescent="0.25">
      <c r="C57" s="6" t="s">
        <v>4</v>
      </c>
      <c r="E57" s="15">
        <v>1.0640000000000001</v>
      </c>
      <c r="F57" s="6">
        <v>1.1319999999999999</v>
      </c>
      <c r="G57" s="6">
        <v>1.0940000000000001</v>
      </c>
      <c r="H57" s="6">
        <v>1.014</v>
      </c>
      <c r="I57" s="6">
        <v>1.0820000000000001</v>
      </c>
      <c r="J57" s="6">
        <v>0.98799999999999999</v>
      </c>
      <c r="K57" s="6">
        <v>1.0680000000000001</v>
      </c>
      <c r="L57" s="6">
        <v>1.1040000000000001</v>
      </c>
      <c r="M57" s="6">
        <v>1.137</v>
      </c>
      <c r="N57" s="6">
        <v>1.0369999999999999</v>
      </c>
    </row>
    <row r="58" spans="2:15" x14ac:dyDescent="0.25">
      <c r="C58" s="6" t="s">
        <v>32</v>
      </c>
      <c r="E58" s="15">
        <f>AVERAGE(E55:E57)</f>
        <v>1.0693333333333335</v>
      </c>
      <c r="F58" s="15">
        <f t="shared" ref="F58:N58" si="12">AVERAGE(F55:F57)</f>
        <v>1.1260000000000001</v>
      </c>
      <c r="G58" s="15">
        <f t="shared" si="12"/>
        <v>0.99766666666666681</v>
      </c>
      <c r="H58" s="15">
        <f t="shared" si="12"/>
        <v>1.0456666666666667</v>
      </c>
      <c r="I58" s="15">
        <f t="shared" si="12"/>
        <v>1.0819999999999999</v>
      </c>
      <c r="J58" s="15">
        <f t="shared" si="12"/>
        <v>1.0329999999999999</v>
      </c>
      <c r="K58" s="15">
        <f t="shared" si="12"/>
        <v>1.0106666666666666</v>
      </c>
      <c r="L58" s="15">
        <f t="shared" si="12"/>
        <v>1.0856666666666668</v>
      </c>
      <c r="M58" s="15">
        <f t="shared" si="12"/>
        <v>1.1399999999999999</v>
      </c>
      <c r="N58" s="15">
        <f t="shared" si="12"/>
        <v>1.1206666666666667</v>
      </c>
    </row>
    <row r="59" spans="2:15" x14ac:dyDescent="0.25">
      <c r="C59" s="6" t="s">
        <v>33</v>
      </c>
      <c r="F59" s="6">
        <f>F58/$E$58*100</f>
        <v>105.29925187032418</v>
      </c>
      <c r="G59" s="6">
        <f t="shared" ref="G59:N59" si="13">G58/$E$58*100</f>
        <v>93.298004987531172</v>
      </c>
      <c r="H59" s="6">
        <f t="shared" si="13"/>
        <v>97.786783042394006</v>
      </c>
      <c r="I59" s="6">
        <f t="shared" si="13"/>
        <v>101.18453865336656</v>
      </c>
      <c r="J59" s="6">
        <f t="shared" si="13"/>
        <v>96.602244389027419</v>
      </c>
      <c r="K59" s="6">
        <f t="shared" si="13"/>
        <v>94.513715710723176</v>
      </c>
      <c r="L59" s="6">
        <f t="shared" si="13"/>
        <v>101.52743142144638</v>
      </c>
      <c r="M59" s="6">
        <f t="shared" si="13"/>
        <v>106.60847880299249</v>
      </c>
      <c r="N59" s="6">
        <f t="shared" si="13"/>
        <v>104.80049875311718</v>
      </c>
    </row>
    <row r="62" spans="2:15" x14ac:dyDescent="0.25">
      <c r="B62" s="5" t="s">
        <v>13</v>
      </c>
      <c r="C62" s="6" t="s">
        <v>5</v>
      </c>
      <c r="E62" s="15">
        <v>1.075</v>
      </c>
      <c r="F62" s="6">
        <v>1.1559999999999999</v>
      </c>
      <c r="G62" s="6">
        <v>0.995</v>
      </c>
      <c r="H62" s="6">
        <v>1.1259999999999999</v>
      </c>
      <c r="I62" s="6">
        <v>0.98799999999999999</v>
      </c>
      <c r="J62" s="6">
        <v>0.999</v>
      </c>
      <c r="K62" s="6">
        <v>1.0589999999999999</v>
      </c>
      <c r="L62" s="6">
        <v>1.1160000000000001</v>
      </c>
      <c r="M62" s="6">
        <v>1.1559999999999999</v>
      </c>
      <c r="N62" s="6">
        <v>1.0329999999999999</v>
      </c>
    </row>
    <row r="63" spans="2:15" x14ac:dyDescent="0.25">
      <c r="C63" s="6" t="s">
        <v>6</v>
      </c>
      <c r="E63" s="15">
        <v>1.0740000000000001</v>
      </c>
      <c r="F63" s="6">
        <v>1.121</v>
      </c>
      <c r="G63" s="6">
        <v>0.99399999999999999</v>
      </c>
      <c r="H63" s="6">
        <v>1.1040000000000001</v>
      </c>
      <c r="I63" s="6">
        <v>1.0660000000000001</v>
      </c>
      <c r="J63" s="6">
        <v>1.0409999999999999</v>
      </c>
      <c r="K63" s="6">
        <v>0.98099999999999998</v>
      </c>
      <c r="L63" s="6">
        <v>1.1399999999999999</v>
      </c>
      <c r="M63" s="6">
        <v>1.1399999999999999</v>
      </c>
      <c r="N63" s="6">
        <v>1.04</v>
      </c>
    </row>
    <row r="64" spans="2:15" x14ac:dyDescent="0.25">
      <c r="C64" s="6" t="s">
        <v>7</v>
      </c>
      <c r="E64" s="15">
        <v>1.0029999999999999</v>
      </c>
      <c r="F64" s="6">
        <v>1.1739999999999999</v>
      </c>
      <c r="G64" s="6">
        <v>0.99199999999999999</v>
      </c>
      <c r="H64" s="6">
        <v>1.127</v>
      </c>
      <c r="I64" s="6">
        <v>1.0309999999999999</v>
      </c>
      <c r="J64" s="6">
        <v>1.044</v>
      </c>
      <c r="K64" s="6">
        <v>0.96799999999999997</v>
      </c>
      <c r="L64" s="6">
        <v>1.147</v>
      </c>
      <c r="M64" s="6">
        <v>1.1739999999999999</v>
      </c>
      <c r="N64" s="6">
        <v>1.1200000000000001</v>
      </c>
    </row>
    <row r="65" spans="2:25" x14ac:dyDescent="0.25">
      <c r="C65" s="6" t="s">
        <v>32</v>
      </c>
      <c r="E65" s="15">
        <f>AVERAGE(E62:E64)</f>
        <v>1.0506666666666666</v>
      </c>
      <c r="F65" s="15">
        <f t="shared" ref="F65:N65" si="14">AVERAGE(F62:F64)</f>
        <v>1.1503333333333334</v>
      </c>
      <c r="G65" s="15">
        <f t="shared" si="14"/>
        <v>0.99366666666666659</v>
      </c>
      <c r="H65" s="15">
        <f t="shared" si="14"/>
        <v>1.119</v>
      </c>
      <c r="I65" s="15">
        <f t="shared" si="14"/>
        <v>1.0283333333333333</v>
      </c>
      <c r="J65" s="15">
        <f t="shared" si="14"/>
        <v>1.028</v>
      </c>
      <c r="K65" s="15">
        <f t="shared" si="14"/>
        <v>1.0026666666666666</v>
      </c>
      <c r="L65" s="15">
        <f t="shared" si="14"/>
        <v>1.1343333333333334</v>
      </c>
      <c r="M65" s="15">
        <f t="shared" si="14"/>
        <v>1.1566666666666665</v>
      </c>
      <c r="N65" s="15">
        <f t="shared" si="14"/>
        <v>1.0643333333333334</v>
      </c>
    </row>
    <row r="66" spans="2:25" x14ac:dyDescent="0.25">
      <c r="C66" s="6" t="s">
        <v>33</v>
      </c>
      <c r="F66" s="6">
        <f>F65/$E$65*100</f>
        <v>109.48604060913706</v>
      </c>
      <c r="G66" s="6">
        <f t="shared" ref="G66:N66" si="15">G65/$E$65*100</f>
        <v>94.574873096446694</v>
      </c>
      <c r="H66" s="6">
        <f t="shared" si="15"/>
        <v>106.503807106599</v>
      </c>
      <c r="I66" s="6">
        <f t="shared" si="15"/>
        <v>97.8743654822335</v>
      </c>
      <c r="J66" s="6">
        <f t="shared" si="15"/>
        <v>97.842639593908629</v>
      </c>
      <c r="K66" s="6">
        <f t="shared" si="15"/>
        <v>95.431472081218274</v>
      </c>
      <c r="L66" s="6">
        <f t="shared" si="15"/>
        <v>107.96319796954317</v>
      </c>
      <c r="M66" s="6">
        <f t="shared" si="15"/>
        <v>110.08883248730963</v>
      </c>
      <c r="N66" s="6">
        <f t="shared" si="15"/>
        <v>101.30076142131981</v>
      </c>
    </row>
    <row r="69" spans="2:25" x14ac:dyDescent="0.25">
      <c r="B69" s="5" t="s">
        <v>14</v>
      </c>
      <c r="D69" s="5"/>
      <c r="F69" s="6">
        <v>0.78</v>
      </c>
      <c r="G69" s="6">
        <v>1.56</v>
      </c>
      <c r="H69" s="6">
        <v>3.13</v>
      </c>
      <c r="I69" s="6">
        <v>6.25</v>
      </c>
      <c r="J69" s="6">
        <v>12.5</v>
      </c>
      <c r="K69" s="6">
        <v>25</v>
      </c>
      <c r="L69" s="6">
        <v>50</v>
      </c>
      <c r="M69" s="6">
        <v>100</v>
      </c>
      <c r="N69" s="6">
        <v>200</v>
      </c>
      <c r="O69" s="6" t="s">
        <v>8</v>
      </c>
    </row>
    <row r="70" spans="2:25" x14ac:dyDescent="0.25">
      <c r="C70" s="6" t="s">
        <v>1</v>
      </c>
    </row>
    <row r="71" spans="2:25" x14ac:dyDescent="0.25">
      <c r="E71" s="15">
        <v>2</v>
      </c>
      <c r="F71" s="6">
        <v>3</v>
      </c>
      <c r="G71" s="6">
        <v>4</v>
      </c>
      <c r="H71" s="6">
        <v>5</v>
      </c>
      <c r="I71" s="6">
        <v>6</v>
      </c>
      <c r="J71" s="6">
        <v>7</v>
      </c>
      <c r="K71" s="6">
        <v>8</v>
      </c>
      <c r="L71" s="6">
        <v>9</v>
      </c>
      <c r="M71" s="6">
        <v>10</v>
      </c>
      <c r="N71" s="6">
        <v>11</v>
      </c>
    </row>
    <row r="73" spans="2:25" x14ac:dyDescent="0.25">
      <c r="C73" s="6" t="s">
        <v>2</v>
      </c>
      <c r="E73" s="15">
        <v>1.054</v>
      </c>
      <c r="F73" s="6">
        <v>1.121</v>
      </c>
      <c r="G73" s="6">
        <v>1.087</v>
      </c>
      <c r="H73" s="6">
        <v>0.99199999999999999</v>
      </c>
      <c r="I73" s="6">
        <v>1.0720000000000001</v>
      </c>
      <c r="J73" s="6">
        <v>1.0009999999999999</v>
      </c>
      <c r="K73" s="6">
        <v>1.0269999999999999</v>
      </c>
      <c r="L73" s="6">
        <v>1.054</v>
      </c>
      <c r="M73" s="6">
        <v>1.0269999999999999</v>
      </c>
      <c r="N73" s="6">
        <v>1.0229999999999999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2:25" x14ac:dyDescent="0.25">
      <c r="C74" s="6" t="s">
        <v>3</v>
      </c>
      <c r="E74" s="15">
        <v>1.0109999999999999</v>
      </c>
      <c r="F74" s="6">
        <v>1.0049999999999999</v>
      </c>
      <c r="G74" s="6">
        <v>1.08</v>
      </c>
      <c r="H74" s="6">
        <v>0.99099999999999999</v>
      </c>
      <c r="I74" s="6">
        <v>1.071</v>
      </c>
      <c r="J74" s="6">
        <v>1.008</v>
      </c>
      <c r="K74" s="6">
        <v>1.1339999999999999</v>
      </c>
      <c r="L74" s="6">
        <v>1.0940000000000001</v>
      </c>
      <c r="M74" s="6">
        <v>1.006</v>
      </c>
      <c r="N74" s="6">
        <v>1.0940000000000001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2:25" x14ac:dyDescent="0.25">
      <c r="C75" s="6" t="s">
        <v>4</v>
      </c>
      <c r="E75" s="15">
        <v>1.0209999999999999</v>
      </c>
      <c r="F75" s="6">
        <v>1.0980000000000001</v>
      </c>
      <c r="G75" s="6">
        <v>1.081</v>
      </c>
      <c r="H75" s="6">
        <v>0.99199999999999999</v>
      </c>
      <c r="I75" s="6">
        <v>1.0069999999999999</v>
      </c>
      <c r="J75" s="6">
        <v>1.03</v>
      </c>
      <c r="K75" s="6">
        <v>1.1080000000000001</v>
      </c>
      <c r="L75" s="6">
        <v>1.0920000000000001</v>
      </c>
      <c r="M75" s="6">
        <v>1.0249999999999999</v>
      </c>
      <c r="N75" s="6">
        <v>1.04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2:25" x14ac:dyDescent="0.25">
      <c r="C76" s="6" t="s">
        <v>32</v>
      </c>
      <c r="E76" s="15">
        <f>AVERAGE(E73:E75)</f>
        <v>1.0286666666666666</v>
      </c>
      <c r="F76" s="15">
        <f t="shared" ref="F76:N76" si="16">AVERAGE(F73:F75)</f>
        <v>1.0746666666666667</v>
      </c>
      <c r="G76" s="15">
        <f t="shared" si="16"/>
        <v>1.0826666666666667</v>
      </c>
      <c r="H76" s="15">
        <f t="shared" si="16"/>
        <v>0.9916666666666667</v>
      </c>
      <c r="I76" s="15">
        <f t="shared" si="16"/>
        <v>1.0499999999999998</v>
      </c>
      <c r="J76" s="15">
        <f t="shared" si="16"/>
        <v>1.0129999999999999</v>
      </c>
      <c r="K76" s="15">
        <f t="shared" si="16"/>
        <v>1.0896666666666666</v>
      </c>
      <c r="L76" s="15">
        <f t="shared" si="16"/>
        <v>1.08</v>
      </c>
      <c r="M76" s="15">
        <f t="shared" si="16"/>
        <v>1.0193333333333332</v>
      </c>
      <c r="N76" s="15">
        <f t="shared" si="16"/>
        <v>1.0523333333333333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2:25" x14ac:dyDescent="0.25">
      <c r="C77" s="6" t="s">
        <v>33</v>
      </c>
      <c r="F77" s="6">
        <f>F76/$E$76*100</f>
        <v>104.47180816591057</v>
      </c>
      <c r="G77" s="6">
        <f t="shared" ref="G77:N77" si="17">G76/$E$76*100</f>
        <v>105.24951393389502</v>
      </c>
      <c r="H77" s="6">
        <f t="shared" si="17"/>
        <v>96.403110823071941</v>
      </c>
      <c r="I77" s="6">
        <f t="shared" si="17"/>
        <v>102.07388204795851</v>
      </c>
      <c r="J77" s="6">
        <f t="shared" si="17"/>
        <v>98.476992871030461</v>
      </c>
      <c r="K77" s="6">
        <f t="shared" si="17"/>
        <v>105.9300064808814</v>
      </c>
      <c r="L77" s="6">
        <f t="shared" si="17"/>
        <v>104.99027867790021</v>
      </c>
      <c r="M77" s="6">
        <f t="shared" si="17"/>
        <v>99.092676604018138</v>
      </c>
      <c r="N77" s="6">
        <f t="shared" si="17"/>
        <v>102.300712896954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2:25" x14ac:dyDescent="0.25"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2:25" x14ac:dyDescent="0.25"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2" spans="2:25" x14ac:dyDescent="0.25">
      <c r="F82" s="6">
        <v>0.78</v>
      </c>
      <c r="G82" s="6">
        <v>1.56</v>
      </c>
      <c r="H82" s="6">
        <v>3.13</v>
      </c>
      <c r="I82" s="6">
        <v>6.25</v>
      </c>
      <c r="J82" s="6">
        <v>12.5</v>
      </c>
      <c r="K82" s="6">
        <v>25</v>
      </c>
      <c r="L82" s="6">
        <v>50</v>
      </c>
      <c r="M82" s="6">
        <v>100</v>
      </c>
      <c r="N82" s="6">
        <v>200</v>
      </c>
      <c r="O82" s="6" t="s">
        <v>8</v>
      </c>
    </row>
    <row r="83" spans="2:25" x14ac:dyDescent="0.25">
      <c r="B83" s="5" t="s">
        <v>14</v>
      </c>
      <c r="D83" s="5"/>
    </row>
    <row r="84" spans="2:25" x14ac:dyDescent="0.25">
      <c r="C84" s="6" t="s">
        <v>1</v>
      </c>
    </row>
    <row r="85" spans="2:25" x14ac:dyDescent="0.25">
      <c r="E85" s="15">
        <v>2</v>
      </c>
      <c r="F85" s="6">
        <v>3</v>
      </c>
      <c r="G85" s="6">
        <v>4</v>
      </c>
      <c r="H85" s="6">
        <v>5</v>
      </c>
      <c r="I85" s="6">
        <v>6</v>
      </c>
      <c r="J85" s="6">
        <v>7</v>
      </c>
      <c r="K85" s="6">
        <v>8</v>
      </c>
      <c r="L85" s="6">
        <v>9</v>
      </c>
      <c r="M85" s="6">
        <v>10</v>
      </c>
      <c r="N85" s="6">
        <v>11</v>
      </c>
    </row>
    <row r="87" spans="2:25" x14ac:dyDescent="0.25">
      <c r="C87" s="6" t="s">
        <v>2</v>
      </c>
      <c r="E87" s="15">
        <v>0.99199999999999999</v>
      </c>
      <c r="F87" s="6">
        <v>1.071</v>
      </c>
      <c r="G87" s="6">
        <v>1.1040000000000001</v>
      </c>
      <c r="H87" s="6">
        <v>1.0669999999999999</v>
      </c>
      <c r="I87" s="6">
        <v>1.0249999999999999</v>
      </c>
      <c r="J87" s="6">
        <v>0.98499999999999999</v>
      </c>
      <c r="K87" s="6">
        <v>1.016</v>
      </c>
      <c r="L87" s="6">
        <v>1.022</v>
      </c>
      <c r="M87" s="6">
        <v>1.085</v>
      </c>
      <c r="N87" s="6">
        <v>1.02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2:25" x14ac:dyDescent="0.25">
      <c r="C88" s="6" t="s">
        <v>3</v>
      </c>
      <c r="E88" s="15">
        <v>1.091</v>
      </c>
      <c r="F88" s="6">
        <v>1.0649999999999999</v>
      </c>
      <c r="G88" s="6">
        <v>1.024</v>
      </c>
      <c r="H88" s="6">
        <v>1.0129999999999999</v>
      </c>
      <c r="I88" s="6">
        <v>0.995</v>
      </c>
      <c r="J88" s="6">
        <v>1.0629999999999999</v>
      </c>
      <c r="K88" s="6">
        <v>1.1040000000000001</v>
      </c>
      <c r="L88" s="6">
        <v>1.1040000000000001</v>
      </c>
      <c r="M88" s="6">
        <v>1.044</v>
      </c>
      <c r="N88" s="6">
        <v>0.98099999999999998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2:25" x14ac:dyDescent="0.25">
      <c r="C89" s="6" t="s">
        <v>4</v>
      </c>
      <c r="E89" s="15">
        <v>1.034</v>
      </c>
      <c r="F89" s="6">
        <v>0.995</v>
      </c>
      <c r="G89" s="6">
        <v>1.0109999999999999</v>
      </c>
      <c r="H89" s="6">
        <v>1.083</v>
      </c>
      <c r="I89" s="6">
        <v>0.98599999999999999</v>
      </c>
      <c r="J89" s="6">
        <v>1.1180000000000001</v>
      </c>
      <c r="K89" s="6">
        <v>1.081</v>
      </c>
      <c r="L89" s="6">
        <v>1.085</v>
      </c>
      <c r="M89" s="6">
        <v>1.002</v>
      </c>
      <c r="N89" s="6">
        <v>1.056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2:25" x14ac:dyDescent="0.25">
      <c r="C90" s="6" t="s">
        <v>32</v>
      </c>
      <c r="E90" s="15">
        <f>AVERAGE(E87:E89)</f>
        <v>1.0389999999999999</v>
      </c>
      <c r="F90" s="15">
        <f t="shared" ref="F90:N90" si="18">AVERAGE(F87:F89)</f>
        <v>1.0436666666666667</v>
      </c>
      <c r="G90" s="15">
        <f t="shared" si="18"/>
        <v>1.0463333333333333</v>
      </c>
      <c r="H90" s="15">
        <f t="shared" si="18"/>
        <v>1.0543333333333333</v>
      </c>
      <c r="I90" s="15">
        <f t="shared" si="18"/>
        <v>1.002</v>
      </c>
      <c r="J90" s="15">
        <f t="shared" si="18"/>
        <v>1.0553333333333335</v>
      </c>
      <c r="K90" s="15">
        <f t="shared" si="18"/>
        <v>1.0669999999999999</v>
      </c>
      <c r="L90" s="15">
        <f t="shared" si="18"/>
        <v>1.0703333333333334</v>
      </c>
      <c r="M90" s="15">
        <f t="shared" si="18"/>
        <v>1.0436666666666667</v>
      </c>
      <c r="N90" s="15">
        <f t="shared" si="18"/>
        <v>1.0189999999999999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2:25" x14ac:dyDescent="0.25">
      <c r="C91" s="6" t="s">
        <v>33</v>
      </c>
      <c r="F91" s="6">
        <f>F90/$E$90*100</f>
        <v>100.44914982354828</v>
      </c>
      <c r="G91" s="6">
        <f t="shared" ref="G91:N91" si="19">G90/$E$90*100</f>
        <v>100.70580686557588</v>
      </c>
      <c r="H91" s="6">
        <f t="shared" si="19"/>
        <v>101.47577799165866</v>
      </c>
      <c r="I91" s="6">
        <f t="shared" si="19"/>
        <v>96.438883541867185</v>
      </c>
      <c r="J91" s="6">
        <f t="shared" si="19"/>
        <v>101.57202438241902</v>
      </c>
      <c r="K91" s="6">
        <f t="shared" si="19"/>
        <v>102.69489894128971</v>
      </c>
      <c r="L91" s="6">
        <f t="shared" si="19"/>
        <v>103.01572024382419</v>
      </c>
      <c r="M91" s="6">
        <f t="shared" si="19"/>
        <v>100.44914982354828</v>
      </c>
      <c r="N91" s="6">
        <f t="shared" si="19"/>
        <v>98.075072184793072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2:25" x14ac:dyDescent="0.25"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2:25" x14ac:dyDescent="0.25"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5" spans="2:25" x14ac:dyDescent="0.25">
      <c r="F95" s="6">
        <v>0.78</v>
      </c>
      <c r="G95" s="6">
        <v>1.56</v>
      </c>
      <c r="H95" s="6">
        <v>3.13</v>
      </c>
      <c r="I95" s="6">
        <v>6.25</v>
      </c>
      <c r="J95" s="6">
        <v>12.5</v>
      </c>
      <c r="K95" s="6">
        <v>25</v>
      </c>
      <c r="L95" s="6">
        <v>50</v>
      </c>
      <c r="M95" s="6">
        <v>100</v>
      </c>
      <c r="N95" s="6">
        <v>200</v>
      </c>
      <c r="O95" s="6" t="s">
        <v>8</v>
      </c>
    </row>
    <row r="96" spans="2:25" x14ac:dyDescent="0.25">
      <c r="B96" s="5" t="s">
        <v>11</v>
      </c>
      <c r="D96" s="5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2:25" x14ac:dyDescent="0.25">
      <c r="C97" s="6" t="s">
        <v>1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2:25" x14ac:dyDescent="0.25">
      <c r="E98" s="15">
        <v>2</v>
      </c>
      <c r="F98" s="6">
        <v>3</v>
      </c>
      <c r="G98" s="6">
        <v>4</v>
      </c>
      <c r="H98" s="6">
        <v>5</v>
      </c>
      <c r="I98" s="6">
        <v>6</v>
      </c>
      <c r="J98" s="6">
        <v>7</v>
      </c>
      <c r="K98" s="6">
        <v>8</v>
      </c>
      <c r="L98" s="6">
        <v>9</v>
      </c>
      <c r="M98" s="6">
        <v>10</v>
      </c>
      <c r="N98" s="6">
        <v>11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2:25" x14ac:dyDescent="0.25"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2:25" x14ac:dyDescent="0.25">
      <c r="C100" s="6" t="s">
        <v>2</v>
      </c>
      <c r="E100" s="15">
        <v>1.046</v>
      </c>
      <c r="F100" s="6">
        <v>1.095</v>
      </c>
      <c r="G100" s="6">
        <v>1.022</v>
      </c>
      <c r="H100" s="6">
        <v>1.042</v>
      </c>
      <c r="I100" s="6">
        <v>1.0680000000000001</v>
      </c>
      <c r="J100" s="6">
        <v>1.0509999999999999</v>
      </c>
      <c r="K100" s="6">
        <v>1.1180000000000001</v>
      </c>
      <c r="L100" s="6">
        <v>1.014</v>
      </c>
      <c r="M100" s="6">
        <v>1.0169999999999999</v>
      </c>
      <c r="N100" s="6">
        <v>1.105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2:25" x14ac:dyDescent="0.25">
      <c r="C101" s="6" t="s">
        <v>3</v>
      </c>
      <c r="E101" s="15">
        <v>1.05</v>
      </c>
      <c r="F101" s="6">
        <v>1.081</v>
      </c>
      <c r="G101" s="6">
        <v>1.0009999999999999</v>
      </c>
      <c r="H101" s="6">
        <v>1.1020000000000001</v>
      </c>
      <c r="I101" s="6">
        <v>1.123</v>
      </c>
      <c r="J101" s="6">
        <v>1.0369999999999999</v>
      </c>
      <c r="K101" s="6">
        <v>1.073</v>
      </c>
      <c r="L101" s="6">
        <v>1.0109999999999999</v>
      </c>
      <c r="M101" s="6">
        <v>1.05</v>
      </c>
      <c r="N101" s="6">
        <v>1.115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2:25" x14ac:dyDescent="0.25">
      <c r="C102" s="6" t="s">
        <v>4</v>
      </c>
      <c r="E102" s="15">
        <v>1.0940000000000001</v>
      </c>
      <c r="F102" s="6">
        <v>1.073</v>
      </c>
      <c r="G102" s="6">
        <v>1.0149999999999999</v>
      </c>
      <c r="H102" s="6">
        <v>1.0980000000000001</v>
      </c>
      <c r="I102" s="6">
        <v>1.0609999999999999</v>
      </c>
      <c r="J102" s="6">
        <v>1.0049999999999999</v>
      </c>
      <c r="K102" s="6">
        <v>1.0169999999999999</v>
      </c>
      <c r="L102" s="6">
        <v>1.0229999999999999</v>
      </c>
      <c r="M102" s="6">
        <v>1.109</v>
      </c>
      <c r="N102" s="6">
        <v>1.038</v>
      </c>
    </row>
    <row r="103" spans="2:25" x14ac:dyDescent="0.25">
      <c r="C103" s="6" t="s">
        <v>32</v>
      </c>
      <c r="E103" s="15">
        <f>AVERAGE(E100:E102)</f>
        <v>1.0633333333333335</v>
      </c>
      <c r="F103" s="15">
        <f t="shared" ref="F103:N103" si="20">AVERAGE(F100:F102)</f>
        <v>1.083</v>
      </c>
      <c r="G103" s="15">
        <f t="shared" si="20"/>
        <v>1.0126666666666664</v>
      </c>
      <c r="H103" s="15">
        <f t="shared" si="20"/>
        <v>1.0806666666666667</v>
      </c>
      <c r="I103" s="15">
        <f t="shared" si="20"/>
        <v>1.0839999999999999</v>
      </c>
      <c r="J103" s="15">
        <f t="shared" si="20"/>
        <v>1.0309999999999999</v>
      </c>
      <c r="K103" s="15">
        <f t="shared" si="20"/>
        <v>1.0693333333333332</v>
      </c>
      <c r="L103" s="15">
        <f t="shared" si="20"/>
        <v>1.016</v>
      </c>
      <c r="M103" s="15">
        <f t="shared" si="20"/>
        <v>1.0586666666666666</v>
      </c>
      <c r="N103" s="15">
        <f t="shared" si="20"/>
        <v>1.0860000000000001</v>
      </c>
    </row>
    <row r="104" spans="2:25" x14ac:dyDescent="0.25">
      <c r="C104" s="6" t="s">
        <v>33</v>
      </c>
      <c r="F104" s="6">
        <f t="shared" ref="F104:N104" si="21">F103/$E$103*100</f>
        <v>101.84952978056425</v>
      </c>
      <c r="G104" s="6">
        <f t="shared" si="21"/>
        <v>95.235109717868312</v>
      </c>
      <c r="H104" s="6">
        <f t="shared" si="21"/>
        <v>101.63009404388714</v>
      </c>
      <c r="I104" s="6">
        <f t="shared" si="21"/>
        <v>101.94357366771156</v>
      </c>
      <c r="J104" s="6">
        <f t="shared" si="21"/>
        <v>96.959247648902803</v>
      </c>
      <c r="K104" s="6">
        <f t="shared" si="21"/>
        <v>100.56426332288399</v>
      </c>
      <c r="L104" s="6">
        <f t="shared" si="21"/>
        <v>95.548589341692775</v>
      </c>
      <c r="M104" s="6">
        <f t="shared" si="21"/>
        <v>99.56112852664576</v>
      </c>
      <c r="N104" s="6">
        <f t="shared" si="21"/>
        <v>102.13166144200628</v>
      </c>
    </row>
    <row r="107" spans="2:25" x14ac:dyDescent="0.25">
      <c r="B107" s="5" t="s">
        <v>11</v>
      </c>
      <c r="D107" s="5"/>
      <c r="F107" s="6">
        <v>0.78</v>
      </c>
      <c r="G107" s="6">
        <v>1.56</v>
      </c>
      <c r="H107" s="6">
        <v>3.13</v>
      </c>
      <c r="I107" s="6">
        <v>6.25</v>
      </c>
      <c r="J107" s="6">
        <v>12.5</v>
      </c>
      <c r="K107" s="6">
        <v>25</v>
      </c>
      <c r="L107" s="6">
        <v>50</v>
      </c>
      <c r="M107" s="6">
        <v>100</v>
      </c>
      <c r="N107" s="6">
        <v>200</v>
      </c>
      <c r="O107" s="6" t="s">
        <v>8</v>
      </c>
    </row>
    <row r="108" spans="2:25" x14ac:dyDescent="0.25">
      <c r="C108" s="6" t="s">
        <v>1</v>
      </c>
    </row>
    <row r="109" spans="2:25" x14ac:dyDescent="0.25">
      <c r="E109" s="15">
        <v>2</v>
      </c>
      <c r="F109" s="6">
        <v>3</v>
      </c>
      <c r="G109" s="6">
        <v>4</v>
      </c>
      <c r="H109" s="6">
        <v>5</v>
      </c>
      <c r="I109" s="6">
        <v>6</v>
      </c>
      <c r="J109" s="6">
        <v>7</v>
      </c>
      <c r="K109" s="6">
        <v>8</v>
      </c>
      <c r="L109" s="6">
        <v>9</v>
      </c>
      <c r="M109" s="6">
        <v>10</v>
      </c>
      <c r="N109" s="6">
        <v>11</v>
      </c>
    </row>
    <row r="111" spans="2:25" x14ac:dyDescent="0.25">
      <c r="C111" s="6" t="s">
        <v>2</v>
      </c>
      <c r="E111" s="15">
        <v>0.96599999999999997</v>
      </c>
      <c r="F111" s="6">
        <v>1.1180000000000001</v>
      </c>
      <c r="G111" s="6">
        <v>1.02</v>
      </c>
      <c r="H111" s="6">
        <v>1.0469999999999999</v>
      </c>
      <c r="I111" s="6">
        <v>1.0029999999999999</v>
      </c>
      <c r="J111" s="6">
        <v>1.073</v>
      </c>
      <c r="K111" s="6">
        <v>0.99399999999999999</v>
      </c>
      <c r="L111" s="6">
        <v>1.028</v>
      </c>
      <c r="M111" s="6">
        <v>0.97099999999999997</v>
      </c>
      <c r="N111" s="6">
        <v>0.89700000000000002</v>
      </c>
    </row>
    <row r="112" spans="2:25" x14ac:dyDescent="0.25">
      <c r="C112" s="6" t="s">
        <v>3</v>
      </c>
      <c r="E112" s="15">
        <v>1.0649999999999999</v>
      </c>
      <c r="F112" s="6">
        <v>1.1459999999999999</v>
      </c>
      <c r="G112" s="6">
        <v>0.998</v>
      </c>
      <c r="H112" s="6">
        <v>1.032</v>
      </c>
      <c r="I112" s="6">
        <v>0.95699999999999996</v>
      </c>
      <c r="J112" s="6">
        <v>0.99399999999999999</v>
      </c>
      <c r="K112" s="6">
        <v>1.034</v>
      </c>
      <c r="L112" s="6">
        <v>1.0089999999999999</v>
      </c>
      <c r="M112" s="6">
        <v>1.07</v>
      </c>
      <c r="N112" s="6">
        <v>0.98899999999999999</v>
      </c>
    </row>
    <row r="113" spans="3:14" x14ac:dyDescent="0.25">
      <c r="C113" s="6" t="s">
        <v>4</v>
      </c>
      <c r="E113" s="15">
        <v>0.97399999999999998</v>
      </c>
      <c r="F113" s="6">
        <v>0.95399999999999996</v>
      </c>
      <c r="G113" s="6">
        <v>0.95099999999999996</v>
      </c>
      <c r="H113" s="6">
        <v>0.99399999999999999</v>
      </c>
      <c r="I113" s="6">
        <v>0.99299999999999999</v>
      </c>
      <c r="J113" s="6">
        <v>1.087</v>
      </c>
      <c r="K113" s="6">
        <v>0.97599999999999998</v>
      </c>
      <c r="L113" s="6">
        <v>1.0940000000000001</v>
      </c>
      <c r="M113" s="6">
        <v>1.0860000000000001</v>
      </c>
      <c r="N113" s="6">
        <v>1.018</v>
      </c>
    </row>
    <row r="114" spans="3:14" x14ac:dyDescent="0.25">
      <c r="C114" s="6" t="s">
        <v>32</v>
      </c>
      <c r="E114" s="15">
        <f>AVERAGE(E111:E113)</f>
        <v>1.0016666666666667</v>
      </c>
      <c r="F114" s="15">
        <f t="shared" ref="F114:N114" si="22">AVERAGE(F111:F113)</f>
        <v>1.0726666666666667</v>
      </c>
      <c r="G114" s="15">
        <f t="shared" si="22"/>
        <v>0.98966666666666658</v>
      </c>
      <c r="H114" s="15">
        <f t="shared" si="22"/>
        <v>1.0243333333333331</v>
      </c>
      <c r="I114" s="15">
        <f t="shared" si="22"/>
        <v>0.98433333333333328</v>
      </c>
      <c r="J114" s="15">
        <f t="shared" si="22"/>
        <v>1.0513333333333332</v>
      </c>
      <c r="K114" s="15">
        <f t="shared" si="22"/>
        <v>1.0013333333333334</v>
      </c>
      <c r="L114" s="15">
        <f t="shared" si="22"/>
        <v>1.0436666666666667</v>
      </c>
      <c r="M114" s="15">
        <f t="shared" si="22"/>
        <v>1.0423333333333333</v>
      </c>
      <c r="N114" s="15">
        <f t="shared" si="22"/>
        <v>0.96799999999999997</v>
      </c>
    </row>
    <row r="115" spans="3:14" x14ac:dyDescent="0.25">
      <c r="C115" s="6" t="s">
        <v>33</v>
      </c>
      <c r="F115" s="6">
        <f>F114/$E$114*100</f>
        <v>107.08818635607319</v>
      </c>
      <c r="G115" s="6">
        <f>G114/$E$114*100</f>
        <v>98.801996672212965</v>
      </c>
      <c r="H115" s="6">
        <f>H114/$E$114*100</f>
        <v>102.26289517470879</v>
      </c>
      <c r="I115" s="6">
        <f>I114/$E$114*100</f>
        <v>98.269550748752067</v>
      </c>
      <c r="J115" s="6">
        <f>J114/$E$114*100</f>
        <v>104.9584026622296</v>
      </c>
      <c r="K115" s="6">
        <f>K114/$E$114*100</f>
        <v>99.966722129783705</v>
      </c>
      <c r="L115" s="6">
        <f>L114/$E$114*100</f>
        <v>104.19301164725458</v>
      </c>
      <c r="M115" s="6">
        <f>M114/$E$114*100</f>
        <v>104.05990016638935</v>
      </c>
      <c r="N115" s="6">
        <f>N114/$E$114*100</f>
        <v>96.638935108153063</v>
      </c>
    </row>
  </sheetData>
  <phoneticPr fontId="1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73"/>
  <sheetViews>
    <sheetView topLeftCell="A46" workbookViewId="0">
      <selection activeCell="F19" sqref="F19"/>
    </sheetView>
  </sheetViews>
  <sheetFormatPr defaultColWidth="9" defaultRowHeight="14.4" x14ac:dyDescent="0.25"/>
  <cols>
    <col min="1" max="1" width="9" style="5"/>
    <col min="2" max="13" width="9" style="6"/>
    <col min="14" max="14" width="9" style="7"/>
    <col min="15" max="16384" width="9" style="6"/>
  </cols>
  <sheetData>
    <row r="2" spans="1:20" x14ac:dyDescent="0.25">
      <c r="O2" s="9"/>
      <c r="P2" s="9"/>
      <c r="Q2" s="9"/>
      <c r="R2" s="9"/>
      <c r="S2" s="10" t="s">
        <v>15</v>
      </c>
      <c r="T2" s="11" t="s">
        <v>16</v>
      </c>
    </row>
    <row r="3" spans="1:20" s="4" customFormat="1" x14ac:dyDescent="0.15">
      <c r="A3" s="8" t="s">
        <v>10</v>
      </c>
      <c r="B3" s="9" t="s">
        <v>1</v>
      </c>
      <c r="C3" s="9"/>
      <c r="D3" s="9"/>
      <c r="E3" s="9"/>
      <c r="F3" s="9">
        <v>200</v>
      </c>
      <c r="G3" s="9">
        <v>100</v>
      </c>
      <c r="H3" s="9">
        <v>50</v>
      </c>
      <c r="I3" s="9">
        <v>25</v>
      </c>
      <c r="J3" s="9">
        <v>12.5</v>
      </c>
      <c r="K3" s="9">
        <v>6.25</v>
      </c>
      <c r="L3" s="9">
        <v>3.13</v>
      </c>
      <c r="M3" s="9">
        <v>1.57</v>
      </c>
      <c r="N3" s="7" t="s">
        <v>8</v>
      </c>
      <c r="O3" s="9" t="s">
        <v>17</v>
      </c>
      <c r="P3" s="9">
        <v>7.81</v>
      </c>
      <c r="Q3" s="12">
        <v>5.8360000000000003</v>
      </c>
      <c r="R3" s="9">
        <v>13.64</v>
      </c>
      <c r="S3" s="13">
        <f>AVERAGE(P3:R3)</f>
        <v>9.0953333333333344</v>
      </c>
      <c r="T3" s="13">
        <f>STDEV(P3:R3)</f>
        <v>4.0576674744652639</v>
      </c>
    </row>
    <row r="4" spans="1:20" x14ac:dyDescent="0.25"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</row>
    <row r="6" spans="1:20" x14ac:dyDescent="0.25">
      <c r="B6" s="6" t="s">
        <v>2</v>
      </c>
      <c r="D6" s="6">
        <v>0.49399999999999999</v>
      </c>
      <c r="E6" s="6">
        <v>0.38300000000000001</v>
      </c>
      <c r="F6" s="6">
        <v>0.441</v>
      </c>
      <c r="G6" s="6">
        <v>0.44500000000000001</v>
      </c>
      <c r="H6" s="6">
        <v>0.48899999999999999</v>
      </c>
      <c r="I6" s="6">
        <v>0.47599999999999998</v>
      </c>
      <c r="J6" s="6">
        <v>0.44400000000000001</v>
      </c>
      <c r="K6" s="6">
        <v>0.48699999999999999</v>
      </c>
      <c r="L6" s="6">
        <v>0.47099999999999997</v>
      </c>
      <c r="M6" s="6">
        <v>0.45600000000000002</v>
      </c>
    </row>
    <row r="7" spans="1:20" x14ac:dyDescent="0.25">
      <c r="B7" s="6" t="s">
        <v>3</v>
      </c>
      <c r="D7" s="6">
        <v>0.53800000000000003</v>
      </c>
      <c r="E7" s="6">
        <v>0.42199999999999999</v>
      </c>
      <c r="F7" s="6">
        <v>0.439</v>
      </c>
      <c r="G7" s="6">
        <v>0.47</v>
      </c>
      <c r="H7" s="6">
        <v>0.436</v>
      </c>
      <c r="I7" s="6">
        <v>0.442</v>
      </c>
      <c r="J7" s="6">
        <v>0.45500000000000002</v>
      </c>
      <c r="K7" s="6">
        <v>0.42299999999999999</v>
      </c>
      <c r="L7" s="6">
        <v>0.42599999999999999</v>
      </c>
      <c r="M7" s="6">
        <v>0.42499999999999999</v>
      </c>
    </row>
    <row r="8" spans="1:20" x14ac:dyDescent="0.25">
      <c r="B8" s="6" t="s">
        <v>4</v>
      </c>
      <c r="D8" s="6">
        <v>0.498</v>
      </c>
      <c r="E8" s="6">
        <v>0.40699999999999997</v>
      </c>
      <c r="F8" s="6">
        <v>0.47899999999999998</v>
      </c>
      <c r="G8" s="6">
        <v>0.501</v>
      </c>
      <c r="H8" s="6">
        <v>0.45300000000000001</v>
      </c>
      <c r="I8" s="6">
        <v>0.46100000000000002</v>
      </c>
      <c r="J8" s="6">
        <v>0.46800000000000003</v>
      </c>
      <c r="K8" s="6">
        <v>0.438</v>
      </c>
      <c r="L8" s="6">
        <v>0.42299999999999999</v>
      </c>
      <c r="M8" s="6">
        <v>0.41899999999999998</v>
      </c>
    </row>
    <row r="9" spans="1:20" x14ac:dyDescent="0.25">
      <c r="C9" s="6" t="s">
        <v>32</v>
      </c>
      <c r="D9" s="6">
        <f t="shared" ref="D9:M9" si="0">AVERAGE(D6:D8)</f>
        <v>0.51</v>
      </c>
      <c r="E9" s="6">
        <f t="shared" si="0"/>
        <v>0.40399999999999997</v>
      </c>
      <c r="F9" s="6">
        <f t="shared" si="0"/>
        <v>0.45300000000000001</v>
      </c>
      <c r="G9" s="6">
        <f t="shared" si="0"/>
        <v>0.47199999999999998</v>
      </c>
      <c r="H9" s="6">
        <f t="shared" si="0"/>
        <v>0.45933333333333337</v>
      </c>
      <c r="I9" s="6">
        <f t="shared" si="0"/>
        <v>0.45966666666666667</v>
      </c>
      <c r="J9" s="6">
        <f t="shared" si="0"/>
        <v>0.45566666666666666</v>
      </c>
      <c r="K9" s="6">
        <f t="shared" si="0"/>
        <v>0.44933333333333331</v>
      </c>
      <c r="L9" s="6">
        <f t="shared" si="0"/>
        <v>0.44</v>
      </c>
      <c r="M9" s="6">
        <f t="shared" si="0"/>
        <v>0.43333333333333335</v>
      </c>
    </row>
    <row r="10" spans="1:20" x14ac:dyDescent="0.25">
      <c r="C10" s="6" t="s">
        <v>53</v>
      </c>
      <c r="F10" s="6">
        <f t="shared" ref="F10:M10" si="1">(F9-$E$9)/($D$9-$E$9)*100</f>
        <v>46.226415094339643</v>
      </c>
      <c r="G10" s="6">
        <f t="shared" si="1"/>
        <v>64.150943396226396</v>
      </c>
      <c r="H10" s="6">
        <f t="shared" si="1"/>
        <v>52.201257861635263</v>
      </c>
      <c r="I10" s="6">
        <f t="shared" si="1"/>
        <v>52.515723270440262</v>
      </c>
      <c r="J10" s="6">
        <f t="shared" si="1"/>
        <v>48.742138364779883</v>
      </c>
      <c r="K10" s="6">
        <f t="shared" si="1"/>
        <v>42.767295597484264</v>
      </c>
      <c r="L10" s="6">
        <f t="shared" si="1"/>
        <v>33.962264150943419</v>
      </c>
      <c r="M10" s="6">
        <f t="shared" si="1"/>
        <v>27.6729559748428</v>
      </c>
    </row>
    <row r="13" spans="1:20" x14ac:dyDescent="0.25">
      <c r="A13" s="5" t="s">
        <v>10</v>
      </c>
      <c r="B13" s="6" t="s">
        <v>5</v>
      </c>
      <c r="D13" s="6">
        <v>0.496</v>
      </c>
      <c r="E13" s="6">
        <v>0.41299999999999998</v>
      </c>
      <c r="F13" s="6">
        <v>0.45100000000000001</v>
      </c>
      <c r="G13" s="6">
        <v>0.499</v>
      </c>
      <c r="H13" s="6">
        <v>0.51100000000000001</v>
      </c>
      <c r="I13" s="6">
        <v>0.47099999999999997</v>
      </c>
      <c r="J13" s="6">
        <v>0.47099999999999997</v>
      </c>
      <c r="K13" s="6">
        <v>0.46100000000000002</v>
      </c>
      <c r="L13" s="6">
        <v>0.496</v>
      </c>
      <c r="M13" s="6">
        <v>0.39800000000000002</v>
      </c>
    </row>
    <row r="14" spans="1:20" x14ac:dyDescent="0.25">
      <c r="B14" s="6" t="s">
        <v>6</v>
      </c>
      <c r="D14" s="6">
        <v>0.503</v>
      </c>
      <c r="E14" s="6">
        <v>0.437</v>
      </c>
      <c r="F14" s="6">
        <v>0.47399999999999998</v>
      </c>
      <c r="G14" s="6">
        <v>0.48499999999999999</v>
      </c>
      <c r="H14" s="6">
        <v>0.48599999999999999</v>
      </c>
      <c r="I14" s="6">
        <v>0.48799999999999999</v>
      </c>
      <c r="J14" s="6">
        <v>0.46600000000000003</v>
      </c>
      <c r="K14" s="6">
        <v>0.42199999999999999</v>
      </c>
      <c r="L14" s="6">
        <v>0.44700000000000001</v>
      </c>
      <c r="M14" s="6">
        <v>0.41299999999999998</v>
      </c>
    </row>
    <row r="15" spans="1:20" x14ac:dyDescent="0.25">
      <c r="B15" s="6" t="s">
        <v>7</v>
      </c>
      <c r="D15" s="6">
        <v>0.54200000000000004</v>
      </c>
      <c r="E15" s="6">
        <v>0.38200000000000001</v>
      </c>
      <c r="F15" s="6">
        <v>0.47799999999999998</v>
      </c>
      <c r="G15" s="6">
        <v>0.44700000000000001</v>
      </c>
      <c r="H15" s="6">
        <v>0.442</v>
      </c>
      <c r="I15" s="6">
        <v>0.46600000000000003</v>
      </c>
      <c r="J15" s="6">
        <v>0.45200000000000001</v>
      </c>
      <c r="K15" s="6">
        <v>0.47499999999999998</v>
      </c>
      <c r="L15" s="6">
        <v>0.42599999999999999</v>
      </c>
      <c r="M15" s="6">
        <v>0.47</v>
      </c>
    </row>
    <row r="16" spans="1:20" x14ac:dyDescent="0.25">
      <c r="C16" s="6" t="s">
        <v>32</v>
      </c>
      <c r="D16" s="6">
        <f t="shared" ref="D16:M16" si="2">AVERAGE(D13:D15)</f>
        <v>0.5136666666666666</v>
      </c>
      <c r="E16" s="6">
        <f t="shared" si="2"/>
        <v>0.41066666666666668</v>
      </c>
      <c r="F16" s="6">
        <f t="shared" si="2"/>
        <v>0.46766666666666667</v>
      </c>
      <c r="G16" s="6">
        <f t="shared" si="2"/>
        <v>0.47700000000000004</v>
      </c>
      <c r="H16" s="6">
        <f t="shared" si="2"/>
        <v>0.47966666666666669</v>
      </c>
      <c r="I16" s="6">
        <f t="shared" si="2"/>
        <v>0.47500000000000003</v>
      </c>
      <c r="J16" s="6">
        <f t="shared" si="2"/>
        <v>0.46300000000000002</v>
      </c>
      <c r="K16" s="6">
        <f t="shared" si="2"/>
        <v>0.45266666666666672</v>
      </c>
      <c r="L16" s="6">
        <f t="shared" si="2"/>
        <v>0.45633333333333331</v>
      </c>
      <c r="M16" s="6">
        <f t="shared" si="2"/>
        <v>0.42699999999999999</v>
      </c>
    </row>
    <row r="17" spans="1:14" x14ac:dyDescent="0.25">
      <c r="C17" s="6" t="s">
        <v>53</v>
      </c>
      <c r="F17" s="6">
        <f t="shared" ref="F17:M17" si="3">(F16-$E$16)/($D$16-$E$16)*100</f>
        <v>55.339805825242749</v>
      </c>
      <c r="G17" s="6">
        <f t="shared" si="3"/>
        <v>64.401294498381944</v>
      </c>
      <c r="H17" s="6">
        <f t="shared" si="3"/>
        <v>66.990291262135983</v>
      </c>
      <c r="I17" s="6">
        <f t="shared" si="3"/>
        <v>62.459546925566414</v>
      </c>
      <c r="J17" s="6">
        <f t="shared" si="3"/>
        <v>50.809061488673194</v>
      </c>
      <c r="K17" s="6">
        <f t="shared" si="3"/>
        <v>40.776699029126277</v>
      </c>
      <c r="L17" s="6">
        <f t="shared" si="3"/>
        <v>44.336569579288025</v>
      </c>
      <c r="M17" s="6">
        <f t="shared" si="3"/>
        <v>15.857605177993516</v>
      </c>
    </row>
    <row r="22" spans="1:14" x14ac:dyDescent="0.25">
      <c r="A22" s="5" t="s">
        <v>10</v>
      </c>
      <c r="B22" s="6" t="s">
        <v>5</v>
      </c>
      <c r="D22" s="6">
        <v>0.52600000000000002</v>
      </c>
      <c r="E22" s="6">
        <v>0.47199999999999998</v>
      </c>
      <c r="F22" s="6">
        <v>0.42599999999999999</v>
      </c>
      <c r="G22" s="6">
        <v>0.49299999999999999</v>
      </c>
      <c r="H22" s="6">
        <v>0.51300000000000001</v>
      </c>
      <c r="I22" s="6">
        <v>0.498</v>
      </c>
      <c r="J22" s="6">
        <v>0.48299999999999998</v>
      </c>
      <c r="K22" s="6">
        <v>0.46800000000000003</v>
      </c>
      <c r="L22" s="6">
        <v>0.47499999999999998</v>
      </c>
      <c r="M22" s="6">
        <v>0.433</v>
      </c>
    </row>
    <row r="23" spans="1:14" x14ac:dyDescent="0.25">
      <c r="B23" s="6" t="s">
        <v>6</v>
      </c>
      <c r="D23" s="6">
        <v>0.51200000000000001</v>
      </c>
      <c r="E23" s="6">
        <v>0.432</v>
      </c>
      <c r="F23" s="6">
        <v>0.46600000000000003</v>
      </c>
      <c r="G23" s="6">
        <v>0.51900000000000002</v>
      </c>
      <c r="H23" s="6">
        <v>0.47299999999999998</v>
      </c>
      <c r="I23" s="6">
        <v>0.48499999999999999</v>
      </c>
      <c r="J23" s="6">
        <v>0.48499999999999999</v>
      </c>
      <c r="K23" s="6">
        <v>0.503</v>
      </c>
      <c r="L23" s="6">
        <v>0.434</v>
      </c>
      <c r="M23" s="6">
        <v>0.46200000000000002</v>
      </c>
    </row>
    <row r="24" spans="1:14" x14ac:dyDescent="0.25">
      <c r="B24" s="6" t="s">
        <v>7</v>
      </c>
      <c r="D24" s="6">
        <v>0.53500000000000003</v>
      </c>
      <c r="E24" s="6">
        <v>0.40699999999999997</v>
      </c>
      <c r="F24" s="6">
        <v>0.45700000000000002</v>
      </c>
      <c r="G24" s="6">
        <v>0.496</v>
      </c>
      <c r="H24" s="6">
        <v>0.47799999999999998</v>
      </c>
      <c r="I24" s="6">
        <v>0.44600000000000001</v>
      </c>
      <c r="J24" s="6">
        <v>0.45900000000000002</v>
      </c>
      <c r="K24" s="6">
        <v>0.48099999999999998</v>
      </c>
      <c r="L24" s="6">
        <v>0.505</v>
      </c>
      <c r="M24" s="6">
        <v>0.42899999999999999</v>
      </c>
    </row>
    <row r="25" spans="1:14" x14ac:dyDescent="0.25">
      <c r="C25" s="6" t="s">
        <v>32</v>
      </c>
      <c r="D25" s="6">
        <f t="shared" ref="D25:M25" si="4">AVERAGE(D22:D24)</f>
        <v>0.52433333333333332</v>
      </c>
      <c r="E25" s="6">
        <f t="shared" si="4"/>
        <v>0.437</v>
      </c>
      <c r="F25" s="6">
        <f t="shared" si="4"/>
        <v>0.44966666666666666</v>
      </c>
      <c r="G25" s="6">
        <f t="shared" si="4"/>
        <v>0.50266666666666671</v>
      </c>
      <c r="H25" s="6">
        <f t="shared" si="4"/>
        <v>0.48799999999999999</v>
      </c>
      <c r="I25" s="6">
        <f t="shared" si="4"/>
        <v>0.47633333333333333</v>
      </c>
      <c r="J25" s="6">
        <f t="shared" si="4"/>
        <v>0.47566666666666668</v>
      </c>
      <c r="K25" s="6">
        <f t="shared" si="4"/>
        <v>0.48399999999999999</v>
      </c>
      <c r="L25" s="6">
        <f t="shared" si="4"/>
        <v>0.47133333333333338</v>
      </c>
      <c r="M25" s="6">
        <f t="shared" si="4"/>
        <v>0.44133333333333336</v>
      </c>
    </row>
    <row r="26" spans="1:14" x14ac:dyDescent="0.25">
      <c r="C26" s="6" t="s">
        <v>53</v>
      </c>
      <c r="F26" s="6">
        <f t="shared" ref="F26:M26" si="5">(F25-$E$25)/($D$25-$E$25)*100</f>
        <v>14.503816793893124</v>
      </c>
      <c r="G26" s="6">
        <f t="shared" si="5"/>
        <v>75.190839694656546</v>
      </c>
      <c r="H26" s="6">
        <f t="shared" si="5"/>
        <v>58.396946564885496</v>
      </c>
      <c r="I26" s="6">
        <f t="shared" si="5"/>
        <v>45.038167938931302</v>
      </c>
      <c r="J26" s="6">
        <f t="shared" si="5"/>
        <v>44.274809160305367</v>
      </c>
      <c r="K26" s="6">
        <f t="shared" si="5"/>
        <v>53.81679389312977</v>
      </c>
      <c r="L26" s="6">
        <f t="shared" si="5"/>
        <v>39.312977099236704</v>
      </c>
      <c r="M26" s="6">
        <f t="shared" si="5"/>
        <v>4.961832061068729</v>
      </c>
    </row>
    <row r="32" spans="1:14" x14ac:dyDescent="0.25">
      <c r="F32" s="6">
        <v>1000</v>
      </c>
      <c r="G32" s="6">
        <v>500</v>
      </c>
      <c r="H32" s="6">
        <v>250</v>
      </c>
      <c r="I32" s="6">
        <v>125</v>
      </c>
      <c r="J32" s="6">
        <v>62.5</v>
      </c>
      <c r="K32" s="6">
        <v>31.3</v>
      </c>
      <c r="L32" s="6">
        <v>15.6</v>
      </c>
      <c r="M32" s="6">
        <v>7.8</v>
      </c>
      <c r="N32" s="7" t="s">
        <v>0</v>
      </c>
    </row>
    <row r="33" spans="1:20" x14ac:dyDescent="0.25">
      <c r="A33" s="8" t="s">
        <v>9</v>
      </c>
      <c r="B33" s="9" t="s">
        <v>1</v>
      </c>
      <c r="C33" s="9"/>
      <c r="D33" s="9"/>
      <c r="E33" s="9"/>
      <c r="F33" s="4"/>
      <c r="G33" s="4"/>
      <c r="H33" s="4"/>
      <c r="I33" s="4"/>
      <c r="J33" s="4"/>
      <c r="K33" s="4"/>
      <c r="L33" s="4"/>
      <c r="M33" s="4"/>
      <c r="S33" s="10" t="s">
        <v>15</v>
      </c>
      <c r="T33" s="11" t="s">
        <v>16</v>
      </c>
    </row>
    <row r="34" spans="1:20" x14ac:dyDescent="0.25">
      <c r="D34" s="6">
        <v>2</v>
      </c>
      <c r="E34" s="6">
        <v>3</v>
      </c>
      <c r="F34" s="6">
        <v>4</v>
      </c>
      <c r="G34" s="6">
        <v>5</v>
      </c>
      <c r="H34" s="6">
        <v>6</v>
      </c>
      <c r="I34" s="6">
        <v>7</v>
      </c>
      <c r="J34" s="6">
        <v>8</v>
      </c>
      <c r="K34" s="6">
        <v>9</v>
      </c>
      <c r="L34" s="6">
        <v>10</v>
      </c>
      <c r="M34" s="6">
        <v>11</v>
      </c>
      <c r="O34" s="6" t="s">
        <v>17</v>
      </c>
      <c r="P34" s="6">
        <v>79.09</v>
      </c>
      <c r="Q34" s="6">
        <v>50.84</v>
      </c>
      <c r="R34" s="6">
        <v>54.14</v>
      </c>
      <c r="S34" s="13">
        <f>AVERAGE(P34:R34)</f>
        <v>61.356666666666662</v>
      </c>
      <c r="T34" s="13">
        <f>STDEV(P34:R34)</f>
        <v>15.445900211167206</v>
      </c>
    </row>
    <row r="36" spans="1:20" x14ac:dyDescent="0.25">
      <c r="B36" s="6" t="s">
        <v>2</v>
      </c>
      <c r="D36" s="6">
        <v>0.66200000000000003</v>
      </c>
      <c r="E36" s="6">
        <v>0.44600000000000001</v>
      </c>
      <c r="F36" s="6">
        <v>0.44400000000000001</v>
      </c>
      <c r="G36" s="6">
        <v>0.58599999999999997</v>
      </c>
      <c r="H36" s="6">
        <v>0.621</v>
      </c>
      <c r="I36" s="6">
        <v>0.57199999999999995</v>
      </c>
      <c r="J36" s="6">
        <v>0.53600000000000003</v>
      </c>
      <c r="K36" s="6">
        <v>0.53600000000000003</v>
      </c>
      <c r="L36" s="6">
        <v>0.53100000000000003</v>
      </c>
      <c r="M36" s="6">
        <v>0.55100000000000005</v>
      </c>
    </row>
    <row r="37" spans="1:20" x14ac:dyDescent="0.25">
      <c r="B37" s="6" t="s">
        <v>3</v>
      </c>
      <c r="D37" s="6">
        <v>0.61299999999999999</v>
      </c>
      <c r="E37" s="6">
        <v>0.47699999999999998</v>
      </c>
      <c r="F37" s="6">
        <v>0.43</v>
      </c>
      <c r="G37" s="6">
        <v>0.54900000000000004</v>
      </c>
      <c r="H37" s="6">
        <v>0.499</v>
      </c>
      <c r="I37" s="6">
        <v>0.51700000000000002</v>
      </c>
      <c r="J37" s="6">
        <v>0.53800000000000003</v>
      </c>
      <c r="K37" s="6">
        <v>0.52400000000000002</v>
      </c>
      <c r="L37" s="6">
        <v>0.48399999999999999</v>
      </c>
      <c r="M37" s="6">
        <v>0.51300000000000001</v>
      </c>
    </row>
    <row r="38" spans="1:20" x14ac:dyDescent="0.25">
      <c r="B38" s="6" t="s">
        <v>4</v>
      </c>
      <c r="D38" s="6">
        <v>0.63400000000000001</v>
      </c>
      <c r="E38" s="6">
        <v>0.46700000000000003</v>
      </c>
      <c r="F38" s="6">
        <v>0.45100000000000001</v>
      </c>
      <c r="G38" s="6">
        <v>0.65</v>
      </c>
      <c r="H38" s="6">
        <v>0.628</v>
      </c>
      <c r="I38" s="6">
        <v>0.56699999999999995</v>
      </c>
      <c r="J38" s="6">
        <v>0.51500000000000001</v>
      </c>
      <c r="K38" s="6">
        <v>0.51300000000000001</v>
      </c>
      <c r="L38" s="6">
        <v>0.46500000000000002</v>
      </c>
      <c r="M38" s="6">
        <v>0.44700000000000001</v>
      </c>
    </row>
    <row r="39" spans="1:20" x14ac:dyDescent="0.25">
      <c r="C39" s="6" t="s">
        <v>32</v>
      </c>
      <c r="D39" s="6">
        <f t="shared" ref="D39:M39" si="6">AVERAGE(D36:D38)</f>
        <v>0.63633333333333331</v>
      </c>
      <c r="E39" s="6">
        <f t="shared" si="6"/>
        <v>0.46333333333333337</v>
      </c>
      <c r="F39" s="6">
        <f t="shared" si="6"/>
        <v>0.44166666666666665</v>
      </c>
      <c r="G39" s="6">
        <f t="shared" si="6"/>
        <v>0.59500000000000008</v>
      </c>
      <c r="H39" s="6">
        <f t="shared" si="6"/>
        <v>0.58266666666666678</v>
      </c>
      <c r="I39" s="6">
        <f t="shared" si="6"/>
        <v>0.55199999999999994</v>
      </c>
      <c r="J39" s="6">
        <f t="shared" si="6"/>
        <v>0.52966666666666662</v>
      </c>
      <c r="K39" s="6">
        <f t="shared" si="6"/>
        <v>0.52433333333333332</v>
      </c>
      <c r="L39" s="6">
        <f t="shared" si="6"/>
        <v>0.4933333333333334</v>
      </c>
      <c r="M39" s="6">
        <f t="shared" si="6"/>
        <v>0.50366666666666671</v>
      </c>
    </row>
    <row r="40" spans="1:20" x14ac:dyDescent="0.25">
      <c r="C40" s="6" t="s">
        <v>53</v>
      </c>
      <c r="F40" s="6">
        <f t="shared" ref="F40:M40" si="7">(F39-$E$39)/($D$39-$E$39)*100</f>
        <v>-12.524084778420075</v>
      </c>
      <c r="G40" s="6">
        <f t="shared" si="7"/>
        <v>76.107899807321829</v>
      </c>
      <c r="H40" s="6">
        <f t="shared" si="7"/>
        <v>68.978805394990431</v>
      </c>
      <c r="I40" s="6">
        <f t="shared" si="7"/>
        <v>51.252408477841961</v>
      </c>
      <c r="J40" s="6">
        <f t="shared" si="7"/>
        <v>38.342967244701313</v>
      </c>
      <c r="K40" s="6">
        <f t="shared" si="7"/>
        <v>35.260115606936395</v>
      </c>
      <c r="L40" s="6">
        <f t="shared" si="7"/>
        <v>17.341040462427767</v>
      </c>
      <c r="M40" s="6">
        <f t="shared" si="7"/>
        <v>23.314065510597313</v>
      </c>
    </row>
    <row r="44" spans="1:20" x14ac:dyDescent="0.25">
      <c r="F44" s="6">
        <v>1000</v>
      </c>
      <c r="G44" s="6">
        <v>500</v>
      </c>
      <c r="H44" s="6">
        <v>250</v>
      </c>
      <c r="I44" s="6">
        <v>125</v>
      </c>
      <c r="J44" s="6">
        <v>62.5</v>
      </c>
      <c r="K44" s="6">
        <v>31.3</v>
      </c>
      <c r="L44" s="6">
        <v>15.6</v>
      </c>
      <c r="M44" s="6">
        <v>7.8</v>
      </c>
      <c r="N44" s="7" t="s">
        <v>0</v>
      </c>
    </row>
    <row r="45" spans="1:20" x14ac:dyDescent="0.25">
      <c r="A45" s="5" t="s">
        <v>9</v>
      </c>
      <c r="B45" s="6" t="s">
        <v>1</v>
      </c>
    </row>
    <row r="46" spans="1:20" x14ac:dyDescent="0.25">
      <c r="D46" s="6">
        <v>2</v>
      </c>
      <c r="E46" s="6">
        <v>3</v>
      </c>
      <c r="F46" s="6">
        <v>4</v>
      </c>
      <c r="G46" s="6">
        <v>5</v>
      </c>
      <c r="H46" s="6">
        <v>6</v>
      </c>
      <c r="I46" s="6">
        <v>7</v>
      </c>
      <c r="J46" s="6">
        <v>8</v>
      </c>
      <c r="K46" s="6">
        <v>9</v>
      </c>
      <c r="L46" s="6">
        <v>10</v>
      </c>
      <c r="M46" s="6">
        <v>11</v>
      </c>
    </row>
    <row r="48" spans="1:20" x14ac:dyDescent="0.25">
      <c r="B48" s="6" t="s">
        <v>2</v>
      </c>
      <c r="D48" s="6">
        <v>0.61899999999999999</v>
      </c>
      <c r="E48" s="6">
        <v>0.628</v>
      </c>
      <c r="F48" s="6">
        <v>0.54300000000000004</v>
      </c>
      <c r="G48" s="6">
        <v>0.56299999999999994</v>
      </c>
      <c r="H48" s="6">
        <v>0.58599999999999997</v>
      </c>
      <c r="I48" s="6">
        <v>0.53800000000000003</v>
      </c>
      <c r="J48" s="6">
        <v>0.48</v>
      </c>
      <c r="K48" s="6">
        <v>0.53</v>
      </c>
      <c r="L48" s="6">
        <v>0.50800000000000001</v>
      </c>
      <c r="M48" s="6">
        <v>0.52100000000000002</v>
      </c>
    </row>
    <row r="49" spans="1:13" x14ac:dyDescent="0.25">
      <c r="B49" s="6" t="s">
        <v>3</v>
      </c>
      <c r="D49" s="6">
        <v>0.53800000000000003</v>
      </c>
      <c r="E49" s="6">
        <v>0.42199999999999999</v>
      </c>
      <c r="F49" s="6">
        <v>0.45800000000000002</v>
      </c>
      <c r="G49" s="6">
        <v>0.54400000000000004</v>
      </c>
      <c r="H49" s="6">
        <v>0.53400000000000003</v>
      </c>
      <c r="I49" s="6">
        <v>0.57099999999999995</v>
      </c>
      <c r="J49" s="6">
        <v>0.53500000000000003</v>
      </c>
      <c r="K49" s="6">
        <v>0.48799999999999999</v>
      </c>
      <c r="L49" s="6">
        <v>0.502</v>
      </c>
      <c r="M49" s="6">
        <v>0.505</v>
      </c>
    </row>
    <row r="50" spans="1:13" x14ac:dyDescent="0.25">
      <c r="B50" s="6" t="s">
        <v>4</v>
      </c>
      <c r="D50" s="6">
        <v>0.55800000000000005</v>
      </c>
      <c r="E50" s="6">
        <v>0.42699999999999999</v>
      </c>
      <c r="F50" s="6">
        <v>0.51400000000000001</v>
      </c>
      <c r="G50" s="6">
        <v>0.55600000000000005</v>
      </c>
      <c r="H50" s="6">
        <v>0.52300000000000002</v>
      </c>
      <c r="I50" s="6">
        <v>0.495</v>
      </c>
      <c r="J50" s="6">
        <v>0.55900000000000005</v>
      </c>
      <c r="K50" s="6">
        <v>0.54300000000000004</v>
      </c>
      <c r="L50" s="6">
        <v>0.51100000000000001</v>
      </c>
      <c r="M50" s="6">
        <v>0.48399999999999999</v>
      </c>
    </row>
    <row r="51" spans="1:13" x14ac:dyDescent="0.25">
      <c r="C51" s="6" t="s">
        <v>32</v>
      </c>
      <c r="D51" s="6">
        <f>AVERAGE(D48:D50)</f>
        <v>0.57166666666666666</v>
      </c>
      <c r="E51" s="6">
        <f t="shared" ref="E51:M51" si="8">AVERAGE(E48:E50)</f>
        <v>0.49233333333333335</v>
      </c>
      <c r="F51" s="6">
        <f t="shared" si="8"/>
        <v>0.505</v>
      </c>
      <c r="G51" s="6">
        <f t="shared" si="8"/>
        <v>0.55433333333333334</v>
      </c>
      <c r="H51" s="6">
        <f t="shared" si="8"/>
        <v>0.54766666666666675</v>
      </c>
      <c r="I51" s="6">
        <f t="shared" si="8"/>
        <v>0.53466666666666673</v>
      </c>
      <c r="J51" s="6">
        <f t="shared" si="8"/>
        <v>0.52466666666666673</v>
      </c>
      <c r="K51" s="6">
        <f t="shared" si="8"/>
        <v>0.52033333333333331</v>
      </c>
      <c r="L51" s="6">
        <f t="shared" si="8"/>
        <v>0.50700000000000001</v>
      </c>
      <c r="M51" s="6">
        <f t="shared" si="8"/>
        <v>0.5033333333333333</v>
      </c>
    </row>
    <row r="52" spans="1:13" x14ac:dyDescent="0.25">
      <c r="C52" s="6" t="s">
        <v>53</v>
      </c>
      <c r="F52" s="6">
        <f>(F51-$E$51)/($D$51-$E$51)*100</f>
        <v>15.966386554621845</v>
      </c>
      <c r="G52" s="6">
        <f t="shared" ref="G52:M52" si="9">(G51-$E$51)/($D$51-$E$51)*100</f>
        <v>78.151260504201701</v>
      </c>
      <c r="H52" s="6">
        <f t="shared" si="9"/>
        <v>69.747899159663973</v>
      </c>
      <c r="I52" s="6">
        <f t="shared" si="9"/>
        <v>53.361344537815214</v>
      </c>
      <c r="J52" s="6">
        <f t="shared" si="9"/>
        <v>40.756302521008472</v>
      </c>
      <c r="K52" s="6">
        <f t="shared" si="9"/>
        <v>35.294117647058791</v>
      </c>
      <c r="L52" s="6">
        <f t="shared" si="9"/>
        <v>18.487394957983192</v>
      </c>
      <c r="M52" s="6">
        <f t="shared" si="9"/>
        <v>13.86554621848734</v>
      </c>
    </row>
    <row r="56" spans="1:13" x14ac:dyDescent="0.25">
      <c r="F56" s="6">
        <v>1000</v>
      </c>
      <c r="G56" s="6">
        <v>500</v>
      </c>
      <c r="H56" s="6">
        <v>250</v>
      </c>
      <c r="I56" s="6">
        <v>125</v>
      </c>
      <c r="J56" s="6">
        <v>62.5</v>
      </c>
      <c r="K56" s="6">
        <v>31.3</v>
      </c>
      <c r="L56" s="6">
        <v>15.6</v>
      </c>
      <c r="M56" s="6">
        <v>7.8</v>
      </c>
    </row>
    <row r="57" spans="1:13" x14ac:dyDescent="0.25">
      <c r="A57" s="5" t="s">
        <v>9</v>
      </c>
      <c r="B57" s="6" t="s">
        <v>1</v>
      </c>
    </row>
    <row r="58" spans="1:13" x14ac:dyDescent="0.25">
      <c r="D58" s="6">
        <v>2</v>
      </c>
      <c r="E58" s="6">
        <v>3</v>
      </c>
      <c r="F58" s="6">
        <v>4</v>
      </c>
      <c r="G58" s="6">
        <v>5</v>
      </c>
      <c r="H58" s="6">
        <v>6</v>
      </c>
      <c r="I58" s="6">
        <v>7</v>
      </c>
      <c r="J58" s="6">
        <v>8</v>
      </c>
      <c r="K58" s="6">
        <v>9</v>
      </c>
      <c r="L58" s="6">
        <v>10</v>
      </c>
      <c r="M58" s="6">
        <v>11</v>
      </c>
    </row>
    <row r="60" spans="1:13" x14ac:dyDescent="0.25">
      <c r="B60" s="6" t="s">
        <v>2</v>
      </c>
      <c r="D60" s="6">
        <v>0.59299999999999997</v>
      </c>
      <c r="E60" s="6">
        <v>0.47299999999999998</v>
      </c>
      <c r="F60" s="6">
        <v>0.52</v>
      </c>
      <c r="G60" s="6">
        <v>0.54200000000000004</v>
      </c>
      <c r="H60" s="6">
        <v>0.55700000000000005</v>
      </c>
      <c r="I60" s="6">
        <v>0.53500000000000003</v>
      </c>
      <c r="J60" s="6">
        <v>0.48599999999999999</v>
      </c>
      <c r="K60" s="6">
        <v>0.52100000000000002</v>
      </c>
      <c r="L60" s="6">
        <v>0.52200000000000002</v>
      </c>
      <c r="M60" s="6">
        <v>0.5</v>
      </c>
    </row>
    <row r="61" spans="1:13" x14ac:dyDescent="0.25">
      <c r="B61" s="6" t="s">
        <v>3</v>
      </c>
      <c r="D61" s="6">
        <v>0.55400000000000005</v>
      </c>
      <c r="E61" s="6">
        <v>0.45600000000000002</v>
      </c>
      <c r="F61" s="6">
        <v>0.51900000000000002</v>
      </c>
      <c r="G61" s="6">
        <v>0.57299999999999995</v>
      </c>
      <c r="H61" s="6">
        <v>0.51400000000000001</v>
      </c>
      <c r="I61" s="6">
        <v>0.52400000000000002</v>
      </c>
      <c r="J61" s="6">
        <v>0.51500000000000001</v>
      </c>
      <c r="K61" s="6">
        <v>0.496</v>
      </c>
      <c r="L61" s="6">
        <v>0.497</v>
      </c>
      <c r="M61" s="6">
        <v>0.51600000000000001</v>
      </c>
    </row>
    <row r="62" spans="1:13" x14ac:dyDescent="0.25">
      <c r="B62" s="6" t="s">
        <v>4</v>
      </c>
      <c r="D62" s="6">
        <v>0.56200000000000006</v>
      </c>
      <c r="E62" s="6">
        <v>0.45200000000000001</v>
      </c>
      <c r="F62" s="6">
        <v>0.50700000000000001</v>
      </c>
      <c r="G62" s="6">
        <v>0.53500000000000003</v>
      </c>
      <c r="H62" s="6">
        <v>0.56299999999999994</v>
      </c>
      <c r="I62" s="6">
        <v>0.54700000000000004</v>
      </c>
      <c r="J62" s="6">
        <v>0.56999999999999995</v>
      </c>
      <c r="K62" s="6">
        <v>0.54600000000000004</v>
      </c>
      <c r="L62" s="6">
        <v>0.51200000000000001</v>
      </c>
      <c r="M62" s="6">
        <v>0.50600000000000001</v>
      </c>
    </row>
    <row r="63" spans="1:13" x14ac:dyDescent="0.25">
      <c r="C63" s="6" t="s">
        <v>32</v>
      </c>
      <c r="D63" s="6">
        <f>AVERAGE(D60:D62)</f>
        <v>0.56966666666666665</v>
      </c>
      <c r="E63" s="6">
        <f t="shared" ref="E63:M63" si="10">AVERAGE(E60:E62)</f>
        <v>0.46033333333333332</v>
      </c>
      <c r="F63" s="6">
        <f t="shared" si="10"/>
        <v>0.51533333333333342</v>
      </c>
      <c r="G63" s="6">
        <f t="shared" si="10"/>
        <v>0.54999999999999993</v>
      </c>
      <c r="H63" s="6">
        <f t="shared" si="10"/>
        <v>0.54466666666666674</v>
      </c>
      <c r="I63" s="6">
        <f t="shared" si="10"/>
        <v>0.53533333333333344</v>
      </c>
      <c r="J63" s="6">
        <f t="shared" si="10"/>
        <v>0.52366666666666661</v>
      </c>
      <c r="K63" s="6">
        <f t="shared" si="10"/>
        <v>0.52100000000000002</v>
      </c>
      <c r="L63" s="6">
        <f t="shared" si="10"/>
        <v>0.51033333333333342</v>
      </c>
      <c r="M63" s="6">
        <f t="shared" si="10"/>
        <v>0.5073333333333333</v>
      </c>
    </row>
    <row r="64" spans="1:13" x14ac:dyDescent="0.25">
      <c r="C64" s="6" t="s">
        <v>53</v>
      </c>
      <c r="F64" s="6">
        <f>(F63-$E$51)/($D$51-$E$51)*100</f>
        <v>28.991596638655565</v>
      </c>
      <c r="G64" s="6">
        <f t="shared" ref="G64:M64" si="11">(G63-$E$51)/($D$51-$E$51)*100</f>
        <v>72.68907563025202</v>
      </c>
      <c r="H64" s="6">
        <f t="shared" si="11"/>
        <v>65.966386554621948</v>
      </c>
      <c r="I64" s="6">
        <f t="shared" si="11"/>
        <v>54.201680672269035</v>
      </c>
      <c r="J64" s="6">
        <f t="shared" si="11"/>
        <v>39.495798319327662</v>
      </c>
      <c r="K64" s="6">
        <f t="shared" si="11"/>
        <v>36.134453781512626</v>
      </c>
      <c r="L64" s="6">
        <f t="shared" si="11"/>
        <v>22.689075630252198</v>
      </c>
      <c r="M64" s="6">
        <f t="shared" si="11"/>
        <v>18.907563025210035</v>
      </c>
    </row>
    <row r="67" spans="19:22" x14ac:dyDescent="0.25">
      <c r="S67" s="14"/>
      <c r="V67" s="14"/>
    </row>
    <row r="68" spans="19:22" x14ac:dyDescent="0.25">
      <c r="S68" s="14"/>
      <c r="V68" s="14"/>
    </row>
    <row r="69" spans="19:22" x14ac:dyDescent="0.25">
      <c r="S69" s="14"/>
      <c r="V69" s="14"/>
    </row>
    <row r="70" spans="19:22" x14ac:dyDescent="0.25">
      <c r="S70" s="14"/>
      <c r="V70" s="14"/>
    </row>
    <row r="71" spans="19:22" x14ac:dyDescent="0.25">
      <c r="S71" s="14"/>
      <c r="V71" s="14"/>
    </row>
    <row r="72" spans="19:22" x14ac:dyDescent="0.25">
      <c r="S72" s="14"/>
      <c r="V72" s="9"/>
    </row>
    <row r="73" spans="19:22" x14ac:dyDescent="0.25">
      <c r="V73" s="9"/>
    </row>
  </sheetData>
  <phoneticPr fontId="12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C10" sqref="C10"/>
    </sheetView>
  </sheetViews>
  <sheetFormatPr defaultColWidth="9.109375" defaultRowHeight="15.6" x14ac:dyDescent="0.3"/>
  <cols>
    <col min="1" max="1" width="9.109375" style="2"/>
    <col min="2" max="2" width="35.44140625" style="2" customWidth="1"/>
    <col min="3" max="3" width="48.44140625" style="2" customWidth="1"/>
    <col min="4" max="16384" width="9.109375" style="2"/>
  </cols>
  <sheetData>
    <row r="1" spans="1:3" ht="20.7" customHeight="1" x14ac:dyDescent="0.3">
      <c r="B1" s="2" t="s">
        <v>18</v>
      </c>
      <c r="C1" s="2" t="s">
        <v>19</v>
      </c>
    </row>
    <row r="2" spans="1:3" s="1" customFormat="1" ht="20.7" customHeight="1" x14ac:dyDescent="0.25">
      <c r="A2" s="1" t="s">
        <v>20</v>
      </c>
      <c r="B2" s="1" t="s">
        <v>21</v>
      </c>
      <c r="C2" s="1" t="s">
        <v>22</v>
      </c>
    </row>
    <row r="3" spans="1:3" ht="20.25" customHeight="1" x14ac:dyDescent="0.3">
      <c r="A3" s="2" t="s">
        <v>23</v>
      </c>
      <c r="B3" s="2" t="s">
        <v>24</v>
      </c>
      <c r="C3" s="3" t="s">
        <v>25</v>
      </c>
    </row>
    <row r="4" spans="1:3" ht="19.2" customHeight="1" x14ac:dyDescent="0.3">
      <c r="A4" s="2" t="s">
        <v>26</v>
      </c>
      <c r="B4" s="3" t="s">
        <v>27</v>
      </c>
      <c r="C4" s="3" t="s">
        <v>28</v>
      </c>
    </row>
    <row r="5" spans="1:3" ht="19.95" customHeight="1" x14ac:dyDescent="0.3">
      <c r="A5" s="2" t="s">
        <v>29</v>
      </c>
      <c r="B5" s="3" t="s">
        <v>30</v>
      </c>
      <c r="C5" s="3" t="s">
        <v>31</v>
      </c>
    </row>
  </sheetData>
  <phoneticPr fontId="12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E909-0ED4-471A-890E-0C7989157DDD}">
  <dimension ref="A1:S33"/>
  <sheetViews>
    <sheetView workbookViewId="0">
      <selection activeCell="M13" sqref="M13"/>
    </sheetView>
  </sheetViews>
  <sheetFormatPr defaultRowHeight="13.8" x14ac:dyDescent="0.25"/>
  <cols>
    <col min="1" max="10" width="8.88671875" style="20"/>
    <col min="11" max="11" width="12.77734375" style="20" customWidth="1"/>
    <col min="12" max="17" width="8.88671875" style="20"/>
    <col min="18" max="18" width="13.33203125" style="20" customWidth="1"/>
    <col min="19" max="16384" width="8.88671875" style="20"/>
  </cols>
  <sheetData>
    <row r="1" spans="1:19" x14ac:dyDescent="0.25">
      <c r="A1" s="18"/>
      <c r="B1" s="18"/>
      <c r="C1" s="19" t="s">
        <v>3</v>
      </c>
      <c r="D1" s="19" t="s">
        <v>34</v>
      </c>
      <c r="E1" s="19" t="s">
        <v>35</v>
      </c>
      <c r="F1" s="19" t="s">
        <v>36</v>
      </c>
      <c r="G1" s="19" t="s">
        <v>37</v>
      </c>
      <c r="H1" s="19" t="s">
        <v>38</v>
      </c>
      <c r="I1" s="19" t="s">
        <v>39</v>
      </c>
      <c r="J1" s="19" t="s">
        <v>40</v>
      </c>
      <c r="K1" s="19" t="s">
        <v>41</v>
      </c>
      <c r="L1" s="19" t="s">
        <v>42</v>
      </c>
      <c r="M1" s="19" t="s">
        <v>43</v>
      </c>
      <c r="N1" s="19" t="s">
        <v>44</v>
      </c>
      <c r="O1" s="19" t="s">
        <v>45</v>
      </c>
      <c r="P1" s="19" t="s">
        <v>46</v>
      </c>
      <c r="Q1" s="19" t="s">
        <v>47</v>
      </c>
      <c r="R1" s="19" t="s">
        <v>48</v>
      </c>
      <c r="S1" s="19" t="s">
        <v>49</v>
      </c>
    </row>
    <row r="2" spans="1:19" x14ac:dyDescent="0.25">
      <c r="A2" s="25" t="s">
        <v>50</v>
      </c>
      <c r="B2" s="26" t="s">
        <v>51</v>
      </c>
      <c r="C2" s="19">
        <v>53</v>
      </c>
      <c r="D2" s="19">
        <v>143</v>
      </c>
      <c r="E2" s="19">
        <v>123</v>
      </c>
      <c r="F2" s="19">
        <v>89.67</v>
      </c>
      <c r="G2" s="19">
        <v>96.33</v>
      </c>
      <c r="H2" s="19">
        <v>113</v>
      </c>
      <c r="I2" s="19">
        <v>116.33</v>
      </c>
      <c r="J2" s="19">
        <v>89.67</v>
      </c>
      <c r="K2" s="19">
        <v>79.67</v>
      </c>
      <c r="L2" s="19">
        <v>66.33</v>
      </c>
      <c r="M2" s="19">
        <v>76.33</v>
      </c>
      <c r="N2" s="19">
        <v>79.67</v>
      </c>
      <c r="O2" s="19">
        <v>83</v>
      </c>
      <c r="P2" s="19">
        <v>76.33</v>
      </c>
      <c r="Q2" s="19">
        <v>96.33</v>
      </c>
      <c r="R2" s="19">
        <v>73</v>
      </c>
      <c r="S2" s="19">
        <v>63</v>
      </c>
    </row>
    <row r="3" spans="1:19" x14ac:dyDescent="0.25">
      <c r="A3" s="26"/>
      <c r="B3" s="26"/>
      <c r="C3" s="19">
        <v>66.33</v>
      </c>
      <c r="D3" s="19">
        <v>143</v>
      </c>
      <c r="E3" s="19">
        <v>106.33</v>
      </c>
      <c r="F3" s="19">
        <v>103</v>
      </c>
      <c r="G3" s="19">
        <v>89.67</v>
      </c>
      <c r="H3" s="19">
        <v>126.33</v>
      </c>
      <c r="I3" s="19">
        <v>103</v>
      </c>
      <c r="J3" s="19">
        <v>99.67</v>
      </c>
      <c r="K3" s="19">
        <v>83</v>
      </c>
      <c r="L3" s="19">
        <v>76.33</v>
      </c>
      <c r="M3" s="19">
        <v>73</v>
      </c>
      <c r="N3" s="19">
        <v>93</v>
      </c>
      <c r="O3" s="19">
        <v>79.67</v>
      </c>
      <c r="P3" s="19">
        <v>83</v>
      </c>
      <c r="Q3" s="19">
        <v>73</v>
      </c>
      <c r="R3" s="19">
        <v>66.33</v>
      </c>
      <c r="S3" s="19">
        <v>69.67</v>
      </c>
    </row>
    <row r="4" spans="1:19" x14ac:dyDescent="0.25">
      <c r="A4" s="26"/>
      <c r="B4" s="26"/>
      <c r="C4" s="19">
        <v>59.67</v>
      </c>
      <c r="D4" s="19">
        <v>146.33000000000001</v>
      </c>
      <c r="E4" s="19">
        <v>93</v>
      </c>
      <c r="F4" s="19">
        <v>99.67</v>
      </c>
      <c r="G4" s="19">
        <v>99.67</v>
      </c>
      <c r="H4" s="19">
        <v>123</v>
      </c>
      <c r="I4" s="19">
        <v>103</v>
      </c>
      <c r="J4" s="19">
        <v>106.33</v>
      </c>
      <c r="K4" s="19">
        <v>83</v>
      </c>
      <c r="L4" s="19">
        <v>79.67</v>
      </c>
      <c r="M4" s="19">
        <v>76.33</v>
      </c>
      <c r="N4" s="19">
        <v>89.67</v>
      </c>
      <c r="O4" s="19">
        <v>93</v>
      </c>
      <c r="P4" s="19">
        <v>69.67</v>
      </c>
      <c r="Q4" s="19">
        <v>69.67</v>
      </c>
      <c r="R4" s="19">
        <v>66.33</v>
      </c>
      <c r="S4" s="19">
        <v>89.67</v>
      </c>
    </row>
    <row r="5" spans="1:19" x14ac:dyDescent="0.25">
      <c r="A5" s="27"/>
      <c r="B5" s="17"/>
      <c r="C5" s="21">
        <f t="shared" ref="C5:S5" si="0">AVERAGE(C2:C4)</f>
        <v>59.666666666666664</v>
      </c>
      <c r="D5" s="21">
        <f t="shared" si="0"/>
        <v>144.11000000000001</v>
      </c>
      <c r="E5" s="21">
        <f t="shared" si="0"/>
        <v>107.44333333333333</v>
      </c>
      <c r="F5" s="21">
        <f t="shared" si="0"/>
        <v>97.446666666666673</v>
      </c>
      <c r="G5" s="21">
        <f t="shared" si="0"/>
        <v>95.223333333333343</v>
      </c>
      <c r="H5" s="21">
        <f t="shared" si="0"/>
        <v>120.77666666666666</v>
      </c>
      <c r="I5" s="21">
        <f t="shared" si="0"/>
        <v>107.44333333333333</v>
      </c>
      <c r="J5" s="21">
        <f t="shared" si="0"/>
        <v>98.556666666666672</v>
      </c>
      <c r="K5" s="21">
        <f t="shared" si="0"/>
        <v>81.89</v>
      </c>
      <c r="L5" s="21">
        <f t="shared" si="0"/>
        <v>74.11</v>
      </c>
      <c r="M5" s="21">
        <f t="shared" si="0"/>
        <v>75.219999999999985</v>
      </c>
      <c r="N5" s="21">
        <f t="shared" si="0"/>
        <v>87.446666666666673</v>
      </c>
      <c r="O5" s="21">
        <f t="shared" si="0"/>
        <v>85.223333333333343</v>
      </c>
      <c r="P5" s="21">
        <f t="shared" si="0"/>
        <v>76.333333333333329</v>
      </c>
      <c r="Q5" s="21">
        <f t="shared" si="0"/>
        <v>79.666666666666671</v>
      </c>
      <c r="R5" s="21">
        <f t="shared" si="0"/>
        <v>68.553333333333327</v>
      </c>
      <c r="S5" s="21">
        <f t="shared" si="0"/>
        <v>74.113333333333344</v>
      </c>
    </row>
    <row r="6" spans="1:19" x14ac:dyDescent="0.25">
      <c r="A6" s="27"/>
      <c r="B6" s="17"/>
      <c r="C6" s="21">
        <f t="shared" ref="C6:S6" si="1">STDEV(C2:C4)</f>
        <v>6.6650006251562584</v>
      </c>
      <c r="D6" s="21">
        <f t="shared" si="1"/>
        <v>1.9225763964014608</v>
      </c>
      <c r="E6" s="21">
        <f t="shared" si="1"/>
        <v>15.030955835652408</v>
      </c>
      <c r="F6" s="21">
        <f t="shared" si="1"/>
        <v>6.9375524022044921</v>
      </c>
      <c r="G6" s="21">
        <f t="shared" si="1"/>
        <v>5.0910247822352357</v>
      </c>
      <c r="H6" s="21">
        <f t="shared" si="1"/>
        <v>6.9375524022044921</v>
      </c>
      <c r="I6" s="21">
        <f t="shared" si="1"/>
        <v>7.6960790882977106</v>
      </c>
      <c r="J6" s="21">
        <f t="shared" si="1"/>
        <v>8.3856146663994355</v>
      </c>
      <c r="K6" s="21">
        <f t="shared" si="1"/>
        <v>1.9225763964014528</v>
      </c>
      <c r="L6" s="21">
        <f t="shared" si="1"/>
        <v>6.9415560215271634</v>
      </c>
      <c r="M6" s="21">
        <f t="shared" si="1"/>
        <v>1.9225763964014528</v>
      </c>
      <c r="N6" s="21">
        <f t="shared" si="1"/>
        <v>6.9375524022044921</v>
      </c>
      <c r="O6" s="21">
        <f t="shared" si="1"/>
        <v>6.9375524022044921</v>
      </c>
      <c r="P6" s="21">
        <f t="shared" si="1"/>
        <v>6.6650006251562592</v>
      </c>
      <c r="Q6" s="21">
        <f t="shared" si="1"/>
        <v>14.526604329069301</v>
      </c>
      <c r="R6" s="21">
        <f t="shared" si="1"/>
        <v>3.8509262954948049</v>
      </c>
      <c r="S6" s="21">
        <f t="shared" si="1"/>
        <v>13.879107800335442</v>
      </c>
    </row>
    <row r="7" spans="1:19" x14ac:dyDescent="0.25">
      <c r="A7" s="26"/>
      <c r="B7" s="26" t="s">
        <v>26</v>
      </c>
      <c r="C7" s="19">
        <v>239.26</v>
      </c>
      <c r="D7" s="19">
        <v>410.34</v>
      </c>
      <c r="E7" s="19">
        <v>368.49</v>
      </c>
      <c r="F7" s="19">
        <v>338.95</v>
      </c>
      <c r="G7" s="19">
        <v>301.72000000000003</v>
      </c>
      <c r="H7" s="19">
        <v>380.95</v>
      </c>
      <c r="I7" s="19">
        <v>344.95</v>
      </c>
      <c r="J7" s="19">
        <v>309.88</v>
      </c>
      <c r="K7" s="19">
        <v>364.03</v>
      </c>
      <c r="L7" s="19">
        <v>349.11</v>
      </c>
      <c r="M7" s="19">
        <v>347.11</v>
      </c>
      <c r="N7" s="19">
        <v>349.11</v>
      </c>
      <c r="O7" s="19">
        <v>324.49</v>
      </c>
      <c r="P7" s="19">
        <v>263.42</v>
      </c>
      <c r="Q7" s="19">
        <v>300.33999999999997</v>
      </c>
      <c r="R7" s="19">
        <v>255.72</v>
      </c>
      <c r="S7" s="19">
        <v>253.26</v>
      </c>
    </row>
    <row r="8" spans="1:19" x14ac:dyDescent="0.25">
      <c r="A8" s="26"/>
      <c r="B8" s="26"/>
      <c r="C8" s="19">
        <v>255.42</v>
      </c>
      <c r="D8" s="19">
        <v>419.88</v>
      </c>
      <c r="E8" s="19">
        <v>351.72</v>
      </c>
      <c r="F8" s="19">
        <v>351.42</v>
      </c>
      <c r="G8" s="19">
        <v>300.49</v>
      </c>
      <c r="H8" s="19">
        <v>387.72</v>
      </c>
      <c r="I8" s="19">
        <v>352.95</v>
      </c>
      <c r="J8" s="19">
        <v>326.95</v>
      </c>
      <c r="K8" s="19">
        <v>370.03</v>
      </c>
      <c r="L8" s="19">
        <v>352.49</v>
      </c>
      <c r="M8" s="19">
        <v>333.57</v>
      </c>
      <c r="N8" s="19">
        <v>343.26</v>
      </c>
      <c r="O8" s="19">
        <v>321.42</v>
      </c>
      <c r="P8" s="19">
        <v>264.18</v>
      </c>
      <c r="Q8" s="19">
        <v>272.18</v>
      </c>
      <c r="R8" s="19">
        <v>267.88</v>
      </c>
      <c r="S8" s="19">
        <v>263.11</v>
      </c>
    </row>
    <row r="9" spans="1:19" x14ac:dyDescent="0.25">
      <c r="A9" s="26"/>
      <c r="B9" s="26"/>
      <c r="C9" s="19">
        <v>244.49</v>
      </c>
      <c r="D9" s="19">
        <v>422.65</v>
      </c>
      <c r="E9" s="19">
        <v>358.03</v>
      </c>
      <c r="F9" s="19">
        <v>357.42</v>
      </c>
      <c r="G9" s="19">
        <v>299.72000000000003</v>
      </c>
      <c r="H9" s="19">
        <v>378.65</v>
      </c>
      <c r="I9" s="19">
        <v>346.65</v>
      </c>
      <c r="J9" s="19">
        <v>336.95</v>
      </c>
      <c r="K9" s="19">
        <v>360.65</v>
      </c>
      <c r="L9" s="19">
        <v>338.49</v>
      </c>
      <c r="M9" s="19">
        <v>339.72</v>
      </c>
      <c r="N9" s="19">
        <v>344.49</v>
      </c>
      <c r="O9" s="19">
        <v>330.18</v>
      </c>
      <c r="P9" s="19">
        <v>259.88</v>
      </c>
      <c r="Q9" s="19">
        <v>279.11</v>
      </c>
      <c r="R9" s="19">
        <v>286.18</v>
      </c>
      <c r="S9" s="19">
        <v>269.26</v>
      </c>
    </row>
    <row r="10" spans="1:19" x14ac:dyDescent="0.25">
      <c r="A10" s="27"/>
      <c r="B10" s="17"/>
      <c r="C10" s="22">
        <f t="shared" ref="C10:S10" si="2">AVERAGE(C7:C9)</f>
        <v>246.39</v>
      </c>
      <c r="D10" s="22">
        <f t="shared" si="2"/>
        <v>417.62333333333328</v>
      </c>
      <c r="E10" s="22">
        <f t="shared" si="2"/>
        <v>359.41333333333336</v>
      </c>
      <c r="F10" s="22">
        <f t="shared" si="2"/>
        <v>349.26333333333332</v>
      </c>
      <c r="G10" s="22">
        <f t="shared" si="2"/>
        <v>300.64333333333337</v>
      </c>
      <c r="H10" s="22">
        <f t="shared" si="2"/>
        <v>382.44000000000005</v>
      </c>
      <c r="I10" s="22">
        <f t="shared" si="2"/>
        <v>348.18333333333334</v>
      </c>
      <c r="J10" s="22">
        <f t="shared" si="2"/>
        <v>324.59333333333331</v>
      </c>
      <c r="K10" s="22">
        <f t="shared" si="2"/>
        <v>364.90333333333336</v>
      </c>
      <c r="L10" s="22">
        <f t="shared" si="2"/>
        <v>346.69666666666672</v>
      </c>
      <c r="M10" s="22">
        <f t="shared" si="2"/>
        <v>340.13333333333338</v>
      </c>
      <c r="N10" s="22">
        <f t="shared" si="2"/>
        <v>345.62000000000006</v>
      </c>
      <c r="O10" s="22">
        <f t="shared" si="2"/>
        <v>325.3633333333334</v>
      </c>
      <c r="P10" s="22">
        <f t="shared" si="2"/>
        <v>262.49333333333334</v>
      </c>
      <c r="Q10" s="22">
        <f t="shared" si="2"/>
        <v>283.87666666666667</v>
      </c>
      <c r="R10" s="22">
        <f t="shared" si="2"/>
        <v>269.92666666666668</v>
      </c>
      <c r="S10" s="22">
        <f t="shared" si="2"/>
        <v>261.87666666666667</v>
      </c>
    </row>
    <row r="11" spans="1:19" x14ac:dyDescent="0.25">
      <c r="A11" s="27"/>
      <c r="B11" s="17"/>
      <c r="C11" s="22">
        <f t="shared" ref="C11:S11" si="3">STDEV(C7:C9)</f>
        <v>8.2458413761119562</v>
      </c>
      <c r="D11" s="22">
        <f t="shared" si="3"/>
        <v>6.4578195494557908</v>
      </c>
      <c r="E11" s="22">
        <f t="shared" si="3"/>
        <v>8.4701495461020784</v>
      </c>
      <c r="F11" s="22">
        <f t="shared" si="3"/>
        <v>9.4219760843112752</v>
      </c>
      <c r="G11" s="22">
        <f t="shared" si="3"/>
        <v>1.0087781388062174</v>
      </c>
      <c r="H11" s="22">
        <f t="shared" si="3"/>
        <v>4.7150079533337212</v>
      </c>
      <c r="I11" s="22">
        <f t="shared" si="3"/>
        <v>4.21465696508427</v>
      </c>
      <c r="J11" s="22">
        <f t="shared" si="3"/>
        <v>13.688010568864025</v>
      </c>
      <c r="K11" s="22">
        <f t="shared" si="3"/>
        <v>4.7505929454472646</v>
      </c>
      <c r="L11" s="22">
        <f t="shared" si="3"/>
        <v>7.3053496379936087</v>
      </c>
      <c r="M11" s="22">
        <f t="shared" si="3"/>
        <v>6.7794567137296085</v>
      </c>
      <c r="N11" s="22">
        <f t="shared" si="3"/>
        <v>3.0843637917729581</v>
      </c>
      <c r="O11" s="22">
        <f t="shared" si="3"/>
        <v>4.4448209562740884</v>
      </c>
      <c r="P11" s="22">
        <f t="shared" si="3"/>
        <v>2.2948928805792597</v>
      </c>
      <c r="Q11" s="22">
        <f t="shared" si="3"/>
        <v>14.672669604858305</v>
      </c>
      <c r="R11" s="22">
        <f t="shared" si="3"/>
        <v>15.332792744093734</v>
      </c>
      <c r="S11" s="22">
        <f t="shared" si="3"/>
        <v>8.0709871349998679</v>
      </c>
    </row>
    <row r="12" spans="1:19" x14ac:dyDescent="0.25">
      <c r="A12" s="26"/>
      <c r="B12" s="26" t="s">
        <v>29</v>
      </c>
      <c r="C12" s="19">
        <v>2.86</v>
      </c>
      <c r="D12" s="19">
        <v>4.8600000000000003</v>
      </c>
      <c r="E12" s="19">
        <v>4.2</v>
      </c>
      <c r="F12" s="19">
        <v>4.13</v>
      </c>
      <c r="G12" s="19">
        <v>3.52</v>
      </c>
      <c r="H12" s="19">
        <v>4.91</v>
      </c>
      <c r="I12" s="19">
        <v>4.26</v>
      </c>
      <c r="J12" s="19">
        <v>3.89</v>
      </c>
      <c r="K12" s="19">
        <v>4.2</v>
      </c>
      <c r="L12" s="19">
        <v>4.2699999999999996</v>
      </c>
      <c r="M12" s="19">
        <v>3.85</v>
      </c>
      <c r="N12" s="19">
        <v>4.16</v>
      </c>
      <c r="O12" s="19">
        <v>3.74</v>
      </c>
      <c r="P12" s="19">
        <v>3.38</v>
      </c>
      <c r="Q12" s="19">
        <v>3.73</v>
      </c>
      <c r="R12" s="19">
        <v>3.7</v>
      </c>
      <c r="S12" s="19">
        <v>3.73</v>
      </c>
    </row>
    <row r="13" spans="1:19" x14ac:dyDescent="0.25">
      <c r="A13" s="26"/>
      <c r="B13" s="26"/>
      <c r="C13" s="19">
        <v>2.78</v>
      </c>
      <c r="D13" s="19">
        <v>5.35</v>
      </c>
      <c r="E13" s="19">
        <v>5.21</v>
      </c>
      <c r="F13" s="19">
        <v>4.16</v>
      </c>
      <c r="G13" s="19">
        <v>3.41</v>
      </c>
      <c r="H13" s="19">
        <v>4.04</v>
      </c>
      <c r="I13" s="19">
        <v>3.99</v>
      </c>
      <c r="J13" s="19">
        <v>3.9</v>
      </c>
      <c r="K13" s="19">
        <v>3.74</v>
      </c>
      <c r="L13" s="19">
        <v>4.13</v>
      </c>
      <c r="M13" s="19">
        <v>4.0999999999999996</v>
      </c>
      <c r="N13" s="19">
        <v>4.4400000000000004</v>
      </c>
      <c r="O13" s="19">
        <v>3.79</v>
      </c>
      <c r="P13" s="19">
        <v>3.24</v>
      </c>
      <c r="Q13" s="19">
        <v>3.75</v>
      </c>
      <c r="R13" s="19">
        <v>3.67</v>
      </c>
      <c r="S13" s="19">
        <v>3.62</v>
      </c>
    </row>
    <row r="14" spans="1:19" x14ac:dyDescent="0.25">
      <c r="A14" s="26"/>
      <c r="B14" s="26"/>
      <c r="C14" s="19">
        <v>2.96</v>
      </c>
      <c r="D14" s="19">
        <v>5.22</v>
      </c>
      <c r="E14" s="19">
        <v>5.0199999999999996</v>
      </c>
      <c r="F14" s="19">
        <v>4</v>
      </c>
      <c r="G14" s="19">
        <v>3.97</v>
      </c>
      <c r="H14" s="19">
        <v>5.33</v>
      </c>
      <c r="I14" s="19">
        <v>4.1900000000000004</v>
      </c>
      <c r="J14" s="19">
        <v>3.94</v>
      </c>
      <c r="K14" s="19">
        <v>4</v>
      </c>
      <c r="L14" s="19">
        <v>3.91</v>
      </c>
      <c r="M14" s="19">
        <v>3.84</v>
      </c>
      <c r="N14" s="19">
        <v>4.78</v>
      </c>
      <c r="O14" s="19">
        <v>3.83</v>
      </c>
      <c r="P14" s="19">
        <v>3.32</v>
      </c>
      <c r="Q14" s="19">
        <v>3.77</v>
      </c>
      <c r="R14" s="19">
        <v>3.65</v>
      </c>
      <c r="S14" s="19">
        <v>3.59</v>
      </c>
    </row>
    <row r="15" spans="1:19" x14ac:dyDescent="0.25">
      <c r="A15" s="27"/>
      <c r="B15" s="17"/>
      <c r="C15" s="22">
        <f t="shared" ref="C15:S15" si="4">AVERAGE(C12:C14)</f>
        <v>2.8666666666666667</v>
      </c>
      <c r="D15" s="22">
        <f t="shared" si="4"/>
        <v>5.1433333333333335</v>
      </c>
      <c r="E15" s="22">
        <f t="shared" si="4"/>
        <v>4.8099999999999996</v>
      </c>
      <c r="F15" s="22">
        <f t="shared" si="4"/>
        <v>4.0966666666666667</v>
      </c>
      <c r="G15" s="22">
        <f t="shared" si="4"/>
        <v>3.6333333333333333</v>
      </c>
      <c r="H15" s="22">
        <f t="shared" si="4"/>
        <v>4.76</v>
      </c>
      <c r="I15" s="22">
        <f t="shared" si="4"/>
        <v>4.1466666666666674</v>
      </c>
      <c r="J15" s="22">
        <f t="shared" si="4"/>
        <v>3.91</v>
      </c>
      <c r="K15" s="22">
        <f t="shared" si="4"/>
        <v>3.9800000000000004</v>
      </c>
      <c r="L15" s="22">
        <f t="shared" si="4"/>
        <v>4.1033333333333326</v>
      </c>
      <c r="M15" s="22">
        <f t="shared" si="4"/>
        <v>3.9299999999999997</v>
      </c>
      <c r="N15" s="22">
        <f t="shared" si="4"/>
        <v>4.4600000000000009</v>
      </c>
      <c r="O15" s="22">
        <f t="shared" si="4"/>
        <v>3.7866666666666666</v>
      </c>
      <c r="P15" s="22">
        <f t="shared" si="4"/>
        <v>3.313333333333333</v>
      </c>
      <c r="Q15" s="22">
        <f t="shared" si="4"/>
        <v>3.75</v>
      </c>
      <c r="R15" s="22">
        <f t="shared" si="4"/>
        <v>3.6733333333333333</v>
      </c>
      <c r="S15" s="22">
        <f t="shared" si="4"/>
        <v>3.6466666666666665</v>
      </c>
    </row>
    <row r="16" spans="1:19" x14ac:dyDescent="0.25">
      <c r="A16" s="27"/>
      <c r="B16" s="17"/>
      <c r="C16" s="22">
        <f t="shared" ref="C16:S16" si="5">STDEV(C12:C14)</f>
        <v>9.0184995056457953E-2</v>
      </c>
      <c r="D16" s="22">
        <f t="shared" si="5"/>
        <v>0.25383721817994531</v>
      </c>
      <c r="E16" s="22">
        <f t="shared" si="5"/>
        <v>0.53674947601278555</v>
      </c>
      <c r="F16" s="22">
        <f t="shared" si="5"/>
        <v>8.5049005481153864E-2</v>
      </c>
      <c r="G16" s="22">
        <f t="shared" si="5"/>
        <v>0.29670411748631559</v>
      </c>
      <c r="H16" s="22">
        <f t="shared" si="5"/>
        <v>0.65795136598384196</v>
      </c>
      <c r="I16" s="22">
        <f t="shared" si="5"/>
        <v>0.14011899704655786</v>
      </c>
      <c r="J16" s="22">
        <f t="shared" si="5"/>
        <v>2.6457513110645845E-2</v>
      </c>
      <c r="K16" s="22">
        <f t="shared" si="5"/>
        <v>0.23065125189341587</v>
      </c>
      <c r="L16" s="22">
        <f t="shared" si="5"/>
        <v>0.18147543451754905</v>
      </c>
      <c r="M16" s="22">
        <f t="shared" si="5"/>
        <v>0.14730919862656217</v>
      </c>
      <c r="N16" s="22">
        <f t="shared" si="5"/>
        <v>0.31048349392520053</v>
      </c>
      <c r="O16" s="22">
        <f t="shared" si="5"/>
        <v>4.5092497528228866E-2</v>
      </c>
      <c r="P16" s="22">
        <f t="shared" si="5"/>
        <v>7.023769168568475E-2</v>
      </c>
      <c r="Q16" s="22">
        <f t="shared" si="5"/>
        <v>2.0000000000000018E-2</v>
      </c>
      <c r="R16" s="22">
        <f t="shared" si="5"/>
        <v>2.5166114784235971E-2</v>
      </c>
      <c r="S16" s="22">
        <f t="shared" si="5"/>
        <v>7.3711147958319956E-2</v>
      </c>
    </row>
    <row r="17" spans="1:19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25" t="s">
        <v>52</v>
      </c>
      <c r="B19" s="26" t="s">
        <v>51</v>
      </c>
      <c r="C19" s="23">
        <v>0.99313238338867904</v>
      </c>
      <c r="D19" s="23">
        <v>98.6622881856822</v>
      </c>
      <c r="E19" s="23">
        <v>86.185870391693996</v>
      </c>
      <c r="F19" s="23">
        <v>73.981767449969098</v>
      </c>
      <c r="G19" s="23">
        <v>73.689894845019694</v>
      </c>
      <c r="H19" s="23">
        <v>91.757478253865898</v>
      </c>
      <c r="I19" s="23">
        <v>85.715385358445005</v>
      </c>
      <c r="J19" s="23">
        <v>79.429413641581604</v>
      </c>
      <c r="K19" s="19">
        <v>65.73</v>
      </c>
      <c r="L19" s="19">
        <v>52.96</v>
      </c>
      <c r="M19" s="19">
        <v>51.89</v>
      </c>
      <c r="N19" s="19">
        <v>63.61</v>
      </c>
      <c r="O19" s="19">
        <v>77.400000000000006</v>
      </c>
      <c r="P19" s="19">
        <v>50.29</v>
      </c>
      <c r="Q19" s="19">
        <v>76.22</v>
      </c>
      <c r="R19" s="19">
        <v>66.849999999999994</v>
      </c>
      <c r="S19" s="19">
        <v>69.760000000000005</v>
      </c>
    </row>
    <row r="20" spans="1:19" x14ac:dyDescent="0.25">
      <c r="A20" s="26"/>
      <c r="B20" s="26"/>
      <c r="C20" s="23">
        <v>0.981164271167969</v>
      </c>
      <c r="D20" s="23">
        <v>105.683832348333</v>
      </c>
      <c r="E20" s="23">
        <v>84.850866673918404</v>
      </c>
      <c r="F20" s="23">
        <v>69.494590338110299</v>
      </c>
      <c r="G20" s="23">
        <v>91.174960078196804</v>
      </c>
      <c r="H20" s="23">
        <v>100.84377378912799</v>
      </c>
      <c r="I20" s="23">
        <v>91.4214594479146</v>
      </c>
      <c r="J20" s="23">
        <v>88.294257379771807</v>
      </c>
      <c r="K20" s="19">
        <v>53.51</v>
      </c>
      <c r="L20" s="19">
        <v>49.41</v>
      </c>
      <c r="M20" s="19">
        <v>57.7</v>
      </c>
      <c r="N20" s="19">
        <v>66.989999999999995</v>
      </c>
      <c r="O20" s="19">
        <v>69.81</v>
      </c>
      <c r="P20" s="19">
        <v>47.56</v>
      </c>
      <c r="Q20" s="19">
        <v>74.42</v>
      </c>
      <c r="R20" s="19">
        <v>76.2</v>
      </c>
      <c r="S20" s="19">
        <v>64.87</v>
      </c>
    </row>
    <row r="21" spans="1:19" x14ac:dyDescent="0.25">
      <c r="A21" s="26"/>
      <c r="B21" s="26"/>
      <c r="C21" s="23">
        <v>1.02624518289462</v>
      </c>
      <c r="D21" s="23">
        <v>118.400101880398</v>
      </c>
      <c r="E21" s="23">
        <v>74.439064223537699</v>
      </c>
      <c r="F21" s="23">
        <v>74.045566620781003</v>
      </c>
      <c r="G21" s="23">
        <v>76.415610277422999</v>
      </c>
      <c r="H21" s="23">
        <v>101.599734035309</v>
      </c>
      <c r="I21" s="23">
        <v>86.602702524725004</v>
      </c>
      <c r="J21" s="23">
        <v>61.783639201035598</v>
      </c>
      <c r="K21" s="19">
        <v>64</v>
      </c>
      <c r="L21" s="19">
        <v>56.11</v>
      </c>
      <c r="M21" s="19">
        <v>48.5</v>
      </c>
      <c r="N21" s="19">
        <v>74.98</v>
      </c>
      <c r="O21" s="19">
        <v>63.42</v>
      </c>
      <c r="P21" s="19">
        <v>47.72</v>
      </c>
      <c r="Q21" s="19">
        <v>67.12</v>
      </c>
      <c r="R21" s="19">
        <v>76.400000000000006</v>
      </c>
      <c r="S21" s="19">
        <v>58.22</v>
      </c>
    </row>
    <row r="22" spans="1:19" x14ac:dyDescent="0.25">
      <c r="A22" s="27"/>
      <c r="B22" s="27"/>
      <c r="C22" s="24">
        <f t="shared" ref="C22:S22" si="6">AVERAGE(C19:C21)</f>
        <v>1.000180612483756</v>
      </c>
      <c r="D22" s="24">
        <f t="shared" si="6"/>
        <v>107.58207413813773</v>
      </c>
      <c r="E22" s="24">
        <f t="shared" si="6"/>
        <v>81.825267096383357</v>
      </c>
      <c r="F22" s="24">
        <f t="shared" si="6"/>
        <v>72.507308136286795</v>
      </c>
      <c r="G22" s="24">
        <f t="shared" si="6"/>
        <v>80.426821733546504</v>
      </c>
      <c r="H22" s="24">
        <f t="shared" si="6"/>
        <v>98.066995359434301</v>
      </c>
      <c r="I22" s="24">
        <f t="shared" si="6"/>
        <v>87.913182443694879</v>
      </c>
      <c r="J22" s="24">
        <f t="shared" si="6"/>
        <v>76.502436740796341</v>
      </c>
      <c r="K22" s="24">
        <f t="shared" si="6"/>
        <v>61.080000000000005</v>
      </c>
      <c r="L22" s="24">
        <f t="shared" si="6"/>
        <v>52.826666666666675</v>
      </c>
      <c r="M22" s="24">
        <f t="shared" si="6"/>
        <v>52.696666666666665</v>
      </c>
      <c r="N22" s="24">
        <f t="shared" si="6"/>
        <v>68.526666666666657</v>
      </c>
      <c r="O22" s="24">
        <f t="shared" si="6"/>
        <v>70.209999999999994</v>
      </c>
      <c r="P22" s="24">
        <f t="shared" si="6"/>
        <v>48.523333333333333</v>
      </c>
      <c r="Q22" s="24">
        <f t="shared" si="6"/>
        <v>72.586666666666659</v>
      </c>
      <c r="R22" s="24">
        <f t="shared" si="6"/>
        <v>73.150000000000006</v>
      </c>
      <c r="S22" s="24">
        <f t="shared" si="6"/>
        <v>64.283333333333331</v>
      </c>
    </row>
    <row r="23" spans="1:19" x14ac:dyDescent="0.25">
      <c r="A23" s="27"/>
      <c r="B23" s="27"/>
      <c r="C23" s="24">
        <f t="shared" ref="C23:S23" si="7">STDEV(C19:C21)</f>
        <v>2.3352308249058401E-2</v>
      </c>
      <c r="D23" s="24">
        <f t="shared" si="7"/>
        <v>10.004889493704987</v>
      </c>
      <c r="E23" s="24">
        <f t="shared" si="7"/>
        <v>6.4313725899487313</v>
      </c>
      <c r="F23" s="24">
        <f t="shared" si="7"/>
        <v>2.609285147724596</v>
      </c>
      <c r="G23" s="24">
        <f t="shared" si="7"/>
        <v>9.4074034441718837</v>
      </c>
      <c r="H23" s="24">
        <f t="shared" si="7"/>
        <v>5.4772596754715472</v>
      </c>
      <c r="I23" s="24">
        <f t="shared" si="7"/>
        <v>3.070478560769724</v>
      </c>
      <c r="J23" s="24">
        <f t="shared" si="7"/>
        <v>13.495503487754009</v>
      </c>
      <c r="K23" s="24">
        <f t="shared" si="7"/>
        <v>6.6126318512374507</v>
      </c>
      <c r="L23" s="24">
        <f t="shared" si="7"/>
        <v>3.3519894590128625</v>
      </c>
      <c r="M23" s="24">
        <f t="shared" si="7"/>
        <v>4.6527447096669023</v>
      </c>
      <c r="N23" s="24">
        <f t="shared" si="7"/>
        <v>5.8386842125031366</v>
      </c>
      <c r="O23" s="24">
        <f t="shared" si="7"/>
        <v>6.9985784270807478</v>
      </c>
      <c r="P23" s="24">
        <f t="shared" si="7"/>
        <v>1.5320683187551822</v>
      </c>
      <c r="Q23" s="24">
        <f t="shared" si="7"/>
        <v>4.8190593826319787</v>
      </c>
      <c r="R23" s="24">
        <f t="shared" si="7"/>
        <v>5.4568763958880417</v>
      </c>
      <c r="S23" s="24">
        <f t="shared" si="7"/>
        <v>5.7923253822047469</v>
      </c>
    </row>
    <row r="24" spans="1:19" x14ac:dyDescent="0.25">
      <c r="A24" s="26"/>
      <c r="B24" s="26" t="s">
        <v>26</v>
      </c>
      <c r="C24" s="23">
        <v>1.36286159864037</v>
      </c>
      <c r="D24" s="23">
        <v>146.00138237222299</v>
      </c>
      <c r="E24" s="23">
        <v>127.718870439431</v>
      </c>
      <c r="F24" s="23">
        <v>91.519510040438306</v>
      </c>
      <c r="G24" s="23">
        <v>80.201850623312495</v>
      </c>
      <c r="H24" s="23">
        <v>108.220346056423</v>
      </c>
      <c r="I24" s="23">
        <v>79.361458276541597</v>
      </c>
      <c r="J24" s="23">
        <v>59.3781247626005</v>
      </c>
      <c r="K24" s="19">
        <v>95.38</v>
      </c>
      <c r="L24" s="19">
        <v>67.959999999999994</v>
      </c>
      <c r="M24" s="19">
        <v>58.4</v>
      </c>
      <c r="N24" s="19">
        <v>81.03</v>
      </c>
      <c r="O24" s="19">
        <v>98.27</v>
      </c>
      <c r="P24" s="19">
        <v>57.85</v>
      </c>
      <c r="Q24" s="19">
        <v>60</v>
      </c>
      <c r="R24" s="19">
        <v>61.59</v>
      </c>
      <c r="S24" s="19">
        <v>58.44</v>
      </c>
    </row>
    <row r="25" spans="1:19" x14ac:dyDescent="0.25">
      <c r="A25" s="26"/>
      <c r="B25" s="26"/>
      <c r="C25" s="23">
        <v>0.86275314306544804</v>
      </c>
      <c r="D25" s="23">
        <v>155.775056175359</v>
      </c>
      <c r="E25" s="23">
        <v>112.191829151972</v>
      </c>
      <c r="F25" s="23">
        <v>94.545305614691699</v>
      </c>
      <c r="G25" s="23">
        <v>82.943619786209894</v>
      </c>
      <c r="H25" s="23">
        <v>95.716334550873995</v>
      </c>
      <c r="I25" s="23">
        <v>71.408958929392796</v>
      </c>
      <c r="J25" s="23">
        <v>68.150244815593894</v>
      </c>
      <c r="K25" s="19">
        <v>94.73</v>
      </c>
      <c r="L25" s="19">
        <v>86.71</v>
      </c>
      <c r="M25" s="19">
        <v>52.48</v>
      </c>
      <c r="N25" s="19">
        <v>89.56</v>
      </c>
      <c r="O25" s="19">
        <v>84.05</v>
      </c>
      <c r="P25" s="19">
        <v>45.77</v>
      </c>
      <c r="Q25" s="19">
        <v>69.89</v>
      </c>
      <c r="R25" s="19">
        <v>55.45</v>
      </c>
      <c r="S25" s="19">
        <v>69.709999999999994</v>
      </c>
    </row>
    <row r="26" spans="1:19" x14ac:dyDescent="0.25">
      <c r="A26" s="26"/>
      <c r="B26" s="26"/>
      <c r="C26" s="23">
        <v>0.85047528077816303</v>
      </c>
      <c r="D26" s="23">
        <v>175.719144576101</v>
      </c>
      <c r="E26" s="23">
        <v>111.638784484683</v>
      </c>
      <c r="F26" s="23">
        <v>83.453310574987199</v>
      </c>
      <c r="G26" s="23">
        <v>93.352311357001597</v>
      </c>
      <c r="H26" s="23">
        <v>103.424824396209</v>
      </c>
      <c r="I26" s="23">
        <v>83.325049693230895</v>
      </c>
      <c r="J26" s="23">
        <v>69.179946363546307</v>
      </c>
      <c r="K26" s="19">
        <v>85.54</v>
      </c>
      <c r="L26" s="19">
        <v>67.78</v>
      </c>
      <c r="M26" s="19">
        <v>57.75</v>
      </c>
      <c r="N26" s="19">
        <v>80.34</v>
      </c>
      <c r="O26" s="19">
        <v>78.34</v>
      </c>
      <c r="P26" s="19">
        <v>57.54</v>
      </c>
      <c r="Q26" s="19">
        <v>61.94</v>
      </c>
      <c r="R26" s="19">
        <v>58.32</v>
      </c>
      <c r="S26" s="19">
        <v>58.26</v>
      </c>
    </row>
    <row r="27" spans="1:19" x14ac:dyDescent="0.25">
      <c r="A27" s="27"/>
      <c r="B27" s="27"/>
      <c r="C27" s="24">
        <f t="shared" ref="C27:S27" si="8">AVERAGE(C24:C26)</f>
        <v>1.0253633408279936</v>
      </c>
      <c r="D27" s="24">
        <f t="shared" si="8"/>
        <v>159.165194374561</v>
      </c>
      <c r="E27" s="24">
        <f t="shared" si="8"/>
        <v>117.18316135869533</v>
      </c>
      <c r="F27" s="24">
        <f t="shared" si="8"/>
        <v>89.839375410039068</v>
      </c>
      <c r="G27" s="24">
        <f t="shared" si="8"/>
        <v>85.499260588841324</v>
      </c>
      <c r="H27" s="24">
        <f t="shared" si="8"/>
        <v>102.45383500116866</v>
      </c>
      <c r="I27" s="24">
        <f t="shared" si="8"/>
        <v>78.031822299721753</v>
      </c>
      <c r="J27" s="24">
        <f t="shared" si="8"/>
        <v>65.569438647246898</v>
      </c>
      <c r="K27" s="24">
        <f t="shared" si="8"/>
        <v>91.88333333333334</v>
      </c>
      <c r="L27" s="24">
        <f t="shared" si="8"/>
        <v>74.149999999999991</v>
      </c>
      <c r="M27" s="24">
        <f t="shared" si="8"/>
        <v>56.21</v>
      </c>
      <c r="N27" s="24">
        <f t="shared" si="8"/>
        <v>83.643333333333331</v>
      </c>
      <c r="O27" s="24">
        <f t="shared" si="8"/>
        <v>86.886666666666656</v>
      </c>
      <c r="P27" s="24">
        <f t="shared" si="8"/>
        <v>53.72</v>
      </c>
      <c r="Q27" s="24">
        <f t="shared" si="8"/>
        <v>63.943333333333328</v>
      </c>
      <c r="R27" s="24">
        <f t="shared" si="8"/>
        <v>58.45333333333334</v>
      </c>
      <c r="S27" s="24">
        <f t="shared" si="8"/>
        <v>62.136666666666656</v>
      </c>
    </row>
    <row r="28" spans="1:19" x14ac:dyDescent="0.25">
      <c r="A28" s="27"/>
      <c r="B28" s="27"/>
      <c r="C28" s="24">
        <f t="shared" ref="C28:S28" si="9">STDEV(C24:C26)</f>
        <v>0.29234652725041643</v>
      </c>
      <c r="D28" s="24">
        <f t="shared" si="9"/>
        <v>15.146158765800209</v>
      </c>
      <c r="E28" s="24">
        <f t="shared" si="9"/>
        <v>9.1283809613986957</v>
      </c>
      <c r="F28" s="24">
        <f t="shared" si="9"/>
        <v>5.7336923332532761</v>
      </c>
      <c r="G28" s="24">
        <f t="shared" si="9"/>
        <v>6.9377322888052344</v>
      </c>
      <c r="H28" s="24">
        <f t="shared" si="9"/>
        <v>6.3083033564252489</v>
      </c>
      <c r="I28" s="24">
        <f t="shared" si="9"/>
        <v>6.0682990735581859</v>
      </c>
      <c r="J28" s="24">
        <f t="shared" si="9"/>
        <v>5.3864967310047982</v>
      </c>
      <c r="K28" s="24">
        <f t="shared" si="9"/>
        <v>5.5030930696593972</v>
      </c>
      <c r="L28" s="24">
        <f t="shared" si="9"/>
        <v>10.877651400922904</v>
      </c>
      <c r="M28" s="24">
        <f t="shared" si="9"/>
        <v>3.2465828189035939</v>
      </c>
      <c r="N28" s="24">
        <f t="shared" si="9"/>
        <v>5.1355850040023023</v>
      </c>
      <c r="O28" s="24">
        <f t="shared" si="9"/>
        <v>10.263344159353386</v>
      </c>
      <c r="P28" s="24">
        <f t="shared" si="9"/>
        <v>6.8866464988410856</v>
      </c>
      <c r="Q28" s="24">
        <f t="shared" si="9"/>
        <v>5.240518422191963</v>
      </c>
      <c r="R28" s="24">
        <f t="shared" si="9"/>
        <v>3.0721707851832289</v>
      </c>
      <c r="S28" s="24">
        <f t="shared" si="9"/>
        <v>6.5593165294360745</v>
      </c>
    </row>
    <row r="29" spans="1:19" x14ac:dyDescent="0.25">
      <c r="A29" s="26"/>
      <c r="B29" s="26" t="s">
        <v>29</v>
      </c>
      <c r="C29" s="23">
        <v>1.0506233191641099</v>
      </c>
      <c r="D29" s="23">
        <v>8.7174458639521006</v>
      </c>
      <c r="E29" s="23">
        <v>6.2124415909205499</v>
      </c>
      <c r="F29" s="23">
        <v>5.5727848277468901</v>
      </c>
      <c r="G29" s="23">
        <v>3.1644007291555498</v>
      </c>
      <c r="H29" s="23">
        <v>7.6437385078049704</v>
      </c>
      <c r="I29" s="23">
        <v>5.2011417840642897</v>
      </c>
      <c r="J29" s="23">
        <v>6.0411539631872202</v>
      </c>
      <c r="K29" s="19">
        <v>8.41</v>
      </c>
      <c r="L29" s="19">
        <v>4.4000000000000004</v>
      </c>
      <c r="M29" s="19">
        <v>6.19</v>
      </c>
      <c r="N29" s="19">
        <v>5.99</v>
      </c>
      <c r="O29" s="19">
        <v>4.7</v>
      </c>
      <c r="P29" s="19">
        <v>3.87</v>
      </c>
      <c r="Q29" s="19">
        <v>5.65</v>
      </c>
      <c r="R29" s="19">
        <v>7.12</v>
      </c>
      <c r="S29" s="19">
        <v>4.41</v>
      </c>
    </row>
    <row r="30" spans="1:19" x14ac:dyDescent="0.25">
      <c r="A30" s="26"/>
      <c r="B30" s="26"/>
      <c r="C30" s="23">
        <v>1.0845806023187601</v>
      </c>
      <c r="D30" s="23">
        <v>8.5671598000910603</v>
      </c>
      <c r="E30" s="23">
        <v>5.7372650610686904</v>
      </c>
      <c r="F30" s="23">
        <v>4.8446495248481503</v>
      </c>
      <c r="G30" s="23">
        <v>4.3158485942787097</v>
      </c>
      <c r="H30" s="23">
        <v>8.0070382871435601</v>
      </c>
      <c r="I30" s="23">
        <v>4.76704101220027</v>
      </c>
      <c r="J30" s="23">
        <v>4.35700026963542</v>
      </c>
      <c r="K30" s="19">
        <v>7.17</v>
      </c>
      <c r="L30" s="19">
        <v>6.39</v>
      </c>
      <c r="M30" s="19">
        <v>5.42</v>
      </c>
      <c r="N30" s="19">
        <v>6.78</v>
      </c>
      <c r="O30" s="19">
        <v>5.31</v>
      </c>
      <c r="P30" s="19">
        <v>3.59</v>
      </c>
      <c r="Q30" s="19">
        <v>5.87</v>
      </c>
      <c r="R30" s="19">
        <v>7.27</v>
      </c>
      <c r="S30" s="19">
        <v>4.0999999999999996</v>
      </c>
    </row>
    <row r="31" spans="1:19" x14ac:dyDescent="0.25">
      <c r="A31" s="26"/>
      <c r="B31" s="26"/>
      <c r="C31" s="23">
        <v>0.877588919546058</v>
      </c>
      <c r="D31" s="23">
        <v>9.6912899225818006</v>
      </c>
      <c r="E31" s="23">
        <v>5.4433001695903096</v>
      </c>
      <c r="F31" s="23">
        <v>4.7156156960426898</v>
      </c>
      <c r="G31" s="23">
        <v>5.1514995931590599</v>
      </c>
      <c r="H31" s="23">
        <v>6.8757039549802004</v>
      </c>
      <c r="I31" s="23">
        <v>6.1239892631307802</v>
      </c>
      <c r="J31" s="23">
        <v>5.8395792439211496</v>
      </c>
      <c r="K31" s="19">
        <v>7.57</v>
      </c>
      <c r="L31" s="19">
        <v>7.21</v>
      </c>
      <c r="M31" s="19">
        <v>7.17</v>
      </c>
      <c r="N31" s="19">
        <v>5.21</v>
      </c>
      <c r="O31" s="19">
        <v>4.68</v>
      </c>
      <c r="P31" s="19">
        <v>4.1399999999999997</v>
      </c>
      <c r="Q31" s="19">
        <v>6.5</v>
      </c>
      <c r="R31" s="19">
        <v>8.41</v>
      </c>
      <c r="S31" s="19">
        <v>3.72</v>
      </c>
    </row>
    <row r="32" spans="1:19" x14ac:dyDescent="0.25">
      <c r="A32" s="27"/>
      <c r="B32" s="27"/>
      <c r="C32" s="21">
        <f t="shared" ref="C32:S32" si="10">AVERAGE(C29:C31)</f>
        <v>1.0042642803429762</v>
      </c>
      <c r="D32" s="21">
        <f t="shared" si="10"/>
        <v>8.9919651955416544</v>
      </c>
      <c r="E32" s="21">
        <f t="shared" si="10"/>
        <v>5.7976689405265169</v>
      </c>
      <c r="F32" s="21">
        <f t="shared" si="10"/>
        <v>5.0443500162125767</v>
      </c>
      <c r="G32" s="21">
        <f t="shared" si="10"/>
        <v>4.2105829721977734</v>
      </c>
      <c r="H32" s="21">
        <f t="shared" si="10"/>
        <v>7.50882691664291</v>
      </c>
      <c r="I32" s="21">
        <f t="shared" si="10"/>
        <v>5.3640573531317806</v>
      </c>
      <c r="J32" s="21">
        <f t="shared" si="10"/>
        <v>5.4125778255812635</v>
      </c>
      <c r="K32" s="21">
        <f t="shared" si="10"/>
        <v>7.7166666666666659</v>
      </c>
      <c r="L32" s="21">
        <f t="shared" si="10"/>
        <v>6</v>
      </c>
      <c r="M32" s="21">
        <f t="shared" si="10"/>
        <v>6.2600000000000007</v>
      </c>
      <c r="N32" s="21">
        <f t="shared" si="10"/>
        <v>5.9933333333333332</v>
      </c>
      <c r="O32" s="21">
        <f t="shared" si="10"/>
        <v>4.8966666666666665</v>
      </c>
      <c r="P32" s="21">
        <f t="shared" si="10"/>
        <v>3.8666666666666667</v>
      </c>
      <c r="Q32" s="21">
        <f t="shared" si="10"/>
        <v>6.0066666666666668</v>
      </c>
      <c r="R32" s="21">
        <f t="shared" si="10"/>
        <v>7.6000000000000005</v>
      </c>
      <c r="S32" s="21">
        <f t="shared" si="10"/>
        <v>4.0766666666666671</v>
      </c>
    </row>
    <row r="33" spans="1:19" x14ac:dyDescent="0.25">
      <c r="A33" s="27"/>
      <c r="B33" s="27"/>
      <c r="C33" s="21">
        <f t="shared" ref="C33:S33" si="11">STDEV(C29:C31)</f>
        <v>0.11101017766215529</v>
      </c>
      <c r="D33" s="21">
        <f t="shared" si="11"/>
        <v>0.61027680656816952</v>
      </c>
      <c r="E33" s="21">
        <f t="shared" si="11"/>
        <v>0.38811222989187327</v>
      </c>
      <c r="F33" s="21">
        <f t="shared" si="11"/>
        <v>0.4621633312748083</v>
      </c>
      <c r="G33" s="21">
        <f t="shared" si="11"/>
        <v>0.99772296366530167</v>
      </c>
      <c r="H33" s="21">
        <f t="shared" si="11"/>
        <v>0.57760730246014724</v>
      </c>
      <c r="I33" s="21">
        <f t="shared" si="11"/>
        <v>0.69298863692651713</v>
      </c>
      <c r="J33" s="21">
        <f t="shared" si="11"/>
        <v>0.91969618588109903</v>
      </c>
      <c r="K33" s="21">
        <f t="shared" si="11"/>
        <v>0.63287702860297701</v>
      </c>
      <c r="L33" s="21">
        <f t="shared" si="11"/>
        <v>1.4450259513240575</v>
      </c>
      <c r="M33" s="21">
        <f t="shared" si="11"/>
        <v>0.87709748602991333</v>
      </c>
      <c r="N33" s="21">
        <f t="shared" si="11"/>
        <v>0.7850053078376773</v>
      </c>
      <c r="O33" s="21">
        <f t="shared" si="11"/>
        <v>0.35809682117177916</v>
      </c>
      <c r="P33" s="21">
        <f t="shared" si="11"/>
        <v>0.2750151510977773</v>
      </c>
      <c r="Q33" s="21">
        <f t="shared" si="11"/>
        <v>0.4411726797222752</v>
      </c>
      <c r="R33" s="21">
        <f t="shared" si="11"/>
        <v>0.70547856097829098</v>
      </c>
      <c r="S33" s="21">
        <f t="shared" si="11"/>
        <v>0.34559128075420725</v>
      </c>
    </row>
  </sheetData>
  <mergeCells count="8">
    <mergeCell ref="A2:A16"/>
    <mergeCell ref="B2:B4"/>
    <mergeCell ref="B7:B9"/>
    <mergeCell ref="B12:B14"/>
    <mergeCell ref="A19:A33"/>
    <mergeCell ref="B19:B23"/>
    <mergeCell ref="B24:B28"/>
    <mergeCell ref="B29:B33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cytotoxicity</vt:lpstr>
      <vt:lpstr>antivirus-cal.</vt:lpstr>
      <vt:lpstr>primers-PCR</vt:lpstr>
      <vt:lpstr>ELISA+PCR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2023-08-09T10:58:30Z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9754ED053B2748019B83673547C91285_13</vt:lpwstr>
  </property>
  <property fmtid="{D5CDD505-2E9C-101B-9397-08002B2CF9AE}" pid="3" name="KSOProductBuildVer">
    <vt:lpwstr>2052-11.1.0.14036</vt:lpwstr>
  </property>
</Properties>
</file>