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Table 1" sheetId="1" r:id="rId1"/>
    <sheet name="Table 2" sheetId="2" r:id="rId2"/>
    <sheet name="Table 3" sheetId="5" r:id="rId3"/>
    <sheet name="Table 4" sheetId="6" r:id="rId4"/>
  </sheets>
  <externalReferences>
    <externalReference r:id="rId5"/>
  </externalReferences>
  <definedNames>
    <definedName name="_xlnm._FilterDatabase" localSheetId="1" hidden="1">'Table 2'!$A$1:$C$85</definedName>
  </definedNames>
  <calcPr calcId="152511"/>
</workbook>
</file>

<file path=xl/calcChain.xml><?xml version="1.0" encoding="utf-8"?>
<calcChain xmlns="http://schemas.openxmlformats.org/spreadsheetml/2006/main">
  <c r="L27" i="2" l="1"/>
  <c r="L26" i="2"/>
  <c r="H4" i="2"/>
  <c r="H5" i="2" s="1"/>
  <c r="H3" i="2" l="1"/>
  <c r="D5" i="2" l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4" i="2"/>
  <c r="D3" i="2"/>
  <c r="D2" i="2"/>
  <c r="T27" i="2"/>
  <c r="T26" i="2"/>
  <c r="P27" i="2"/>
  <c r="P26" i="2"/>
  <c r="F19" i="5"/>
  <c r="H369" i="5" l="1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L69" i="5"/>
  <c r="D69" i="5"/>
  <c r="L68" i="5"/>
  <c r="D68" i="5"/>
  <c r="L67" i="5"/>
  <c r="D67" i="5"/>
  <c r="L66" i="5"/>
  <c r="D66" i="5"/>
  <c r="L65" i="5"/>
  <c r="D65" i="5"/>
  <c r="L64" i="5"/>
  <c r="D64" i="5"/>
  <c r="L63" i="5"/>
  <c r="D63" i="5"/>
  <c r="L62" i="5"/>
  <c r="D62" i="5"/>
  <c r="L61" i="5"/>
  <c r="D61" i="5"/>
  <c r="L60" i="5"/>
  <c r="D60" i="5"/>
  <c r="L59" i="5"/>
  <c r="D59" i="5"/>
  <c r="L58" i="5"/>
  <c r="D58" i="5"/>
  <c r="L57" i="5"/>
  <c r="D57" i="5"/>
  <c r="L56" i="5"/>
  <c r="D56" i="5"/>
  <c r="L55" i="5"/>
  <c r="D55" i="5"/>
  <c r="L54" i="5"/>
  <c r="D54" i="5"/>
  <c r="L53" i="5"/>
  <c r="D53" i="5"/>
  <c r="L52" i="5"/>
  <c r="D52" i="5"/>
  <c r="L51" i="5"/>
  <c r="D51" i="5"/>
  <c r="L50" i="5"/>
  <c r="D50" i="5"/>
  <c r="L49" i="5"/>
  <c r="D49" i="5"/>
  <c r="L48" i="5"/>
  <c r="D48" i="5"/>
  <c r="L47" i="5"/>
  <c r="D47" i="5"/>
  <c r="L46" i="5"/>
  <c r="D46" i="5"/>
  <c r="L45" i="5"/>
  <c r="D45" i="5"/>
  <c r="L44" i="5"/>
  <c r="D44" i="5"/>
  <c r="L43" i="5"/>
  <c r="D43" i="5"/>
  <c r="L42" i="5"/>
  <c r="D42" i="5"/>
  <c r="L41" i="5"/>
  <c r="D41" i="5"/>
  <c r="L40" i="5"/>
  <c r="D40" i="5"/>
  <c r="L39" i="5"/>
  <c r="D39" i="5"/>
  <c r="L38" i="5"/>
  <c r="D38" i="5"/>
  <c r="L37" i="5"/>
  <c r="D37" i="5"/>
  <c r="L36" i="5"/>
  <c r="D36" i="5"/>
  <c r="L35" i="5"/>
  <c r="D35" i="5"/>
  <c r="L34" i="5"/>
  <c r="D34" i="5"/>
  <c r="L33" i="5"/>
  <c r="D33" i="5"/>
  <c r="L32" i="5"/>
  <c r="D32" i="5"/>
  <c r="L31" i="5"/>
  <c r="D31" i="5"/>
  <c r="L30" i="5"/>
  <c r="D30" i="5"/>
  <c r="L29" i="5"/>
  <c r="D29" i="5"/>
  <c r="L28" i="5"/>
  <c r="D28" i="5"/>
  <c r="L27" i="5"/>
  <c r="D27" i="5"/>
  <c r="L26" i="5"/>
  <c r="D26" i="5"/>
  <c r="L25" i="5"/>
  <c r="D25" i="5"/>
  <c r="L24" i="5"/>
  <c r="D24" i="5"/>
  <c r="L23" i="5"/>
  <c r="D23" i="5"/>
  <c r="L22" i="5"/>
  <c r="D22" i="5"/>
  <c r="L21" i="5"/>
  <c r="D21" i="5"/>
  <c r="S20" i="5"/>
  <c r="L20" i="5"/>
  <c r="D20" i="5"/>
  <c r="S19" i="5"/>
  <c r="L19" i="5"/>
  <c r="D19" i="5"/>
  <c r="S18" i="5"/>
  <c r="L18" i="5"/>
  <c r="F18" i="5"/>
  <c r="D18" i="5"/>
  <c r="S17" i="5"/>
  <c r="L17" i="5"/>
  <c r="F17" i="5"/>
  <c r="D17" i="5"/>
  <c r="S16" i="5"/>
  <c r="L16" i="5"/>
  <c r="F16" i="5"/>
  <c r="D16" i="5"/>
  <c r="S15" i="5"/>
  <c r="L15" i="5"/>
  <c r="F15" i="5"/>
  <c r="D15" i="5"/>
  <c r="S14" i="5"/>
  <c r="N14" i="5"/>
  <c r="L14" i="5"/>
  <c r="F14" i="5"/>
  <c r="D14" i="5"/>
  <c r="S13" i="5"/>
  <c r="N13" i="5"/>
  <c r="L13" i="5"/>
  <c r="F13" i="5"/>
  <c r="D13" i="5"/>
  <c r="S12" i="5"/>
  <c r="N12" i="5"/>
  <c r="L12" i="5"/>
  <c r="F12" i="5"/>
  <c r="D12" i="5"/>
  <c r="S11" i="5"/>
  <c r="N11" i="5"/>
  <c r="L11" i="5"/>
  <c r="F11" i="5"/>
  <c r="D11" i="5"/>
  <c r="S10" i="5"/>
  <c r="N10" i="5"/>
  <c r="L10" i="5"/>
  <c r="F10" i="5"/>
  <c r="D10" i="5"/>
  <c r="U9" i="5"/>
  <c r="S9" i="5"/>
  <c r="N9" i="5"/>
  <c r="L9" i="5"/>
  <c r="F9" i="5"/>
  <c r="D9" i="5"/>
  <c r="U8" i="5"/>
  <c r="S8" i="5"/>
  <c r="S21" i="5" s="1"/>
  <c r="N8" i="5"/>
  <c r="L8" i="5"/>
  <c r="F8" i="5"/>
  <c r="D8" i="5"/>
  <c r="U7" i="5"/>
  <c r="S7" i="5"/>
  <c r="N7" i="5"/>
  <c r="L7" i="5"/>
  <c r="F7" i="5"/>
  <c r="D7" i="5"/>
  <c r="U6" i="5"/>
  <c r="S6" i="5"/>
  <c r="N6" i="5"/>
  <c r="L6" i="5"/>
  <c r="F6" i="5"/>
  <c r="D6" i="5"/>
  <c r="U5" i="5"/>
  <c r="S5" i="5"/>
  <c r="N5" i="5"/>
  <c r="L5" i="5"/>
  <c r="F5" i="5"/>
  <c r="D5" i="5"/>
  <c r="U4" i="5"/>
  <c r="S4" i="5"/>
  <c r="N4" i="5"/>
  <c r="L4" i="5"/>
  <c r="F4" i="5"/>
  <c r="D4" i="5"/>
  <c r="U3" i="5"/>
  <c r="S3" i="5"/>
  <c r="N3" i="5"/>
  <c r="L3" i="5"/>
  <c r="F3" i="5"/>
  <c r="D3" i="5"/>
  <c r="U2" i="5"/>
  <c r="U10" i="5" s="1"/>
  <c r="S2" i="5"/>
  <c r="N2" i="5"/>
  <c r="N15" i="5" s="1"/>
  <c r="L2" i="5"/>
  <c r="L70" i="5" s="1"/>
  <c r="F2" i="5"/>
  <c r="D2" i="5"/>
  <c r="D85" i="5" s="1"/>
</calcChain>
</file>

<file path=xl/sharedStrings.xml><?xml version="1.0" encoding="utf-8"?>
<sst xmlns="http://schemas.openxmlformats.org/spreadsheetml/2006/main" count="759" uniqueCount="140">
  <si>
    <t>ALDH7A1</t>
  </si>
  <si>
    <t>ATP1A3</t>
  </si>
  <si>
    <t>CACNA1A</t>
  </si>
  <si>
    <t>CDKL5</t>
  </si>
  <si>
    <t>CHD2</t>
  </si>
  <si>
    <t>DEPDC5</t>
  </si>
  <si>
    <t>EPM2A</t>
  </si>
  <si>
    <t>GLRA1</t>
  </si>
  <si>
    <t>KCNH2</t>
  </si>
  <si>
    <t>KCNQ2</t>
  </si>
  <si>
    <t>KCNT1</t>
  </si>
  <si>
    <t>LGI1</t>
  </si>
  <si>
    <t>NHLRC1</t>
  </si>
  <si>
    <t>NPRL3</t>
  </si>
  <si>
    <t>PCDH19</t>
  </si>
  <si>
    <t>PRRT2</t>
  </si>
  <si>
    <t>SCN1A</t>
  </si>
  <si>
    <t>SCN2A</t>
  </si>
  <si>
    <t>SCN8A</t>
  </si>
  <si>
    <t>SLC2A1</t>
  </si>
  <si>
    <t>SLC6A1</t>
  </si>
  <si>
    <t>SLC6A8</t>
  </si>
  <si>
    <t>STXBP1</t>
  </si>
  <si>
    <t>TSC1</t>
  </si>
  <si>
    <t>TSC2</t>
  </si>
  <si>
    <t>SETD1B</t>
  </si>
  <si>
    <t>POLG</t>
  </si>
  <si>
    <t>MECP2</t>
  </si>
  <si>
    <t>CDC6</t>
  </si>
  <si>
    <t>all</t>
  </si>
  <si>
    <t>all UV/PV</t>
  </si>
  <si>
    <t>other</t>
  </si>
  <si>
    <t>SETD2</t>
  </si>
  <si>
    <t>ETHE1</t>
  </si>
  <si>
    <t>KIF5C</t>
  </si>
  <si>
    <t>CASK</t>
  </si>
  <si>
    <t>JAM3</t>
  </si>
  <si>
    <t>CAD</t>
  </si>
  <si>
    <t>PACS2</t>
  </si>
  <si>
    <t>MT-TK</t>
  </si>
  <si>
    <t>SNAP25</t>
  </si>
  <si>
    <t>SLC13A5</t>
  </si>
  <si>
    <t>CSNK2B</t>
  </si>
  <si>
    <t>CAMTA1</t>
  </si>
  <si>
    <t>ANKRD11</t>
  </si>
  <si>
    <t>FLNA</t>
  </si>
  <si>
    <t>SLC1A3</t>
  </si>
  <si>
    <t>RORA</t>
  </si>
  <si>
    <t>NAA15</t>
  </si>
  <si>
    <t>MT-ATP6</t>
  </si>
  <si>
    <t>MBD5</t>
  </si>
  <si>
    <t>KCNA1</t>
  </si>
  <si>
    <t>CACNA1G</t>
  </si>
  <si>
    <t>ZBTB18</t>
  </si>
  <si>
    <t>IQSEC2</t>
  </si>
  <si>
    <t>GRIN2B</t>
  </si>
  <si>
    <t>RORB</t>
  </si>
  <si>
    <t>WDR26</t>
  </si>
  <si>
    <t>SETD1A</t>
  </si>
  <si>
    <t>COL4A1</t>
  </si>
  <si>
    <t>ARID1B</t>
  </si>
  <si>
    <t>GRIN2A</t>
  </si>
  <si>
    <t>ASH1L</t>
  </si>
  <si>
    <t>ARHGEF9</t>
  </si>
  <si>
    <t>ARFGEF2</t>
  </si>
  <si>
    <t>GABRA1</t>
  </si>
  <si>
    <t>SETD5</t>
  </si>
  <si>
    <t>BCL11A</t>
  </si>
  <si>
    <t>L1CAM</t>
  </si>
  <si>
    <t>EIF2B2</t>
  </si>
  <si>
    <t>GRIN1</t>
  </si>
  <si>
    <t>STAMBP</t>
  </si>
  <si>
    <t>RELN</t>
  </si>
  <si>
    <t>PLP1</t>
  </si>
  <si>
    <t>NR0B2</t>
  </si>
  <si>
    <t>NCDN</t>
  </si>
  <si>
    <t>LYST</t>
  </si>
  <si>
    <t>KDM6B</t>
  </si>
  <si>
    <t>CHD4</t>
  </si>
  <si>
    <t>CACNA1E</t>
  </si>
  <si>
    <t>YWHAG</t>
  </si>
  <si>
    <t>SLC16A2</t>
  </si>
  <si>
    <t>DYNC1H1</t>
  </si>
  <si>
    <t>ACTN2</t>
  </si>
  <si>
    <t>STX1B</t>
  </si>
  <si>
    <t>AP2M1</t>
  </si>
  <si>
    <t>MTOR</t>
  </si>
  <si>
    <t>FBXO11</t>
  </si>
  <si>
    <t>KMT2C</t>
  </si>
  <si>
    <t>HCFC1</t>
  </si>
  <si>
    <t>KIF11</t>
  </si>
  <si>
    <t>PPP2R5D</t>
  </si>
  <si>
    <t>FBN1</t>
  </si>
  <si>
    <t>SHANK3</t>
  </si>
  <si>
    <t>TRPM6</t>
  </si>
  <si>
    <t>Genes VUS/PV (this study)</t>
  </si>
  <si>
    <t>Unique Genes (#83)</t>
  </si>
  <si>
    <t>Cases per gene (#109)</t>
  </si>
  <si>
    <t>Actionable Genes in this study (#17)</t>
  </si>
  <si>
    <t>Actiobale cases (this study #37)</t>
  </si>
  <si>
    <t>Unique Genes (#68)</t>
  </si>
  <si>
    <t>Cases per gene (#86)</t>
  </si>
  <si>
    <t>Actionable Genes in this study (#13)</t>
  </si>
  <si>
    <t>Actiobale cases (this study #26)</t>
  </si>
  <si>
    <t>&gt;12</t>
  </si>
  <si>
    <t>Unique Genes (#19)</t>
  </si>
  <si>
    <t>Cases per gene (#15)</t>
  </si>
  <si>
    <t>Actionable Genes in this study (#8)</t>
  </si>
  <si>
    <t>Actiobale cases (this study #11)</t>
  </si>
  <si>
    <t>Neuro Genet 2021 actionable+POLG</t>
  </si>
  <si>
    <t>all patients</t>
  </si>
  <si>
    <t>cases</t>
  </si>
  <si>
    <t>all patient</t>
  </si>
  <si>
    <t>%</t>
  </si>
  <si>
    <t>case</t>
  </si>
  <si>
    <t xml:space="preserve">Top genetic etiologies: </t>
  </si>
  <si>
    <t>cumulativ cases #</t>
  </si>
  <si>
    <t>top genes/all (317 cases)</t>
  </si>
  <si>
    <t>top genes/ UV_PV (109 cases)</t>
  </si>
  <si>
    <t>only 0-12 (#70)</t>
  </si>
  <si>
    <t xml:space="preserve">common genes 0-12, &gt;12 (#13) </t>
  </si>
  <si>
    <t>only &gt;12 (#0)</t>
  </si>
  <si>
    <t>n/a</t>
  </si>
  <si>
    <t>&gt;/=3  cases per genetic etiology</t>
  </si>
  <si>
    <t>Gene affected by  &lt; 3 cases</t>
  </si>
  <si>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12</t>
    </r>
  </si>
  <si>
    <t xml:space="preserve"> Genes (#83)</t>
  </si>
  <si>
    <t>Top mutated Genes %</t>
  </si>
  <si>
    <t>Actionability</t>
  </si>
  <si>
    <r>
      <rPr>
        <b/>
        <sz val="11"/>
        <color theme="1"/>
        <rFont val="Calibri"/>
        <family val="2"/>
      </rPr>
      <t>patients ≤</t>
    </r>
    <r>
      <rPr>
        <b/>
        <sz val="11"/>
        <color theme="1"/>
        <rFont val="Calibri"/>
        <family val="2"/>
        <scheme val="minor"/>
      </rPr>
      <t>12</t>
    </r>
  </si>
  <si>
    <t>patients &gt;12</t>
  </si>
  <si>
    <t xml:space="preserve">Actionable Genes, McKnight et al. Neurology Genetics 2021 </t>
  </si>
  <si>
    <t xml:space="preserve">please refere to eTable 3, Neurol Genet. 2021 Dec 16;8(1):e650. doi: 10.1212/NXG.0000000000000650. eCollection 2022 Feb.
PMID: 34926809 </t>
  </si>
  <si>
    <t>ASM</t>
  </si>
  <si>
    <t>ASM, metabolic</t>
  </si>
  <si>
    <t>ASM, surgery</t>
  </si>
  <si>
    <t>treatment of ataxia, migraine</t>
  </si>
  <si>
    <t>metabolic</t>
  </si>
  <si>
    <t>treatment of hemiplegia of childhood</t>
  </si>
  <si>
    <t>possible modes of 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</si>
</sst>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5">
    <xf numFmtId="0" fontId="0" fillId="0" borderId="0" xfId="0"/>
    <xf numFmtId="0" fontId="0" fillId="3" borderId="0" xfId="0" applyFill="1"/>
    <xf numFmtId="0" fontId="3" fillId="4" borderId="0" xfId="0" applyFont="1" applyFill="1"/>
    <xf numFmtId="0" fontId="0" fillId="4" borderId="0" xfId="0" applyFill="1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3" fillId="0" borderId="0" xfId="1" applyFont="1" applyFill="1" applyAlignment="1">
      <alignment horizontal="left"/>
    </xf>
    <xf numFmtId="0" fontId="1" fillId="5" borderId="0" xfId="0" applyFont="1" applyFill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6" borderId="0" xfId="0" applyFill="1"/>
  </cellXfs>
  <cellStyles count="2">
    <cellStyle name="Neutral" xfId="1" builtinId="28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tarbeiter/Maximilian/Epilepsie/Analyse/2023-07-12_%20Merge_wip_m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ge all"/>
      <sheetName val="Merge_all restored"/>
      <sheetName val="Tabelle1"/>
      <sheetName val="Legende Labore - Disclaimer"/>
      <sheetName val="Alterspyramide"/>
      <sheetName val="0-12"/>
      <sheetName val="&gt;12"/>
      <sheetName val="Actionability-Jama2022"/>
      <sheetName val="Action Neuro Genet 2021"/>
      <sheetName val="Counts Ge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34.5703125" style="13" customWidth="1"/>
    <col min="2" max="2" width="115.42578125" customWidth="1"/>
  </cols>
  <sheetData>
    <row r="1" spans="1:2" ht="30" customHeight="1" x14ac:dyDescent="0.25">
      <c r="A1" s="12" t="s">
        <v>131</v>
      </c>
      <c r="B1" s="13" t="s">
        <v>132</v>
      </c>
    </row>
    <row r="2" spans="1:2" x14ac:dyDescent="0.25">
      <c r="A2" s="13" t="s">
        <v>0</v>
      </c>
    </row>
    <row r="3" spans="1:2" x14ac:dyDescent="0.25">
      <c r="A3" s="13" t="s">
        <v>1</v>
      </c>
    </row>
    <row r="4" spans="1:2" x14ac:dyDescent="0.25">
      <c r="A4" s="13" t="s">
        <v>2</v>
      </c>
    </row>
    <row r="5" spans="1:2" x14ac:dyDescent="0.25">
      <c r="A5" s="13" t="s">
        <v>3</v>
      </c>
    </row>
    <row r="6" spans="1:2" x14ac:dyDescent="0.25">
      <c r="A6" s="13" t="s">
        <v>4</v>
      </c>
    </row>
    <row r="7" spans="1:2" x14ac:dyDescent="0.25">
      <c r="A7" s="13" t="s">
        <v>5</v>
      </c>
    </row>
    <row r="8" spans="1:2" x14ac:dyDescent="0.25">
      <c r="A8" s="13" t="s">
        <v>6</v>
      </c>
    </row>
    <row r="9" spans="1:2" x14ac:dyDescent="0.25">
      <c r="A9" s="13" t="s">
        <v>7</v>
      </c>
    </row>
    <row r="10" spans="1:2" x14ac:dyDescent="0.25">
      <c r="A10" s="13" t="s">
        <v>8</v>
      </c>
    </row>
    <row r="11" spans="1:2" x14ac:dyDescent="0.25">
      <c r="A11" s="13" t="s">
        <v>9</v>
      </c>
    </row>
    <row r="12" spans="1:2" x14ac:dyDescent="0.25">
      <c r="A12" s="13" t="s">
        <v>10</v>
      </c>
    </row>
    <row r="13" spans="1:2" x14ac:dyDescent="0.25">
      <c r="A13" s="13" t="s">
        <v>11</v>
      </c>
    </row>
    <row r="14" spans="1:2" x14ac:dyDescent="0.25">
      <c r="A14" s="13" t="s">
        <v>12</v>
      </c>
    </row>
    <row r="15" spans="1:2" x14ac:dyDescent="0.25">
      <c r="A15" s="13" t="s">
        <v>13</v>
      </c>
    </row>
    <row r="16" spans="1:2" x14ac:dyDescent="0.25">
      <c r="A16" s="13" t="s">
        <v>14</v>
      </c>
    </row>
    <row r="17" spans="1:1" x14ac:dyDescent="0.25">
      <c r="A17" s="13" t="s">
        <v>15</v>
      </c>
    </row>
    <row r="18" spans="1:1" x14ac:dyDescent="0.25">
      <c r="A18" s="13" t="s">
        <v>16</v>
      </c>
    </row>
    <row r="19" spans="1:1" x14ac:dyDescent="0.25">
      <c r="A19" s="13" t="s">
        <v>17</v>
      </c>
    </row>
    <row r="20" spans="1:1" x14ac:dyDescent="0.25">
      <c r="A20" s="13" t="s">
        <v>18</v>
      </c>
    </row>
    <row r="21" spans="1:1" x14ac:dyDescent="0.25">
      <c r="A21" s="13" t="s">
        <v>19</v>
      </c>
    </row>
    <row r="22" spans="1:1" x14ac:dyDescent="0.25">
      <c r="A22" s="13" t="s">
        <v>20</v>
      </c>
    </row>
    <row r="23" spans="1:1" x14ac:dyDescent="0.25">
      <c r="A23" s="13" t="s">
        <v>21</v>
      </c>
    </row>
    <row r="24" spans="1:1" x14ac:dyDescent="0.25">
      <c r="A24" s="13" t="s">
        <v>22</v>
      </c>
    </row>
    <row r="25" spans="1:1" x14ac:dyDescent="0.25">
      <c r="A25" s="13" t="s">
        <v>23</v>
      </c>
    </row>
    <row r="26" spans="1:1" x14ac:dyDescent="0.25">
      <c r="A26" s="13" t="s">
        <v>24</v>
      </c>
    </row>
    <row r="27" spans="1:1" x14ac:dyDescent="0.25">
      <c r="A27" s="12" t="s">
        <v>31</v>
      </c>
    </row>
    <row r="28" spans="1:1" x14ac:dyDescent="0.25">
      <c r="A28" s="13" t="s">
        <v>26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topLeftCell="E1" workbookViewId="0">
      <selection activeCell="M3" sqref="M3:M20"/>
    </sheetView>
  </sheetViews>
  <sheetFormatPr baseColWidth="10" defaultRowHeight="15" x14ac:dyDescent="0.25"/>
  <cols>
    <col min="2" max="2" width="15.5703125" customWidth="1"/>
    <col min="4" max="4" width="22.7109375" customWidth="1"/>
    <col min="5" max="6" width="29" bestFit="1" customWidth="1"/>
    <col min="11" max="11" width="33.140625" bestFit="1" customWidth="1"/>
    <col min="12" max="12" width="28.85546875" bestFit="1" customWidth="1"/>
    <col min="13" max="13" width="33.140625" customWidth="1"/>
    <col min="15" max="15" width="33.140625" bestFit="1" customWidth="1"/>
    <col min="16" max="16" width="28.85546875" bestFit="1" customWidth="1"/>
    <col min="18" max="18" width="32.140625" bestFit="1" customWidth="1"/>
  </cols>
  <sheetData>
    <row r="1" spans="1:19" x14ac:dyDescent="0.25">
      <c r="A1" t="s">
        <v>115</v>
      </c>
      <c r="B1" t="s">
        <v>126</v>
      </c>
      <c r="C1" t="s">
        <v>97</v>
      </c>
      <c r="D1" t="s">
        <v>116</v>
      </c>
      <c r="F1" s="3" t="s">
        <v>127</v>
      </c>
      <c r="J1" s="3" t="s">
        <v>128</v>
      </c>
      <c r="K1" s="2" t="s">
        <v>112</v>
      </c>
      <c r="L1" s="3"/>
      <c r="M1" s="3"/>
      <c r="N1" s="3"/>
      <c r="O1" s="3" t="s">
        <v>125</v>
      </c>
      <c r="P1" s="3"/>
      <c r="Q1" s="3"/>
      <c r="R1" s="3" t="s">
        <v>104</v>
      </c>
    </row>
    <row r="2" spans="1:19" x14ac:dyDescent="0.25">
      <c r="A2" s="1">
        <v>1</v>
      </c>
      <c r="B2" s="1" t="s">
        <v>16</v>
      </c>
      <c r="C2" s="1">
        <v>11</v>
      </c>
      <c r="D2" s="1">
        <f>C2</f>
        <v>11</v>
      </c>
      <c r="F2" s="1" t="s">
        <v>123</v>
      </c>
      <c r="G2" t="s">
        <v>114</v>
      </c>
      <c r="H2" t="s">
        <v>113</v>
      </c>
      <c r="K2" t="s">
        <v>98</v>
      </c>
      <c r="L2" t="s">
        <v>99</v>
      </c>
      <c r="M2" t="s">
        <v>139</v>
      </c>
      <c r="O2" t="s">
        <v>102</v>
      </c>
      <c r="P2" t="s">
        <v>103</v>
      </c>
      <c r="R2" t="s">
        <v>107</v>
      </c>
      <c r="S2" t="s">
        <v>108</v>
      </c>
    </row>
    <row r="3" spans="1:19" x14ac:dyDescent="0.25">
      <c r="A3" s="1">
        <v>2</v>
      </c>
      <c r="B3" s="1" t="s">
        <v>25</v>
      </c>
      <c r="C3" s="1">
        <v>5</v>
      </c>
      <c r="D3" s="1">
        <f>C2+C3</f>
        <v>16</v>
      </c>
      <c r="F3" t="s">
        <v>117</v>
      </c>
      <c r="G3">
        <v>34</v>
      </c>
      <c r="H3">
        <f>34/317</f>
        <v>0.10725552050473186</v>
      </c>
      <c r="K3" t="s">
        <v>17</v>
      </c>
      <c r="L3">
        <v>3</v>
      </c>
      <c r="M3" s="14"/>
      <c r="O3" t="s">
        <v>17</v>
      </c>
      <c r="P3">
        <v>2</v>
      </c>
      <c r="R3" t="s">
        <v>17</v>
      </c>
      <c r="S3">
        <v>1</v>
      </c>
    </row>
    <row r="4" spans="1:19" x14ac:dyDescent="0.25">
      <c r="A4" s="1">
        <v>3</v>
      </c>
      <c r="B4" s="1" t="s">
        <v>2</v>
      </c>
      <c r="C4" s="1">
        <v>5</v>
      </c>
      <c r="D4" s="1">
        <f>C2+C3+C4</f>
        <v>21</v>
      </c>
      <c r="F4" t="s">
        <v>118</v>
      </c>
      <c r="G4">
        <v>34</v>
      </c>
      <c r="H4">
        <f>34/109</f>
        <v>0.31192660550458717</v>
      </c>
      <c r="K4" t="s">
        <v>22</v>
      </c>
      <c r="L4">
        <v>1</v>
      </c>
      <c r="M4" s="14" t="s">
        <v>133</v>
      </c>
      <c r="O4" t="s">
        <v>22</v>
      </c>
      <c r="P4">
        <v>1</v>
      </c>
      <c r="R4" t="s">
        <v>18</v>
      </c>
      <c r="S4">
        <v>2</v>
      </c>
    </row>
    <row r="5" spans="1:19" x14ac:dyDescent="0.25">
      <c r="A5" s="1">
        <v>4</v>
      </c>
      <c r="B5" s="1" t="s">
        <v>18</v>
      </c>
      <c r="C5" s="1">
        <v>4</v>
      </c>
      <c r="D5" s="1">
        <f>C3+C4+C5+C2</f>
        <v>25</v>
      </c>
      <c r="F5" t="s">
        <v>124</v>
      </c>
      <c r="G5">
        <v>75</v>
      </c>
      <c r="H5">
        <f>1-H4</f>
        <v>0.68807339449541283</v>
      </c>
      <c r="K5" t="s">
        <v>3</v>
      </c>
      <c r="L5">
        <v>1</v>
      </c>
      <c r="M5" s="14" t="s">
        <v>133</v>
      </c>
      <c r="O5" t="s">
        <v>3</v>
      </c>
      <c r="P5">
        <v>1</v>
      </c>
      <c r="R5" t="s">
        <v>6</v>
      </c>
      <c r="S5">
        <v>1</v>
      </c>
    </row>
    <row r="6" spans="1:19" x14ac:dyDescent="0.25">
      <c r="A6" s="1">
        <v>5</v>
      </c>
      <c r="B6" s="1" t="s">
        <v>17</v>
      </c>
      <c r="C6" s="1">
        <v>3</v>
      </c>
      <c r="D6" s="1">
        <f t="shared" ref="D6:D10" si="0">D5+C6</f>
        <v>28</v>
      </c>
      <c r="K6" t="s">
        <v>16</v>
      </c>
      <c r="L6">
        <v>11</v>
      </c>
      <c r="M6" s="14" t="s">
        <v>133</v>
      </c>
      <c r="O6" t="s">
        <v>16</v>
      </c>
      <c r="P6">
        <v>8</v>
      </c>
      <c r="R6" t="s">
        <v>26</v>
      </c>
      <c r="S6">
        <v>1</v>
      </c>
    </row>
    <row r="7" spans="1:19" x14ac:dyDescent="0.25">
      <c r="A7" s="1">
        <v>6</v>
      </c>
      <c r="B7" s="1" t="s">
        <v>27</v>
      </c>
      <c r="C7" s="1">
        <v>2</v>
      </c>
      <c r="D7" s="1">
        <f t="shared" si="0"/>
        <v>30</v>
      </c>
      <c r="K7" t="s">
        <v>15</v>
      </c>
      <c r="L7">
        <v>1</v>
      </c>
      <c r="M7" s="14" t="s">
        <v>133</v>
      </c>
      <c r="O7" t="s">
        <v>15</v>
      </c>
      <c r="P7">
        <v>1</v>
      </c>
      <c r="R7" t="s">
        <v>1</v>
      </c>
      <c r="S7">
        <v>1</v>
      </c>
    </row>
    <row r="8" spans="1:19" x14ac:dyDescent="0.25">
      <c r="A8" s="1">
        <v>7</v>
      </c>
      <c r="B8" s="1" t="s">
        <v>19</v>
      </c>
      <c r="C8" s="1">
        <v>2</v>
      </c>
      <c r="D8" s="1">
        <f t="shared" si="0"/>
        <v>32</v>
      </c>
      <c r="K8" t="s">
        <v>10</v>
      </c>
      <c r="L8">
        <v>1</v>
      </c>
      <c r="M8" s="14" t="s">
        <v>134</v>
      </c>
      <c r="O8" t="s">
        <v>10</v>
      </c>
      <c r="P8">
        <v>1</v>
      </c>
      <c r="R8" t="s">
        <v>16</v>
      </c>
      <c r="S8">
        <v>3</v>
      </c>
    </row>
    <row r="9" spans="1:19" x14ac:dyDescent="0.25">
      <c r="A9">
        <v>8</v>
      </c>
      <c r="B9" t="s">
        <v>28</v>
      </c>
      <c r="C9">
        <v>2</v>
      </c>
      <c r="D9">
        <f t="shared" si="0"/>
        <v>34</v>
      </c>
      <c r="K9" t="s">
        <v>24</v>
      </c>
      <c r="L9">
        <v>1</v>
      </c>
      <c r="M9" s="14" t="s">
        <v>135</v>
      </c>
      <c r="O9" t="s">
        <v>24</v>
      </c>
      <c r="P9">
        <v>1</v>
      </c>
      <c r="R9" t="s">
        <v>19</v>
      </c>
      <c r="S9">
        <v>1</v>
      </c>
    </row>
    <row r="10" spans="1:19" x14ac:dyDescent="0.25">
      <c r="A10">
        <v>9</v>
      </c>
      <c r="B10" t="s">
        <v>32</v>
      </c>
      <c r="C10">
        <v>1</v>
      </c>
      <c r="D10">
        <f t="shared" si="0"/>
        <v>35</v>
      </c>
      <c r="K10" t="s">
        <v>18</v>
      </c>
      <c r="L10">
        <v>4</v>
      </c>
      <c r="M10" s="14" t="s">
        <v>133</v>
      </c>
      <c r="O10" t="s">
        <v>18</v>
      </c>
      <c r="P10">
        <v>2</v>
      </c>
      <c r="R10" t="s">
        <v>9</v>
      </c>
      <c r="S10">
        <v>1</v>
      </c>
    </row>
    <row r="11" spans="1:19" x14ac:dyDescent="0.25">
      <c r="B11" t="s">
        <v>33</v>
      </c>
      <c r="C11">
        <v>1</v>
      </c>
      <c r="D11">
        <f>D10+C11</f>
        <v>36</v>
      </c>
      <c r="K11" t="s">
        <v>2</v>
      </c>
      <c r="L11">
        <v>5</v>
      </c>
      <c r="M11" s="14" t="s">
        <v>136</v>
      </c>
      <c r="O11" t="s">
        <v>2</v>
      </c>
      <c r="P11">
        <v>5</v>
      </c>
    </row>
    <row r="12" spans="1:19" x14ac:dyDescent="0.25">
      <c r="B12" t="s">
        <v>22</v>
      </c>
      <c r="C12">
        <v>1</v>
      </c>
      <c r="D12">
        <f>D11+C12</f>
        <v>37</v>
      </c>
      <c r="K12" t="s">
        <v>20</v>
      </c>
      <c r="L12">
        <v>1</v>
      </c>
      <c r="M12" s="14" t="s">
        <v>137</v>
      </c>
      <c r="O12" t="s">
        <v>20</v>
      </c>
      <c r="P12">
        <v>1</v>
      </c>
    </row>
    <row r="13" spans="1:19" x14ac:dyDescent="0.25">
      <c r="B13" t="s">
        <v>34</v>
      </c>
      <c r="C13">
        <v>1</v>
      </c>
      <c r="D13">
        <f t="shared" ref="D13:D76" si="1">D12+C13</f>
        <v>38</v>
      </c>
      <c r="K13" t="s">
        <v>19</v>
      </c>
      <c r="L13">
        <v>2</v>
      </c>
      <c r="M13" s="14" t="s">
        <v>134</v>
      </c>
      <c r="O13" t="s">
        <v>19</v>
      </c>
      <c r="P13">
        <v>1</v>
      </c>
    </row>
    <row r="14" spans="1:19" x14ac:dyDescent="0.25">
      <c r="B14" t="s">
        <v>35</v>
      </c>
      <c r="C14">
        <v>1</v>
      </c>
      <c r="D14">
        <f t="shared" si="1"/>
        <v>39</v>
      </c>
      <c r="K14" t="s">
        <v>21</v>
      </c>
      <c r="L14">
        <v>1</v>
      </c>
      <c r="M14" s="14" t="s">
        <v>137</v>
      </c>
      <c r="O14" t="s">
        <v>21</v>
      </c>
      <c r="P14">
        <v>1</v>
      </c>
    </row>
    <row r="15" spans="1:19" x14ac:dyDescent="0.25">
      <c r="B15" t="s">
        <v>36</v>
      </c>
      <c r="C15">
        <v>1</v>
      </c>
      <c r="D15">
        <f t="shared" si="1"/>
        <v>40</v>
      </c>
      <c r="K15" t="s">
        <v>14</v>
      </c>
      <c r="L15">
        <v>1</v>
      </c>
      <c r="M15" s="14" t="s">
        <v>134</v>
      </c>
      <c r="O15" t="s">
        <v>14</v>
      </c>
      <c r="P15">
        <v>1</v>
      </c>
    </row>
    <row r="16" spans="1:19" x14ac:dyDescent="0.25">
      <c r="B16" t="s">
        <v>37</v>
      </c>
      <c r="C16">
        <v>1</v>
      </c>
      <c r="D16">
        <f t="shared" si="1"/>
        <v>41</v>
      </c>
      <c r="K16" t="s">
        <v>6</v>
      </c>
      <c r="L16">
        <v>1</v>
      </c>
      <c r="M16" s="14" t="s">
        <v>133</v>
      </c>
      <c r="P16">
        <v>26</v>
      </c>
      <c r="S16">
        <v>11</v>
      </c>
    </row>
    <row r="17" spans="2:20" x14ac:dyDescent="0.25">
      <c r="B17" t="s">
        <v>38</v>
      </c>
      <c r="C17">
        <v>1</v>
      </c>
      <c r="D17">
        <f t="shared" si="1"/>
        <v>42</v>
      </c>
      <c r="K17" t="s">
        <v>26</v>
      </c>
      <c r="L17">
        <v>1</v>
      </c>
      <c r="M17" s="14" t="s">
        <v>133</v>
      </c>
    </row>
    <row r="18" spans="2:20" x14ac:dyDescent="0.25">
      <c r="B18" t="s">
        <v>39</v>
      </c>
      <c r="C18">
        <v>1</v>
      </c>
      <c r="D18">
        <f t="shared" si="1"/>
        <v>43</v>
      </c>
      <c r="K18" t="s">
        <v>1</v>
      </c>
      <c r="L18">
        <v>1</v>
      </c>
      <c r="M18" s="14" t="s">
        <v>138</v>
      </c>
    </row>
    <row r="19" spans="2:20" x14ac:dyDescent="0.25">
      <c r="B19" t="s">
        <v>3</v>
      </c>
      <c r="C19">
        <v>1</v>
      </c>
      <c r="D19">
        <f t="shared" si="1"/>
        <v>44</v>
      </c>
      <c r="K19" t="s">
        <v>9</v>
      </c>
      <c r="L19">
        <v>1</v>
      </c>
      <c r="M19" s="14" t="s">
        <v>133</v>
      </c>
    </row>
    <row r="20" spans="2:20" x14ac:dyDescent="0.25">
      <c r="B20" t="s">
        <v>40</v>
      </c>
      <c r="C20">
        <v>1</v>
      </c>
      <c r="D20">
        <f t="shared" si="1"/>
        <v>45</v>
      </c>
      <c r="L20">
        <v>37</v>
      </c>
      <c r="M20" s="14"/>
    </row>
    <row r="21" spans="2:20" x14ac:dyDescent="0.25">
      <c r="B21" t="s">
        <v>41</v>
      </c>
      <c r="C21">
        <v>1</v>
      </c>
      <c r="D21">
        <f t="shared" si="1"/>
        <v>46</v>
      </c>
    </row>
    <row r="22" spans="2:20" x14ac:dyDescent="0.25">
      <c r="B22" t="s">
        <v>42</v>
      </c>
      <c r="C22">
        <v>1</v>
      </c>
      <c r="D22">
        <f t="shared" si="1"/>
        <v>47</v>
      </c>
    </row>
    <row r="23" spans="2:20" x14ac:dyDescent="0.25">
      <c r="B23" t="s">
        <v>43</v>
      </c>
      <c r="C23">
        <v>1</v>
      </c>
      <c r="D23">
        <f t="shared" si="1"/>
        <v>48</v>
      </c>
    </row>
    <row r="24" spans="2:20" x14ac:dyDescent="0.25">
      <c r="B24" t="s">
        <v>44</v>
      </c>
      <c r="C24">
        <v>1</v>
      </c>
      <c r="D24">
        <f t="shared" si="1"/>
        <v>49</v>
      </c>
    </row>
    <row r="25" spans="2:20" x14ac:dyDescent="0.25">
      <c r="B25" t="s">
        <v>45</v>
      </c>
      <c r="C25">
        <v>1</v>
      </c>
      <c r="D25">
        <f t="shared" si="1"/>
        <v>50</v>
      </c>
      <c r="K25" t="s">
        <v>111</v>
      </c>
      <c r="L25" t="s">
        <v>113</v>
      </c>
      <c r="O25" t="s">
        <v>111</v>
      </c>
      <c r="P25" t="s">
        <v>113</v>
      </c>
      <c r="S25" t="s">
        <v>111</v>
      </c>
      <c r="T25" t="s">
        <v>113</v>
      </c>
    </row>
    <row r="26" spans="2:20" x14ac:dyDescent="0.25">
      <c r="B26" t="s">
        <v>46</v>
      </c>
      <c r="C26">
        <v>1</v>
      </c>
      <c r="D26">
        <f t="shared" si="1"/>
        <v>51</v>
      </c>
      <c r="J26" t="s">
        <v>29</v>
      </c>
      <c r="K26">
        <v>317</v>
      </c>
      <c r="L26">
        <f>L20/K26</f>
        <v>0.1167192429022082</v>
      </c>
      <c r="O26">
        <v>235</v>
      </c>
      <c r="P26">
        <f>P16/O26</f>
        <v>0.11063829787234042</v>
      </c>
      <c r="S26">
        <v>82</v>
      </c>
      <c r="T26">
        <f>S16/S26</f>
        <v>0.13414634146341464</v>
      </c>
    </row>
    <row r="27" spans="2:20" x14ac:dyDescent="0.25">
      <c r="B27" t="s">
        <v>47</v>
      </c>
      <c r="C27">
        <v>1</v>
      </c>
      <c r="D27">
        <f t="shared" si="1"/>
        <v>52</v>
      </c>
      <c r="J27" t="s">
        <v>30</v>
      </c>
      <c r="K27">
        <v>109</v>
      </c>
      <c r="L27">
        <f>L20/K27</f>
        <v>0.33944954128440369</v>
      </c>
      <c r="O27">
        <v>88</v>
      </c>
      <c r="P27">
        <f>P16/O27</f>
        <v>0.29545454545454547</v>
      </c>
      <c r="S27">
        <v>27</v>
      </c>
      <c r="T27">
        <f>S16/S27</f>
        <v>0.40740740740740738</v>
      </c>
    </row>
    <row r="28" spans="2:20" x14ac:dyDescent="0.25">
      <c r="B28" t="s">
        <v>15</v>
      </c>
      <c r="C28">
        <v>1</v>
      </c>
      <c r="D28">
        <f t="shared" si="1"/>
        <v>53</v>
      </c>
    </row>
    <row r="29" spans="2:20" x14ac:dyDescent="0.25">
      <c r="B29" t="s">
        <v>48</v>
      </c>
      <c r="C29">
        <v>1</v>
      </c>
      <c r="D29">
        <f t="shared" si="1"/>
        <v>54</v>
      </c>
    </row>
    <row r="30" spans="2:20" x14ac:dyDescent="0.25">
      <c r="B30" t="s">
        <v>49</v>
      </c>
      <c r="C30">
        <v>1</v>
      </c>
      <c r="D30">
        <f t="shared" si="1"/>
        <v>55</v>
      </c>
    </row>
    <row r="31" spans="2:20" x14ac:dyDescent="0.25">
      <c r="B31" t="s">
        <v>50</v>
      </c>
      <c r="C31">
        <v>1</v>
      </c>
      <c r="D31">
        <f t="shared" si="1"/>
        <v>56</v>
      </c>
    </row>
    <row r="32" spans="2:20" x14ac:dyDescent="0.25">
      <c r="B32" t="s">
        <v>10</v>
      </c>
      <c r="C32">
        <v>1</v>
      </c>
      <c r="D32">
        <f t="shared" si="1"/>
        <v>57</v>
      </c>
    </row>
    <row r="33" spans="2:4" x14ac:dyDescent="0.25">
      <c r="B33" t="s">
        <v>51</v>
      </c>
      <c r="C33">
        <v>1</v>
      </c>
      <c r="D33">
        <f t="shared" si="1"/>
        <v>58</v>
      </c>
    </row>
    <row r="34" spans="2:4" x14ac:dyDescent="0.25">
      <c r="B34" t="s">
        <v>52</v>
      </c>
      <c r="C34">
        <v>1</v>
      </c>
      <c r="D34">
        <f t="shared" si="1"/>
        <v>59</v>
      </c>
    </row>
    <row r="35" spans="2:4" x14ac:dyDescent="0.25">
      <c r="B35" t="s">
        <v>53</v>
      </c>
      <c r="C35">
        <v>1</v>
      </c>
      <c r="D35">
        <f t="shared" si="1"/>
        <v>60</v>
      </c>
    </row>
    <row r="36" spans="2:4" x14ac:dyDescent="0.25">
      <c r="B36" t="s">
        <v>54</v>
      </c>
      <c r="C36">
        <v>1</v>
      </c>
      <c r="D36">
        <f t="shared" si="1"/>
        <v>61</v>
      </c>
    </row>
    <row r="37" spans="2:4" x14ac:dyDescent="0.25">
      <c r="B37" t="s">
        <v>55</v>
      </c>
      <c r="C37">
        <v>1</v>
      </c>
      <c r="D37">
        <f t="shared" si="1"/>
        <v>62</v>
      </c>
    </row>
    <row r="38" spans="2:4" x14ac:dyDescent="0.25">
      <c r="B38" t="s">
        <v>56</v>
      </c>
      <c r="C38">
        <v>1</v>
      </c>
      <c r="D38">
        <f t="shared" si="1"/>
        <v>63</v>
      </c>
    </row>
    <row r="39" spans="2:4" x14ac:dyDescent="0.25">
      <c r="B39" t="s">
        <v>57</v>
      </c>
      <c r="C39">
        <v>1</v>
      </c>
      <c r="D39">
        <f t="shared" si="1"/>
        <v>64</v>
      </c>
    </row>
    <row r="40" spans="2:4" x14ac:dyDescent="0.25">
      <c r="B40" t="s">
        <v>58</v>
      </c>
      <c r="C40">
        <v>1</v>
      </c>
      <c r="D40">
        <f t="shared" si="1"/>
        <v>65</v>
      </c>
    </row>
    <row r="41" spans="2:4" x14ac:dyDescent="0.25">
      <c r="B41" t="s">
        <v>24</v>
      </c>
      <c r="C41">
        <v>1</v>
      </c>
      <c r="D41">
        <f t="shared" si="1"/>
        <v>66</v>
      </c>
    </row>
    <row r="42" spans="2:4" x14ac:dyDescent="0.25">
      <c r="B42" t="s">
        <v>20</v>
      </c>
      <c r="C42">
        <v>1</v>
      </c>
      <c r="D42">
        <f t="shared" si="1"/>
        <v>67</v>
      </c>
    </row>
    <row r="43" spans="2:4" x14ac:dyDescent="0.25">
      <c r="B43" t="s">
        <v>59</v>
      </c>
      <c r="C43">
        <v>1</v>
      </c>
      <c r="D43">
        <f t="shared" si="1"/>
        <v>68</v>
      </c>
    </row>
    <row r="44" spans="2:4" x14ac:dyDescent="0.25">
      <c r="B44" t="s">
        <v>60</v>
      </c>
      <c r="C44">
        <v>1</v>
      </c>
      <c r="D44">
        <f t="shared" si="1"/>
        <v>69</v>
      </c>
    </row>
    <row r="45" spans="2:4" x14ac:dyDescent="0.25">
      <c r="B45" t="s">
        <v>61</v>
      </c>
      <c r="C45">
        <v>1</v>
      </c>
      <c r="D45">
        <f t="shared" si="1"/>
        <v>70</v>
      </c>
    </row>
    <row r="46" spans="2:4" x14ac:dyDescent="0.25">
      <c r="B46" t="s">
        <v>62</v>
      </c>
      <c r="C46">
        <v>1</v>
      </c>
      <c r="D46">
        <f t="shared" si="1"/>
        <v>71</v>
      </c>
    </row>
    <row r="47" spans="2:4" x14ac:dyDescent="0.25">
      <c r="B47" t="s">
        <v>63</v>
      </c>
      <c r="C47">
        <v>1</v>
      </c>
      <c r="D47">
        <f t="shared" si="1"/>
        <v>72</v>
      </c>
    </row>
    <row r="48" spans="2:4" x14ac:dyDescent="0.25">
      <c r="B48" t="s">
        <v>64</v>
      </c>
      <c r="C48">
        <v>1</v>
      </c>
      <c r="D48">
        <f t="shared" si="1"/>
        <v>73</v>
      </c>
    </row>
    <row r="49" spans="2:4" x14ac:dyDescent="0.25">
      <c r="B49" t="s">
        <v>65</v>
      </c>
      <c r="C49">
        <v>1</v>
      </c>
      <c r="D49">
        <f t="shared" si="1"/>
        <v>74</v>
      </c>
    </row>
    <row r="50" spans="2:4" x14ac:dyDescent="0.25">
      <c r="B50" t="s">
        <v>66</v>
      </c>
      <c r="C50">
        <v>1</v>
      </c>
      <c r="D50">
        <f t="shared" si="1"/>
        <v>75</v>
      </c>
    </row>
    <row r="51" spans="2:4" x14ac:dyDescent="0.25">
      <c r="B51" t="s">
        <v>67</v>
      </c>
      <c r="C51">
        <v>1</v>
      </c>
      <c r="D51">
        <f t="shared" si="1"/>
        <v>76</v>
      </c>
    </row>
    <row r="52" spans="2:4" x14ac:dyDescent="0.25">
      <c r="B52" t="s">
        <v>68</v>
      </c>
      <c r="C52">
        <v>1</v>
      </c>
      <c r="D52">
        <f t="shared" si="1"/>
        <v>77</v>
      </c>
    </row>
    <row r="53" spans="2:4" x14ac:dyDescent="0.25">
      <c r="B53" t="s">
        <v>69</v>
      </c>
      <c r="C53">
        <v>1</v>
      </c>
      <c r="D53">
        <f t="shared" si="1"/>
        <v>78</v>
      </c>
    </row>
    <row r="54" spans="2:4" x14ac:dyDescent="0.25">
      <c r="B54" t="s">
        <v>70</v>
      </c>
      <c r="C54">
        <v>1</v>
      </c>
      <c r="D54">
        <f t="shared" si="1"/>
        <v>79</v>
      </c>
    </row>
    <row r="55" spans="2:4" x14ac:dyDescent="0.25">
      <c r="B55" t="s">
        <v>71</v>
      </c>
      <c r="C55">
        <v>1</v>
      </c>
      <c r="D55">
        <f t="shared" si="1"/>
        <v>80</v>
      </c>
    </row>
    <row r="56" spans="2:4" x14ac:dyDescent="0.25">
      <c r="B56" t="s">
        <v>72</v>
      </c>
      <c r="C56">
        <v>1</v>
      </c>
      <c r="D56">
        <f t="shared" si="1"/>
        <v>81</v>
      </c>
    </row>
    <row r="57" spans="2:4" x14ac:dyDescent="0.25">
      <c r="B57" t="s">
        <v>73</v>
      </c>
      <c r="C57">
        <v>1</v>
      </c>
      <c r="D57">
        <f t="shared" si="1"/>
        <v>82</v>
      </c>
    </row>
    <row r="58" spans="2:4" x14ac:dyDescent="0.25">
      <c r="B58" t="s">
        <v>74</v>
      </c>
      <c r="C58">
        <v>1</v>
      </c>
      <c r="D58">
        <f t="shared" si="1"/>
        <v>83</v>
      </c>
    </row>
    <row r="59" spans="2:4" x14ac:dyDescent="0.25">
      <c r="B59" t="s">
        <v>75</v>
      </c>
      <c r="C59">
        <v>1</v>
      </c>
      <c r="D59">
        <f t="shared" si="1"/>
        <v>84</v>
      </c>
    </row>
    <row r="60" spans="2:4" x14ac:dyDescent="0.25">
      <c r="B60" t="s">
        <v>76</v>
      </c>
      <c r="C60">
        <v>1</v>
      </c>
      <c r="D60">
        <f t="shared" si="1"/>
        <v>85</v>
      </c>
    </row>
    <row r="61" spans="2:4" x14ac:dyDescent="0.25">
      <c r="B61" t="s">
        <v>77</v>
      </c>
      <c r="C61">
        <v>1</v>
      </c>
      <c r="D61">
        <f t="shared" si="1"/>
        <v>86</v>
      </c>
    </row>
    <row r="62" spans="2:4" x14ac:dyDescent="0.25">
      <c r="B62" t="s">
        <v>78</v>
      </c>
      <c r="C62">
        <v>1</v>
      </c>
      <c r="D62">
        <f t="shared" si="1"/>
        <v>87</v>
      </c>
    </row>
    <row r="63" spans="2:4" x14ac:dyDescent="0.25">
      <c r="B63" t="s">
        <v>79</v>
      </c>
      <c r="C63">
        <v>1</v>
      </c>
      <c r="D63">
        <f t="shared" si="1"/>
        <v>88</v>
      </c>
    </row>
    <row r="64" spans="2:4" x14ac:dyDescent="0.25">
      <c r="B64" t="s">
        <v>80</v>
      </c>
      <c r="C64">
        <v>1</v>
      </c>
      <c r="D64">
        <f t="shared" si="1"/>
        <v>89</v>
      </c>
    </row>
    <row r="65" spans="2:4" x14ac:dyDescent="0.25">
      <c r="B65" t="s">
        <v>21</v>
      </c>
      <c r="C65">
        <v>1</v>
      </c>
      <c r="D65">
        <f t="shared" si="1"/>
        <v>90</v>
      </c>
    </row>
    <row r="66" spans="2:4" x14ac:dyDescent="0.25">
      <c r="B66" t="s">
        <v>81</v>
      </c>
      <c r="C66">
        <v>1</v>
      </c>
      <c r="D66">
        <f t="shared" si="1"/>
        <v>91</v>
      </c>
    </row>
    <row r="67" spans="2:4" x14ac:dyDescent="0.25">
      <c r="B67" t="s">
        <v>14</v>
      </c>
      <c r="C67">
        <v>1</v>
      </c>
      <c r="D67">
        <f t="shared" si="1"/>
        <v>92</v>
      </c>
    </row>
    <row r="68" spans="2:4" x14ac:dyDescent="0.25">
      <c r="B68" t="s">
        <v>82</v>
      </c>
      <c r="C68">
        <v>1</v>
      </c>
      <c r="D68">
        <f t="shared" si="1"/>
        <v>93</v>
      </c>
    </row>
    <row r="69" spans="2:4" x14ac:dyDescent="0.25">
      <c r="B69" t="s">
        <v>83</v>
      </c>
      <c r="C69">
        <v>1</v>
      </c>
      <c r="D69">
        <f t="shared" si="1"/>
        <v>94</v>
      </c>
    </row>
    <row r="70" spans="2:4" x14ac:dyDescent="0.25">
      <c r="B70" t="s">
        <v>6</v>
      </c>
      <c r="C70">
        <v>1</v>
      </c>
      <c r="D70">
        <f t="shared" si="1"/>
        <v>95</v>
      </c>
    </row>
    <row r="71" spans="2:4" x14ac:dyDescent="0.25">
      <c r="B71" t="s">
        <v>26</v>
      </c>
      <c r="C71">
        <v>1</v>
      </c>
      <c r="D71">
        <f t="shared" si="1"/>
        <v>96</v>
      </c>
    </row>
    <row r="72" spans="2:4" x14ac:dyDescent="0.25">
      <c r="B72" t="s">
        <v>84</v>
      </c>
      <c r="C72">
        <v>1</v>
      </c>
      <c r="D72">
        <f t="shared" si="1"/>
        <v>97</v>
      </c>
    </row>
    <row r="73" spans="2:4" x14ac:dyDescent="0.25">
      <c r="B73" t="s">
        <v>1</v>
      </c>
      <c r="C73">
        <v>1</v>
      </c>
      <c r="D73">
        <f t="shared" si="1"/>
        <v>98</v>
      </c>
    </row>
    <row r="74" spans="2:4" x14ac:dyDescent="0.25">
      <c r="B74" t="s">
        <v>85</v>
      </c>
      <c r="C74">
        <v>1</v>
      </c>
      <c r="D74">
        <f t="shared" si="1"/>
        <v>99</v>
      </c>
    </row>
    <row r="75" spans="2:4" x14ac:dyDescent="0.25">
      <c r="B75" t="s">
        <v>86</v>
      </c>
      <c r="C75">
        <v>1</v>
      </c>
      <c r="D75">
        <f t="shared" si="1"/>
        <v>100</v>
      </c>
    </row>
    <row r="76" spans="2:4" x14ac:dyDescent="0.25">
      <c r="B76" t="s">
        <v>87</v>
      </c>
      <c r="C76">
        <v>1</v>
      </c>
      <c r="D76">
        <f t="shared" si="1"/>
        <v>101</v>
      </c>
    </row>
    <row r="77" spans="2:4" x14ac:dyDescent="0.25">
      <c r="B77" t="s">
        <v>88</v>
      </c>
      <c r="C77">
        <v>1</v>
      </c>
      <c r="D77">
        <f t="shared" ref="D77:D83" si="2">D76+C77</f>
        <v>102</v>
      </c>
    </row>
    <row r="78" spans="2:4" x14ac:dyDescent="0.25">
      <c r="B78" t="s">
        <v>89</v>
      </c>
      <c r="C78">
        <v>1</v>
      </c>
      <c r="D78">
        <f t="shared" si="2"/>
        <v>103</v>
      </c>
    </row>
    <row r="79" spans="2:4" x14ac:dyDescent="0.25">
      <c r="B79" t="s">
        <v>90</v>
      </c>
      <c r="C79">
        <v>1</v>
      </c>
      <c r="D79">
        <f t="shared" si="2"/>
        <v>104</v>
      </c>
    </row>
    <row r="80" spans="2:4" x14ac:dyDescent="0.25">
      <c r="B80" t="s">
        <v>91</v>
      </c>
      <c r="C80">
        <v>1</v>
      </c>
      <c r="D80">
        <f t="shared" si="2"/>
        <v>105</v>
      </c>
    </row>
    <row r="81" spans="2:4" x14ac:dyDescent="0.25">
      <c r="B81" t="s">
        <v>92</v>
      </c>
      <c r="C81">
        <v>1</v>
      </c>
      <c r="D81">
        <f t="shared" si="2"/>
        <v>106</v>
      </c>
    </row>
    <row r="82" spans="2:4" x14ac:dyDescent="0.25">
      <c r="B82" t="s">
        <v>93</v>
      </c>
      <c r="C82">
        <v>1</v>
      </c>
      <c r="D82">
        <f t="shared" si="2"/>
        <v>107</v>
      </c>
    </row>
    <row r="83" spans="2:4" x14ac:dyDescent="0.25">
      <c r="B83" t="s">
        <v>94</v>
      </c>
      <c r="C83">
        <v>1</v>
      </c>
      <c r="D83">
        <f t="shared" si="2"/>
        <v>108</v>
      </c>
    </row>
    <row r="84" spans="2:4" x14ac:dyDescent="0.25">
      <c r="B84" t="s">
        <v>9</v>
      </c>
      <c r="C84">
        <v>1</v>
      </c>
      <c r="D84">
        <f>D83+C84</f>
        <v>109</v>
      </c>
    </row>
  </sheetData>
  <autoFilter ref="A1:C85">
    <sortState ref="A2:C85">
      <sortCondition descending="1" ref="C1:C85"/>
    </sortState>
  </autoFilter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9"/>
  <sheetViews>
    <sheetView workbookViewId="0">
      <selection activeCell="E2" sqref="E2:E18"/>
    </sheetView>
  </sheetViews>
  <sheetFormatPr baseColWidth="10" defaultRowHeight="15" x14ac:dyDescent="0.25"/>
  <cols>
    <col min="1" max="1" width="11.42578125" style="5"/>
    <col min="2" max="2" width="24.5703125" style="5" bestFit="1" customWidth="1"/>
    <col min="3" max="3" width="18.42578125" style="5" bestFit="1" customWidth="1"/>
    <col min="4" max="4" width="20.28515625" style="5" bestFit="1" customWidth="1"/>
    <col min="5" max="5" width="33.140625" style="5" bestFit="1" customWidth="1"/>
    <col min="6" max="9" width="11.42578125" style="5"/>
    <col min="10" max="10" width="24.5703125" style="5" bestFit="1" customWidth="1"/>
    <col min="11" max="11" width="17.42578125" style="5" customWidth="1"/>
    <col min="12" max="12" width="20.28515625" style="5" bestFit="1" customWidth="1"/>
    <col min="13" max="13" width="33.140625" style="5" bestFit="1" customWidth="1"/>
    <col min="14" max="14" width="11.42578125" style="5"/>
    <col min="15" max="15" width="21.7109375" style="5" customWidth="1"/>
    <col min="16" max="16" width="11.42578125" style="5"/>
    <col min="17" max="17" width="24.5703125" style="5" bestFit="1" customWidth="1"/>
    <col min="18" max="18" width="18.42578125" style="5" bestFit="1" customWidth="1"/>
    <col min="19" max="19" width="11.42578125" style="5"/>
    <col min="20" max="20" width="33.140625" style="5" bestFit="1" customWidth="1"/>
    <col min="21" max="16384" width="11.42578125" style="5"/>
  </cols>
  <sheetData>
    <row r="1" spans="1:25" s="4" customFormat="1" x14ac:dyDescent="0.25">
      <c r="A1" s="4" t="s">
        <v>110</v>
      </c>
      <c r="B1" s="4" t="s">
        <v>95</v>
      </c>
      <c r="C1" s="4" t="s">
        <v>96</v>
      </c>
      <c r="D1" s="4" t="s">
        <v>97</v>
      </c>
      <c r="E1" s="4" t="s">
        <v>98</v>
      </c>
      <c r="F1" s="4" t="s">
        <v>99</v>
      </c>
      <c r="I1" s="11" t="s">
        <v>129</v>
      </c>
      <c r="J1" s="4" t="s">
        <v>95</v>
      </c>
      <c r="K1" s="4" t="s">
        <v>100</v>
      </c>
      <c r="L1" s="4" t="s">
        <v>101</v>
      </c>
      <c r="M1" s="4" t="s">
        <v>102</v>
      </c>
      <c r="N1" s="4" t="s">
        <v>103</v>
      </c>
      <c r="P1" s="11" t="s">
        <v>130</v>
      </c>
      <c r="Q1" s="4" t="s">
        <v>95</v>
      </c>
      <c r="R1" s="4" t="s">
        <v>105</v>
      </c>
      <c r="S1" s="4" t="s">
        <v>106</v>
      </c>
      <c r="T1" s="4" t="s">
        <v>107</v>
      </c>
      <c r="U1" s="4" t="s">
        <v>108</v>
      </c>
      <c r="Y1" s="4" t="s">
        <v>109</v>
      </c>
    </row>
    <row r="2" spans="1:25" x14ac:dyDescent="0.25">
      <c r="B2" s="6" t="s">
        <v>32</v>
      </c>
      <c r="C2" s="5" t="s">
        <v>32</v>
      </c>
      <c r="D2" s="5">
        <f t="shared" ref="D2:D33" si="0">COUNTIF(B$2:B$200,C2)</f>
        <v>1</v>
      </c>
      <c r="E2" s="5" t="s">
        <v>17</v>
      </c>
      <c r="F2" s="5">
        <f>COUNTIF(B$2:B$200,E2)</f>
        <v>3</v>
      </c>
      <c r="J2" s="6" t="s">
        <v>32</v>
      </c>
      <c r="K2" s="5" t="s">
        <v>32</v>
      </c>
      <c r="L2" s="5">
        <f>COUNTIF(J$2:J$200,K2)</f>
        <v>1</v>
      </c>
      <c r="M2" s="5" t="s">
        <v>17</v>
      </c>
      <c r="N2" s="5">
        <f>COUNTIF(J$2:J$200,M2)</f>
        <v>2</v>
      </c>
      <c r="Q2" s="6" t="s">
        <v>17</v>
      </c>
      <c r="R2" s="5" t="s">
        <v>17</v>
      </c>
      <c r="S2" s="5">
        <f>COUNTIF(Q$2:Q$200,R2)</f>
        <v>1</v>
      </c>
      <c r="T2" s="5" t="s">
        <v>17</v>
      </c>
      <c r="U2" s="5">
        <f>COUNTIF(Q$1:Q$199,T2)</f>
        <v>1</v>
      </c>
      <c r="Y2" s="5" t="s">
        <v>0</v>
      </c>
    </row>
    <row r="3" spans="1:25" x14ac:dyDescent="0.25">
      <c r="B3" s="6" t="s">
        <v>17</v>
      </c>
      <c r="C3" s="5" t="s">
        <v>17</v>
      </c>
      <c r="D3" s="5">
        <f t="shared" si="0"/>
        <v>3</v>
      </c>
      <c r="E3" s="5" t="s">
        <v>22</v>
      </c>
      <c r="F3" s="5">
        <f t="shared" ref="F3:F18" si="1">COUNTIF(B$2:B$200,E3)</f>
        <v>1</v>
      </c>
      <c r="J3" s="6" t="s">
        <v>17</v>
      </c>
      <c r="K3" s="5" t="s">
        <v>17</v>
      </c>
      <c r="L3" s="5">
        <f t="shared" ref="L3:L66" si="2">COUNTIF(J$2:J$200,K3)</f>
        <v>2</v>
      </c>
      <c r="M3" s="5" t="s">
        <v>22</v>
      </c>
      <c r="N3" s="5">
        <f t="shared" ref="N3:N14" si="3">COUNTIF(J$2:J$200,M3)</f>
        <v>1</v>
      </c>
      <c r="Q3" s="7" t="s">
        <v>18</v>
      </c>
      <c r="R3" s="5" t="s">
        <v>18</v>
      </c>
      <c r="S3" s="5">
        <f t="shared" ref="S3:S20" si="4">COUNTIF(Q$2:Q$200,R3)</f>
        <v>2</v>
      </c>
      <c r="T3" s="5" t="s">
        <v>18</v>
      </c>
      <c r="U3" s="5">
        <f t="shared" ref="U3:U9" si="5">COUNTIF(Q$1:Q$199,T3)</f>
        <v>2</v>
      </c>
      <c r="Y3" s="5" t="s">
        <v>1</v>
      </c>
    </row>
    <row r="4" spans="1:25" x14ac:dyDescent="0.25">
      <c r="B4" s="8" t="s">
        <v>17</v>
      </c>
      <c r="C4" s="5" t="s">
        <v>33</v>
      </c>
      <c r="D4" s="5">
        <f t="shared" si="0"/>
        <v>1</v>
      </c>
      <c r="E4" s="5" t="s">
        <v>3</v>
      </c>
      <c r="F4" s="5">
        <f t="shared" si="1"/>
        <v>1</v>
      </c>
      <c r="J4" s="8" t="s">
        <v>17</v>
      </c>
      <c r="K4" s="5" t="s">
        <v>33</v>
      </c>
      <c r="L4" s="5">
        <f t="shared" si="2"/>
        <v>1</v>
      </c>
      <c r="M4" s="5" t="s">
        <v>3</v>
      </c>
      <c r="N4" s="5">
        <f t="shared" si="3"/>
        <v>1</v>
      </c>
      <c r="Q4" s="6" t="s">
        <v>27</v>
      </c>
      <c r="R4" s="5" t="s">
        <v>27</v>
      </c>
      <c r="S4" s="5">
        <f t="shared" si="4"/>
        <v>1</v>
      </c>
      <c r="T4" s="5" t="s">
        <v>6</v>
      </c>
      <c r="U4" s="5">
        <f t="shared" si="5"/>
        <v>1</v>
      </c>
      <c r="Y4" s="5" t="s">
        <v>2</v>
      </c>
    </row>
    <row r="5" spans="1:25" x14ac:dyDescent="0.25">
      <c r="B5" s="8" t="s">
        <v>33</v>
      </c>
      <c r="C5" s="5" t="s">
        <v>22</v>
      </c>
      <c r="D5" s="5">
        <f t="shared" si="0"/>
        <v>1</v>
      </c>
      <c r="E5" s="5" t="s">
        <v>16</v>
      </c>
      <c r="F5" s="5">
        <f t="shared" si="1"/>
        <v>11</v>
      </c>
      <c r="J5" s="8" t="s">
        <v>33</v>
      </c>
      <c r="K5" s="5" t="s">
        <v>22</v>
      </c>
      <c r="L5" s="5">
        <f t="shared" si="2"/>
        <v>1</v>
      </c>
      <c r="M5" s="5" t="s">
        <v>16</v>
      </c>
      <c r="N5" s="5">
        <f t="shared" si="3"/>
        <v>8</v>
      </c>
      <c r="Q5" s="6" t="s">
        <v>6</v>
      </c>
      <c r="R5" s="5" t="s">
        <v>6</v>
      </c>
      <c r="S5" s="5">
        <f t="shared" si="4"/>
        <v>1</v>
      </c>
      <c r="T5" s="5" t="s">
        <v>26</v>
      </c>
      <c r="U5" s="5">
        <f t="shared" si="5"/>
        <v>1</v>
      </c>
      <c r="Y5" s="5" t="s">
        <v>3</v>
      </c>
    </row>
    <row r="6" spans="1:25" x14ac:dyDescent="0.25">
      <c r="B6" s="6" t="s">
        <v>22</v>
      </c>
      <c r="C6" s="5" t="s">
        <v>34</v>
      </c>
      <c r="D6" s="5">
        <f t="shared" si="0"/>
        <v>1</v>
      </c>
      <c r="E6" s="5" t="s">
        <v>15</v>
      </c>
      <c r="F6" s="5">
        <f t="shared" si="1"/>
        <v>1</v>
      </c>
      <c r="J6" s="6" t="s">
        <v>22</v>
      </c>
      <c r="K6" s="5" t="s">
        <v>34</v>
      </c>
      <c r="L6" s="5">
        <f t="shared" si="2"/>
        <v>1</v>
      </c>
      <c r="M6" s="5" t="s">
        <v>15</v>
      </c>
      <c r="N6" s="5">
        <f t="shared" si="3"/>
        <v>1</v>
      </c>
      <c r="Q6" s="6" t="s">
        <v>26</v>
      </c>
      <c r="R6" s="5" t="s">
        <v>26</v>
      </c>
      <c r="S6" s="5">
        <f t="shared" si="4"/>
        <v>1</v>
      </c>
      <c r="T6" s="5" t="s">
        <v>1</v>
      </c>
      <c r="U6" s="5">
        <f t="shared" si="5"/>
        <v>1</v>
      </c>
      <c r="Y6" s="5" t="s">
        <v>4</v>
      </c>
    </row>
    <row r="7" spans="1:25" x14ac:dyDescent="0.25">
      <c r="B7" s="6" t="s">
        <v>34</v>
      </c>
      <c r="C7" s="5" t="s">
        <v>35</v>
      </c>
      <c r="D7" s="5">
        <f t="shared" si="0"/>
        <v>1</v>
      </c>
      <c r="E7" s="5" t="s">
        <v>10</v>
      </c>
      <c r="F7" s="5">
        <f t="shared" si="1"/>
        <v>1</v>
      </c>
      <c r="J7" s="6" t="s">
        <v>34</v>
      </c>
      <c r="K7" s="5" t="s">
        <v>35</v>
      </c>
      <c r="L7" s="5">
        <f t="shared" si="2"/>
        <v>1</v>
      </c>
      <c r="M7" s="5" t="s">
        <v>10</v>
      </c>
      <c r="N7" s="5">
        <f t="shared" si="3"/>
        <v>1</v>
      </c>
      <c r="Q7" s="6" t="s">
        <v>1</v>
      </c>
      <c r="R7" s="5" t="s">
        <v>1</v>
      </c>
      <c r="S7" s="5">
        <f t="shared" si="4"/>
        <v>1</v>
      </c>
      <c r="T7" s="5" t="s">
        <v>16</v>
      </c>
      <c r="U7" s="5">
        <f t="shared" si="5"/>
        <v>3</v>
      </c>
      <c r="Y7" s="5" t="s">
        <v>5</v>
      </c>
    </row>
    <row r="8" spans="1:25" x14ac:dyDescent="0.25">
      <c r="B8" s="6" t="s">
        <v>35</v>
      </c>
      <c r="C8" s="5" t="s">
        <v>36</v>
      </c>
      <c r="D8" s="5">
        <f t="shared" si="0"/>
        <v>1</v>
      </c>
      <c r="E8" s="5" t="s">
        <v>24</v>
      </c>
      <c r="F8" s="5">
        <f t="shared" si="1"/>
        <v>1</v>
      </c>
      <c r="J8" s="6" t="s">
        <v>35</v>
      </c>
      <c r="K8" s="5" t="s">
        <v>36</v>
      </c>
      <c r="L8" s="5">
        <f t="shared" si="2"/>
        <v>1</v>
      </c>
      <c r="M8" s="5" t="s">
        <v>24</v>
      </c>
      <c r="N8" s="5">
        <f t="shared" si="3"/>
        <v>1</v>
      </c>
      <c r="Q8" s="6" t="s">
        <v>85</v>
      </c>
      <c r="R8" s="5" t="s">
        <v>85</v>
      </c>
      <c r="S8" s="5">
        <f t="shared" si="4"/>
        <v>1</v>
      </c>
      <c r="T8" s="5" t="s">
        <v>19</v>
      </c>
      <c r="U8" s="5">
        <f t="shared" si="5"/>
        <v>1</v>
      </c>
      <c r="Y8" s="5" t="s">
        <v>6</v>
      </c>
    </row>
    <row r="9" spans="1:25" x14ac:dyDescent="0.25">
      <c r="B9" s="6" t="s">
        <v>36</v>
      </c>
      <c r="C9" s="5" t="s">
        <v>37</v>
      </c>
      <c r="D9" s="5">
        <f t="shared" si="0"/>
        <v>1</v>
      </c>
      <c r="E9" s="5" t="s">
        <v>18</v>
      </c>
      <c r="F9" s="5">
        <f t="shared" si="1"/>
        <v>4</v>
      </c>
      <c r="J9" s="6" t="s">
        <v>36</v>
      </c>
      <c r="K9" s="5" t="s">
        <v>37</v>
      </c>
      <c r="L9" s="5">
        <f t="shared" si="2"/>
        <v>1</v>
      </c>
      <c r="M9" s="5" t="s">
        <v>18</v>
      </c>
      <c r="N9" s="5">
        <f t="shared" si="3"/>
        <v>2</v>
      </c>
      <c r="Q9" s="8" t="s">
        <v>18</v>
      </c>
      <c r="R9" s="5" t="s">
        <v>86</v>
      </c>
      <c r="S9" s="5">
        <f t="shared" si="4"/>
        <v>1</v>
      </c>
      <c r="T9" s="5" t="s">
        <v>9</v>
      </c>
      <c r="U9" s="5">
        <f t="shared" si="5"/>
        <v>1</v>
      </c>
      <c r="Y9" s="5" t="s">
        <v>7</v>
      </c>
    </row>
    <row r="10" spans="1:25" x14ac:dyDescent="0.25">
      <c r="B10" s="6" t="s">
        <v>37</v>
      </c>
      <c r="C10" s="5" t="s">
        <v>38</v>
      </c>
      <c r="D10" s="5">
        <f t="shared" si="0"/>
        <v>1</v>
      </c>
      <c r="E10" s="5" t="s">
        <v>2</v>
      </c>
      <c r="F10" s="5">
        <f t="shared" si="1"/>
        <v>5</v>
      </c>
      <c r="J10" s="6" t="s">
        <v>37</v>
      </c>
      <c r="K10" s="5" t="s">
        <v>38</v>
      </c>
      <c r="L10" s="5">
        <f t="shared" si="2"/>
        <v>1</v>
      </c>
      <c r="M10" s="5" t="s">
        <v>2</v>
      </c>
      <c r="N10" s="5">
        <f t="shared" si="3"/>
        <v>5</v>
      </c>
      <c r="Q10" s="6" t="s">
        <v>86</v>
      </c>
      <c r="R10" s="5" t="s">
        <v>87</v>
      </c>
      <c r="S10" s="5">
        <f t="shared" si="4"/>
        <v>1</v>
      </c>
      <c r="T10" s="9" t="s">
        <v>29</v>
      </c>
      <c r="U10" s="5">
        <f>SUM(U2:U9)</f>
        <v>11</v>
      </c>
      <c r="Y10" s="5" t="s">
        <v>8</v>
      </c>
    </row>
    <row r="11" spans="1:25" x14ac:dyDescent="0.25">
      <c r="B11" s="6" t="s">
        <v>38</v>
      </c>
      <c r="C11" s="5" t="s">
        <v>39</v>
      </c>
      <c r="D11" s="5">
        <f t="shared" si="0"/>
        <v>1</v>
      </c>
      <c r="E11" s="5" t="s">
        <v>20</v>
      </c>
      <c r="F11" s="5">
        <f t="shared" si="1"/>
        <v>1</v>
      </c>
      <c r="J11" s="6" t="s">
        <v>38</v>
      </c>
      <c r="K11" s="5" t="s">
        <v>39</v>
      </c>
      <c r="L11" s="5">
        <f t="shared" si="2"/>
        <v>1</v>
      </c>
      <c r="M11" s="5" t="s">
        <v>20</v>
      </c>
      <c r="N11" s="5">
        <f t="shared" si="3"/>
        <v>1</v>
      </c>
      <c r="Q11" s="6" t="s">
        <v>87</v>
      </c>
      <c r="R11" s="5" t="s">
        <v>88</v>
      </c>
      <c r="S11" s="5">
        <f t="shared" si="4"/>
        <v>1</v>
      </c>
      <c r="Y11" s="5" t="s">
        <v>9</v>
      </c>
    </row>
    <row r="12" spans="1:25" x14ac:dyDescent="0.25">
      <c r="B12" s="6" t="s">
        <v>39</v>
      </c>
      <c r="C12" s="5" t="s">
        <v>3</v>
      </c>
      <c r="D12" s="5">
        <f t="shared" si="0"/>
        <v>1</v>
      </c>
      <c r="E12" s="5" t="s">
        <v>19</v>
      </c>
      <c r="F12" s="5">
        <f t="shared" si="1"/>
        <v>2</v>
      </c>
      <c r="J12" s="6" t="s">
        <v>39</v>
      </c>
      <c r="K12" s="5" t="s">
        <v>3</v>
      </c>
      <c r="L12" s="5">
        <f t="shared" si="2"/>
        <v>1</v>
      </c>
      <c r="M12" s="5" t="s">
        <v>19</v>
      </c>
      <c r="N12" s="5">
        <f t="shared" si="3"/>
        <v>1</v>
      </c>
      <c r="Q12" s="6" t="s">
        <v>88</v>
      </c>
      <c r="R12" s="5" t="s">
        <v>89</v>
      </c>
      <c r="S12" s="5">
        <f t="shared" si="4"/>
        <v>1</v>
      </c>
      <c r="Y12" s="5" t="s">
        <v>10</v>
      </c>
    </row>
    <row r="13" spans="1:25" x14ac:dyDescent="0.25">
      <c r="B13" s="6" t="s">
        <v>3</v>
      </c>
      <c r="C13" s="5" t="s">
        <v>40</v>
      </c>
      <c r="D13" s="5">
        <f t="shared" si="0"/>
        <v>1</v>
      </c>
      <c r="E13" s="5" t="s">
        <v>21</v>
      </c>
      <c r="F13" s="5">
        <f t="shared" si="1"/>
        <v>1</v>
      </c>
      <c r="J13" s="6" t="s">
        <v>3</v>
      </c>
      <c r="K13" s="5" t="s">
        <v>40</v>
      </c>
      <c r="L13" s="5">
        <f t="shared" si="2"/>
        <v>1</v>
      </c>
      <c r="M13" s="5" t="s">
        <v>21</v>
      </c>
      <c r="N13" s="5">
        <f t="shared" si="3"/>
        <v>1</v>
      </c>
      <c r="Q13" s="6" t="s">
        <v>89</v>
      </c>
      <c r="R13" s="5" t="s">
        <v>90</v>
      </c>
      <c r="S13" s="5">
        <f t="shared" si="4"/>
        <v>1</v>
      </c>
      <c r="Y13" s="5" t="s">
        <v>11</v>
      </c>
    </row>
    <row r="14" spans="1:25" x14ac:dyDescent="0.25">
      <c r="B14" s="6" t="s">
        <v>40</v>
      </c>
      <c r="C14" s="5" t="s">
        <v>41</v>
      </c>
      <c r="D14" s="5">
        <f t="shared" si="0"/>
        <v>1</v>
      </c>
      <c r="E14" s="5" t="s">
        <v>14</v>
      </c>
      <c r="F14" s="5">
        <f t="shared" si="1"/>
        <v>1</v>
      </c>
      <c r="J14" s="6" t="s">
        <v>40</v>
      </c>
      <c r="K14" s="5" t="s">
        <v>41</v>
      </c>
      <c r="L14" s="5">
        <f t="shared" si="2"/>
        <v>1</v>
      </c>
      <c r="M14" s="5" t="s">
        <v>14</v>
      </c>
      <c r="N14" s="5">
        <f t="shared" si="3"/>
        <v>1</v>
      </c>
      <c r="Q14" s="7" t="s">
        <v>90</v>
      </c>
      <c r="R14" s="5" t="s">
        <v>16</v>
      </c>
      <c r="S14" s="5">
        <f t="shared" si="4"/>
        <v>3</v>
      </c>
      <c r="Y14" s="5" t="s">
        <v>12</v>
      </c>
    </row>
    <row r="15" spans="1:25" x14ac:dyDescent="0.25">
      <c r="B15" s="6" t="s">
        <v>41</v>
      </c>
      <c r="C15" s="5" t="s">
        <v>16</v>
      </c>
      <c r="D15" s="5">
        <f t="shared" si="0"/>
        <v>11</v>
      </c>
      <c r="E15" s="5" t="s">
        <v>6</v>
      </c>
      <c r="F15" s="5">
        <f t="shared" si="1"/>
        <v>1</v>
      </c>
      <c r="J15" s="6" t="s">
        <v>41</v>
      </c>
      <c r="K15" s="5" t="s">
        <v>16</v>
      </c>
      <c r="L15" s="5">
        <f t="shared" si="2"/>
        <v>8</v>
      </c>
      <c r="M15" s="9" t="s">
        <v>29</v>
      </c>
      <c r="N15" s="5">
        <f>SUM(N2:N14)</f>
        <v>26</v>
      </c>
      <c r="Q15" s="8" t="s">
        <v>16</v>
      </c>
      <c r="R15" s="5" t="s">
        <v>91</v>
      </c>
      <c r="S15" s="5">
        <f t="shared" si="4"/>
        <v>1</v>
      </c>
      <c r="Y15" s="5" t="s">
        <v>13</v>
      </c>
    </row>
    <row r="16" spans="1:25" x14ac:dyDescent="0.25">
      <c r="B16" s="6" t="s">
        <v>16</v>
      </c>
      <c r="C16" s="5" t="s">
        <v>42</v>
      </c>
      <c r="D16" s="5">
        <f t="shared" si="0"/>
        <v>1</v>
      </c>
      <c r="E16" s="5" t="s">
        <v>26</v>
      </c>
      <c r="F16" s="5">
        <f t="shared" si="1"/>
        <v>1</v>
      </c>
      <c r="J16" s="6" t="s">
        <v>16</v>
      </c>
      <c r="K16" s="5" t="s">
        <v>42</v>
      </c>
      <c r="L16" s="5">
        <f t="shared" si="2"/>
        <v>1</v>
      </c>
      <c r="Q16" s="6" t="s">
        <v>91</v>
      </c>
      <c r="R16" s="5" t="s">
        <v>92</v>
      </c>
      <c r="S16" s="5">
        <f t="shared" si="4"/>
        <v>1</v>
      </c>
      <c r="Y16" s="5" t="s">
        <v>14</v>
      </c>
    </row>
    <row r="17" spans="2:25" x14ac:dyDescent="0.25">
      <c r="B17" s="6" t="s">
        <v>16</v>
      </c>
      <c r="C17" s="5" t="s">
        <v>43</v>
      </c>
      <c r="D17" s="5">
        <f t="shared" si="0"/>
        <v>1</v>
      </c>
      <c r="E17" s="5" t="s">
        <v>1</v>
      </c>
      <c r="F17" s="5">
        <f t="shared" si="1"/>
        <v>1</v>
      </c>
      <c r="J17" s="6" t="s">
        <v>16</v>
      </c>
      <c r="K17" s="5" t="s">
        <v>43</v>
      </c>
      <c r="L17" s="5">
        <f t="shared" si="2"/>
        <v>1</v>
      </c>
      <c r="Q17" s="6" t="s">
        <v>92</v>
      </c>
      <c r="R17" s="5" t="s">
        <v>93</v>
      </c>
      <c r="S17" s="5">
        <f t="shared" si="4"/>
        <v>1</v>
      </c>
      <c r="Y17" s="5" t="s">
        <v>15</v>
      </c>
    </row>
    <row r="18" spans="2:25" x14ac:dyDescent="0.25">
      <c r="B18" s="8" t="s">
        <v>16</v>
      </c>
      <c r="C18" s="5" t="s">
        <v>44</v>
      </c>
      <c r="D18" s="5">
        <f t="shared" si="0"/>
        <v>1</v>
      </c>
      <c r="E18" s="5" t="s">
        <v>9</v>
      </c>
      <c r="F18" s="5">
        <f t="shared" si="1"/>
        <v>1</v>
      </c>
      <c r="J18" s="8" t="s">
        <v>16</v>
      </c>
      <c r="K18" s="5" t="s">
        <v>44</v>
      </c>
      <c r="L18" s="5">
        <f t="shared" si="2"/>
        <v>1</v>
      </c>
      <c r="Q18" s="6" t="s">
        <v>93</v>
      </c>
      <c r="R18" s="5" t="s">
        <v>94</v>
      </c>
      <c r="S18" s="5">
        <f t="shared" si="4"/>
        <v>1</v>
      </c>
      <c r="Y18" s="5" t="s">
        <v>16</v>
      </c>
    </row>
    <row r="19" spans="2:25" x14ac:dyDescent="0.25">
      <c r="B19" s="8" t="s">
        <v>42</v>
      </c>
      <c r="C19" s="5" t="s">
        <v>45</v>
      </c>
      <c r="D19" s="5">
        <f t="shared" si="0"/>
        <v>1</v>
      </c>
      <c r="E19" s="9" t="s">
        <v>29</v>
      </c>
      <c r="F19" s="5">
        <f>SUM(F2:F18)</f>
        <v>37</v>
      </c>
      <c r="J19" s="8" t="s">
        <v>42</v>
      </c>
      <c r="K19" s="5" t="s">
        <v>45</v>
      </c>
      <c r="L19" s="5">
        <f t="shared" si="2"/>
        <v>1</v>
      </c>
      <c r="Q19" s="8" t="s">
        <v>94</v>
      </c>
      <c r="R19" s="5" t="s">
        <v>19</v>
      </c>
      <c r="S19" s="5">
        <f t="shared" si="4"/>
        <v>1</v>
      </c>
      <c r="Y19" s="5" t="s">
        <v>17</v>
      </c>
    </row>
    <row r="20" spans="2:25" x14ac:dyDescent="0.25">
      <c r="B20" s="6" t="s">
        <v>43</v>
      </c>
      <c r="C20" s="5" t="s">
        <v>46</v>
      </c>
      <c r="D20" s="5">
        <f t="shared" si="0"/>
        <v>1</v>
      </c>
      <c r="J20" s="6" t="s">
        <v>43</v>
      </c>
      <c r="K20" s="5" t="s">
        <v>46</v>
      </c>
      <c r="L20" s="5">
        <f t="shared" si="2"/>
        <v>1</v>
      </c>
      <c r="Q20" s="6" t="s">
        <v>19</v>
      </c>
      <c r="R20" s="5" t="s">
        <v>9</v>
      </c>
      <c r="S20" s="5">
        <f t="shared" si="4"/>
        <v>1</v>
      </c>
      <c r="Y20" s="5" t="s">
        <v>18</v>
      </c>
    </row>
    <row r="21" spans="2:25" x14ac:dyDescent="0.25">
      <c r="B21" s="10" t="s">
        <v>44</v>
      </c>
      <c r="C21" s="5" t="s">
        <v>47</v>
      </c>
      <c r="D21" s="5">
        <f t="shared" si="0"/>
        <v>1</v>
      </c>
      <c r="J21" s="10" t="s">
        <v>44</v>
      </c>
      <c r="K21" s="5" t="s">
        <v>47</v>
      </c>
      <c r="L21" s="5">
        <f t="shared" si="2"/>
        <v>1</v>
      </c>
      <c r="Q21" s="6" t="s">
        <v>16</v>
      </c>
      <c r="R21" s="9" t="s">
        <v>29</v>
      </c>
      <c r="S21" s="5">
        <f>SUM(S8:S20)</f>
        <v>15</v>
      </c>
      <c r="Y21" s="5" t="s">
        <v>19</v>
      </c>
    </row>
    <row r="22" spans="2:25" x14ac:dyDescent="0.25">
      <c r="B22" s="7" t="s">
        <v>16</v>
      </c>
      <c r="C22" s="5" t="s">
        <v>15</v>
      </c>
      <c r="D22" s="5">
        <f t="shared" si="0"/>
        <v>1</v>
      </c>
      <c r="J22" s="7" t="s">
        <v>16</v>
      </c>
      <c r="K22" s="5" t="s">
        <v>15</v>
      </c>
      <c r="L22" s="5">
        <f t="shared" si="2"/>
        <v>1</v>
      </c>
      <c r="Q22" s="8" t="s">
        <v>9</v>
      </c>
      <c r="Y22" s="5" t="s">
        <v>20</v>
      </c>
    </row>
    <row r="23" spans="2:25" x14ac:dyDescent="0.25">
      <c r="B23" s="6" t="s">
        <v>45</v>
      </c>
      <c r="C23" s="5" t="s">
        <v>48</v>
      </c>
      <c r="D23" s="5">
        <f t="shared" si="0"/>
        <v>1</v>
      </c>
      <c r="J23" s="6" t="s">
        <v>45</v>
      </c>
      <c r="K23" s="5" t="s">
        <v>48</v>
      </c>
      <c r="L23" s="5">
        <f t="shared" si="2"/>
        <v>1</v>
      </c>
      <c r="Q23" s="6" t="s">
        <v>16</v>
      </c>
      <c r="Y23" s="5" t="s">
        <v>21</v>
      </c>
    </row>
    <row r="24" spans="2:25" x14ac:dyDescent="0.25">
      <c r="B24" s="6" t="s">
        <v>46</v>
      </c>
      <c r="C24" s="5" t="s">
        <v>49</v>
      </c>
      <c r="D24" s="5">
        <f t="shared" si="0"/>
        <v>1</v>
      </c>
      <c r="J24" s="6" t="s">
        <v>46</v>
      </c>
      <c r="K24" s="5" t="s">
        <v>49</v>
      </c>
      <c r="L24" s="5">
        <f t="shared" si="2"/>
        <v>1</v>
      </c>
      <c r="Y24" s="5" t="s">
        <v>22</v>
      </c>
    </row>
    <row r="25" spans="2:25" x14ac:dyDescent="0.25">
      <c r="B25" s="7" t="s">
        <v>16</v>
      </c>
      <c r="C25" s="5" t="s">
        <v>27</v>
      </c>
      <c r="D25" s="5">
        <f t="shared" si="0"/>
        <v>2</v>
      </c>
      <c r="J25" s="7" t="s">
        <v>16</v>
      </c>
      <c r="K25" s="5" t="s">
        <v>27</v>
      </c>
      <c r="L25" s="5">
        <f t="shared" si="2"/>
        <v>1</v>
      </c>
      <c r="Y25" s="5" t="s">
        <v>23</v>
      </c>
    </row>
    <row r="26" spans="2:25" x14ac:dyDescent="0.25">
      <c r="B26" s="6" t="s">
        <v>47</v>
      </c>
      <c r="C26" s="5" t="s">
        <v>50</v>
      </c>
      <c r="D26" s="5">
        <f t="shared" si="0"/>
        <v>1</v>
      </c>
      <c r="J26" s="6" t="s">
        <v>47</v>
      </c>
      <c r="K26" s="5" t="s">
        <v>50</v>
      </c>
      <c r="L26" s="5">
        <f t="shared" si="2"/>
        <v>1</v>
      </c>
      <c r="Y26" s="5" t="s">
        <v>24</v>
      </c>
    </row>
    <row r="27" spans="2:25" x14ac:dyDescent="0.25">
      <c r="B27" s="6" t="s">
        <v>15</v>
      </c>
      <c r="C27" s="5" t="s">
        <v>10</v>
      </c>
      <c r="D27" s="5">
        <f t="shared" si="0"/>
        <v>1</v>
      </c>
      <c r="J27" s="6" t="s">
        <v>15</v>
      </c>
      <c r="K27" s="5" t="s">
        <v>10</v>
      </c>
      <c r="L27" s="5">
        <f t="shared" si="2"/>
        <v>1</v>
      </c>
      <c r="Y27" s="5" t="s">
        <v>26</v>
      </c>
    </row>
    <row r="28" spans="2:25" x14ac:dyDescent="0.25">
      <c r="B28" s="6" t="s">
        <v>48</v>
      </c>
      <c r="C28" s="5" t="s">
        <v>51</v>
      </c>
      <c r="D28" s="5">
        <f t="shared" si="0"/>
        <v>1</v>
      </c>
      <c r="J28" s="6" t="s">
        <v>48</v>
      </c>
      <c r="K28" s="5" t="s">
        <v>51</v>
      </c>
      <c r="L28" s="5">
        <f t="shared" si="2"/>
        <v>1</v>
      </c>
    </row>
    <row r="29" spans="2:25" x14ac:dyDescent="0.25">
      <c r="B29" s="8" t="s">
        <v>49</v>
      </c>
      <c r="C29" s="5" t="s">
        <v>52</v>
      </c>
      <c r="D29" s="5">
        <f t="shared" si="0"/>
        <v>1</v>
      </c>
      <c r="J29" s="8" t="s">
        <v>49</v>
      </c>
      <c r="K29" s="5" t="s">
        <v>52</v>
      </c>
      <c r="L29" s="5">
        <f t="shared" si="2"/>
        <v>1</v>
      </c>
    </row>
    <row r="30" spans="2:25" x14ac:dyDescent="0.25">
      <c r="B30" s="6" t="s">
        <v>27</v>
      </c>
      <c r="C30" s="5" t="s">
        <v>53</v>
      </c>
      <c r="D30" s="5">
        <f t="shared" si="0"/>
        <v>1</v>
      </c>
      <c r="J30" s="6" t="s">
        <v>27</v>
      </c>
      <c r="K30" s="5" t="s">
        <v>53</v>
      </c>
      <c r="L30" s="5">
        <f t="shared" si="2"/>
        <v>1</v>
      </c>
    </row>
    <row r="31" spans="2:25" x14ac:dyDescent="0.25">
      <c r="B31" s="6" t="s">
        <v>50</v>
      </c>
      <c r="C31" s="5" t="s">
        <v>54</v>
      </c>
      <c r="D31" s="5">
        <f t="shared" si="0"/>
        <v>1</v>
      </c>
      <c r="J31" s="6" t="s">
        <v>50</v>
      </c>
      <c r="K31" s="5" t="s">
        <v>54</v>
      </c>
      <c r="L31" s="5">
        <f t="shared" si="2"/>
        <v>1</v>
      </c>
    </row>
    <row r="32" spans="2:25" x14ac:dyDescent="0.25">
      <c r="B32" s="6" t="s">
        <v>10</v>
      </c>
      <c r="C32" s="5" t="s">
        <v>25</v>
      </c>
      <c r="D32" s="5">
        <f t="shared" si="0"/>
        <v>5</v>
      </c>
      <c r="J32" s="6" t="s">
        <v>10</v>
      </c>
      <c r="K32" s="5" t="s">
        <v>25</v>
      </c>
      <c r="L32" s="5">
        <f t="shared" si="2"/>
        <v>5</v>
      </c>
    </row>
    <row r="33" spans="2:12" x14ac:dyDescent="0.25">
      <c r="B33" s="8" t="s">
        <v>51</v>
      </c>
      <c r="C33" s="5" t="s">
        <v>55</v>
      </c>
      <c r="D33" s="5">
        <f t="shared" si="0"/>
        <v>1</v>
      </c>
      <c r="J33" s="8" t="s">
        <v>51</v>
      </c>
      <c r="K33" s="5" t="s">
        <v>55</v>
      </c>
      <c r="L33" s="5">
        <f t="shared" si="2"/>
        <v>1</v>
      </c>
    </row>
    <row r="34" spans="2:12" x14ac:dyDescent="0.25">
      <c r="B34" s="6" t="s">
        <v>52</v>
      </c>
      <c r="C34" s="5" t="s">
        <v>56</v>
      </c>
      <c r="D34" s="5">
        <f t="shared" ref="D34:D65" si="6">COUNTIF(B$2:B$200,C34)</f>
        <v>1</v>
      </c>
      <c r="J34" s="6" t="s">
        <v>52</v>
      </c>
      <c r="K34" s="5" t="s">
        <v>56</v>
      </c>
      <c r="L34" s="5">
        <f t="shared" si="2"/>
        <v>1</v>
      </c>
    </row>
    <row r="35" spans="2:12" x14ac:dyDescent="0.25">
      <c r="B35" s="6" t="s">
        <v>53</v>
      </c>
      <c r="C35" s="5" t="s">
        <v>57</v>
      </c>
      <c r="D35" s="5">
        <f t="shared" si="6"/>
        <v>1</v>
      </c>
      <c r="J35" s="6" t="s">
        <v>53</v>
      </c>
      <c r="K35" s="5" t="s">
        <v>57</v>
      </c>
      <c r="L35" s="5">
        <f t="shared" si="2"/>
        <v>1</v>
      </c>
    </row>
    <row r="36" spans="2:12" x14ac:dyDescent="0.25">
      <c r="B36" s="6" t="s">
        <v>54</v>
      </c>
      <c r="C36" s="5" t="s">
        <v>58</v>
      </c>
      <c r="D36" s="5">
        <f t="shared" si="6"/>
        <v>1</v>
      </c>
      <c r="J36" s="6" t="s">
        <v>54</v>
      </c>
      <c r="K36" s="5" t="s">
        <v>58</v>
      </c>
      <c r="L36" s="5">
        <f t="shared" si="2"/>
        <v>1</v>
      </c>
    </row>
    <row r="37" spans="2:12" x14ac:dyDescent="0.25">
      <c r="B37" s="6" t="s">
        <v>25</v>
      </c>
      <c r="C37" s="5" t="s">
        <v>24</v>
      </c>
      <c r="D37" s="5">
        <f t="shared" si="6"/>
        <v>1</v>
      </c>
      <c r="J37" s="6" t="s">
        <v>25</v>
      </c>
      <c r="K37" s="5" t="s">
        <v>24</v>
      </c>
      <c r="L37" s="5">
        <f t="shared" si="2"/>
        <v>1</v>
      </c>
    </row>
    <row r="38" spans="2:12" x14ac:dyDescent="0.25">
      <c r="B38" s="6" t="s">
        <v>55</v>
      </c>
      <c r="C38" s="5" t="s">
        <v>18</v>
      </c>
      <c r="D38" s="5">
        <f t="shared" si="6"/>
        <v>4</v>
      </c>
      <c r="J38" s="6" t="s">
        <v>55</v>
      </c>
      <c r="K38" s="5" t="s">
        <v>18</v>
      </c>
      <c r="L38" s="5">
        <f t="shared" si="2"/>
        <v>2</v>
      </c>
    </row>
    <row r="39" spans="2:12" x14ac:dyDescent="0.25">
      <c r="B39" s="6" t="s">
        <v>56</v>
      </c>
      <c r="C39" s="5" t="s">
        <v>2</v>
      </c>
      <c r="D39" s="5">
        <f t="shared" si="6"/>
        <v>5</v>
      </c>
      <c r="J39" s="6" t="s">
        <v>56</v>
      </c>
      <c r="K39" s="5" t="s">
        <v>2</v>
      </c>
      <c r="L39" s="5">
        <f t="shared" si="2"/>
        <v>5</v>
      </c>
    </row>
    <row r="40" spans="2:12" x14ac:dyDescent="0.25">
      <c r="B40" s="6" t="s">
        <v>25</v>
      </c>
      <c r="C40" s="5" t="s">
        <v>20</v>
      </c>
      <c r="D40" s="5">
        <f t="shared" si="6"/>
        <v>1</v>
      </c>
      <c r="J40" s="6" t="s">
        <v>25</v>
      </c>
      <c r="K40" s="5" t="s">
        <v>20</v>
      </c>
      <c r="L40" s="5">
        <f t="shared" si="2"/>
        <v>1</v>
      </c>
    </row>
    <row r="41" spans="2:12" x14ac:dyDescent="0.25">
      <c r="B41" s="6" t="s">
        <v>57</v>
      </c>
      <c r="C41" s="5" t="s">
        <v>59</v>
      </c>
      <c r="D41" s="5">
        <f t="shared" si="6"/>
        <v>1</v>
      </c>
      <c r="J41" s="6" t="s">
        <v>57</v>
      </c>
      <c r="K41" s="5" t="s">
        <v>59</v>
      </c>
      <c r="L41" s="5">
        <f t="shared" si="2"/>
        <v>1</v>
      </c>
    </row>
    <row r="42" spans="2:12" x14ac:dyDescent="0.25">
      <c r="B42" s="6" t="s">
        <v>58</v>
      </c>
      <c r="C42" s="5" t="s">
        <v>19</v>
      </c>
      <c r="D42" s="5">
        <f t="shared" si="6"/>
        <v>2</v>
      </c>
      <c r="J42" s="6" t="s">
        <v>58</v>
      </c>
      <c r="K42" s="5" t="s">
        <v>19</v>
      </c>
      <c r="L42" s="5">
        <f t="shared" si="2"/>
        <v>1</v>
      </c>
    </row>
    <row r="43" spans="2:12" x14ac:dyDescent="0.25">
      <c r="B43" s="6" t="s">
        <v>24</v>
      </c>
      <c r="C43" s="5" t="s">
        <v>60</v>
      </c>
      <c r="D43" s="5">
        <f t="shared" si="6"/>
        <v>1</v>
      </c>
      <c r="J43" s="6" t="s">
        <v>24</v>
      </c>
      <c r="K43" s="5" t="s">
        <v>60</v>
      </c>
      <c r="L43" s="5">
        <f t="shared" si="2"/>
        <v>1</v>
      </c>
    </row>
    <row r="44" spans="2:12" x14ac:dyDescent="0.25">
      <c r="B44" s="6" t="s">
        <v>18</v>
      </c>
      <c r="C44" s="5" t="s">
        <v>61</v>
      </c>
      <c r="D44" s="5">
        <f t="shared" si="6"/>
        <v>1</v>
      </c>
      <c r="J44" s="6" t="s">
        <v>18</v>
      </c>
      <c r="K44" s="5" t="s">
        <v>61</v>
      </c>
      <c r="L44" s="5">
        <f t="shared" si="2"/>
        <v>1</v>
      </c>
    </row>
    <row r="45" spans="2:12" x14ac:dyDescent="0.25">
      <c r="B45" s="6" t="s">
        <v>2</v>
      </c>
      <c r="C45" s="5" t="s">
        <v>62</v>
      </c>
      <c r="D45" s="5">
        <f t="shared" si="6"/>
        <v>1</v>
      </c>
      <c r="J45" s="6" t="s">
        <v>2</v>
      </c>
      <c r="K45" s="5" t="s">
        <v>62</v>
      </c>
      <c r="L45" s="5">
        <f t="shared" si="2"/>
        <v>1</v>
      </c>
    </row>
    <row r="46" spans="2:12" x14ac:dyDescent="0.25">
      <c r="B46" s="6" t="s">
        <v>20</v>
      </c>
      <c r="C46" s="5" t="s">
        <v>63</v>
      </c>
      <c r="D46" s="5">
        <f t="shared" si="6"/>
        <v>1</v>
      </c>
      <c r="J46" s="6" t="s">
        <v>20</v>
      </c>
      <c r="K46" s="5" t="s">
        <v>63</v>
      </c>
      <c r="L46" s="5">
        <f t="shared" si="2"/>
        <v>1</v>
      </c>
    </row>
    <row r="47" spans="2:12" x14ac:dyDescent="0.25">
      <c r="B47" s="6" t="s">
        <v>59</v>
      </c>
      <c r="C47" s="5" t="s">
        <v>64</v>
      </c>
      <c r="D47" s="5">
        <f t="shared" si="6"/>
        <v>1</v>
      </c>
      <c r="J47" s="6" t="s">
        <v>59</v>
      </c>
      <c r="K47" s="5" t="s">
        <v>64</v>
      </c>
      <c r="L47" s="5">
        <f t="shared" si="2"/>
        <v>1</v>
      </c>
    </row>
    <row r="48" spans="2:12" x14ac:dyDescent="0.25">
      <c r="B48" s="6" t="s">
        <v>19</v>
      </c>
      <c r="C48" s="5" t="s">
        <v>65</v>
      </c>
      <c r="D48" s="5">
        <f t="shared" si="6"/>
        <v>1</v>
      </c>
      <c r="J48" s="6" t="s">
        <v>19</v>
      </c>
      <c r="K48" s="5" t="s">
        <v>65</v>
      </c>
      <c r="L48" s="5">
        <f t="shared" si="2"/>
        <v>1</v>
      </c>
    </row>
    <row r="49" spans="2:12" x14ac:dyDescent="0.25">
      <c r="B49" s="6" t="s">
        <v>2</v>
      </c>
      <c r="C49" s="5" t="s">
        <v>66</v>
      </c>
      <c r="D49" s="5">
        <f t="shared" si="6"/>
        <v>1</v>
      </c>
      <c r="J49" s="6" t="s">
        <v>2</v>
      </c>
      <c r="K49" s="5" t="s">
        <v>66</v>
      </c>
      <c r="L49" s="5">
        <f t="shared" si="2"/>
        <v>1</v>
      </c>
    </row>
    <row r="50" spans="2:12" x14ac:dyDescent="0.25">
      <c r="B50" s="6" t="s">
        <v>60</v>
      </c>
      <c r="C50" s="5" t="s">
        <v>67</v>
      </c>
      <c r="D50" s="5">
        <f t="shared" si="6"/>
        <v>1</v>
      </c>
      <c r="J50" s="6" t="s">
        <v>60</v>
      </c>
      <c r="K50" s="5" t="s">
        <v>67</v>
      </c>
      <c r="L50" s="5">
        <f t="shared" si="2"/>
        <v>1</v>
      </c>
    </row>
    <row r="51" spans="2:12" x14ac:dyDescent="0.25">
      <c r="B51" s="7" t="s">
        <v>61</v>
      </c>
      <c r="C51" s="5" t="s">
        <v>68</v>
      </c>
      <c r="D51" s="5">
        <f t="shared" si="6"/>
        <v>1</v>
      </c>
      <c r="J51" s="7" t="s">
        <v>61</v>
      </c>
      <c r="K51" s="5" t="s">
        <v>68</v>
      </c>
      <c r="L51" s="5">
        <f t="shared" si="2"/>
        <v>1</v>
      </c>
    </row>
    <row r="52" spans="2:12" x14ac:dyDescent="0.25">
      <c r="B52" s="6" t="s">
        <v>25</v>
      </c>
      <c r="C52" s="5" t="s">
        <v>69</v>
      </c>
      <c r="D52" s="5">
        <f t="shared" si="6"/>
        <v>1</v>
      </c>
      <c r="J52" s="6" t="s">
        <v>25</v>
      </c>
      <c r="K52" s="5" t="s">
        <v>69</v>
      </c>
      <c r="L52" s="5">
        <f t="shared" si="2"/>
        <v>1</v>
      </c>
    </row>
    <row r="53" spans="2:12" x14ac:dyDescent="0.25">
      <c r="B53" s="6" t="s">
        <v>2</v>
      </c>
      <c r="C53" s="5" t="s">
        <v>70</v>
      </c>
      <c r="D53" s="5">
        <f t="shared" si="6"/>
        <v>1</v>
      </c>
      <c r="J53" s="6" t="s">
        <v>2</v>
      </c>
      <c r="K53" s="5" t="s">
        <v>70</v>
      </c>
      <c r="L53" s="5">
        <f t="shared" si="2"/>
        <v>1</v>
      </c>
    </row>
    <row r="54" spans="2:12" x14ac:dyDescent="0.25">
      <c r="B54" s="8" t="s">
        <v>62</v>
      </c>
      <c r="C54" s="5" t="s">
        <v>28</v>
      </c>
      <c r="D54" s="5">
        <f t="shared" si="6"/>
        <v>2</v>
      </c>
      <c r="J54" s="8" t="s">
        <v>62</v>
      </c>
      <c r="K54" s="5" t="s">
        <v>28</v>
      </c>
      <c r="L54" s="5">
        <f t="shared" si="2"/>
        <v>2</v>
      </c>
    </row>
    <row r="55" spans="2:12" x14ac:dyDescent="0.25">
      <c r="B55" s="6" t="s">
        <v>63</v>
      </c>
      <c r="C55" s="5" t="s">
        <v>71</v>
      </c>
      <c r="D55" s="5">
        <f t="shared" si="6"/>
        <v>1</v>
      </c>
      <c r="J55" s="6" t="s">
        <v>63</v>
      </c>
      <c r="K55" s="5" t="s">
        <v>71</v>
      </c>
      <c r="L55" s="5">
        <f t="shared" si="2"/>
        <v>1</v>
      </c>
    </row>
    <row r="56" spans="2:12" x14ac:dyDescent="0.25">
      <c r="B56" s="6" t="s">
        <v>64</v>
      </c>
      <c r="C56" s="5" t="s">
        <v>72</v>
      </c>
      <c r="D56" s="5">
        <f t="shared" si="6"/>
        <v>1</v>
      </c>
      <c r="J56" s="6" t="s">
        <v>64</v>
      </c>
      <c r="K56" s="5" t="s">
        <v>72</v>
      </c>
      <c r="L56" s="5">
        <f t="shared" si="2"/>
        <v>1</v>
      </c>
    </row>
    <row r="57" spans="2:12" x14ac:dyDescent="0.25">
      <c r="B57" s="7" t="s">
        <v>2</v>
      </c>
      <c r="C57" s="5" t="s">
        <v>73</v>
      </c>
      <c r="D57" s="5">
        <f t="shared" si="6"/>
        <v>1</v>
      </c>
      <c r="J57" s="7" t="s">
        <v>2</v>
      </c>
      <c r="K57" s="5" t="s">
        <v>73</v>
      </c>
      <c r="L57" s="5">
        <f t="shared" si="2"/>
        <v>1</v>
      </c>
    </row>
    <row r="58" spans="2:12" x14ac:dyDescent="0.25">
      <c r="B58" s="6" t="s">
        <v>65</v>
      </c>
      <c r="C58" s="5" t="s">
        <v>74</v>
      </c>
      <c r="D58" s="5">
        <f t="shared" si="6"/>
        <v>1</v>
      </c>
      <c r="J58" s="6" t="s">
        <v>65</v>
      </c>
      <c r="K58" s="5" t="s">
        <v>74</v>
      </c>
      <c r="L58" s="5">
        <f t="shared" si="2"/>
        <v>1</v>
      </c>
    </row>
    <row r="59" spans="2:12" x14ac:dyDescent="0.25">
      <c r="B59" s="7" t="s">
        <v>18</v>
      </c>
      <c r="C59" s="5" t="s">
        <v>75</v>
      </c>
      <c r="D59" s="5">
        <f t="shared" si="6"/>
        <v>1</v>
      </c>
      <c r="J59" s="7" t="s">
        <v>18</v>
      </c>
      <c r="K59" s="5" t="s">
        <v>75</v>
      </c>
      <c r="L59" s="5">
        <f t="shared" si="2"/>
        <v>1</v>
      </c>
    </row>
    <row r="60" spans="2:12" x14ac:dyDescent="0.25">
      <c r="B60" s="6" t="s">
        <v>66</v>
      </c>
      <c r="C60" s="5" t="s">
        <v>76</v>
      </c>
      <c r="D60" s="5">
        <f t="shared" si="6"/>
        <v>1</v>
      </c>
      <c r="J60" s="6" t="s">
        <v>66</v>
      </c>
      <c r="K60" s="5" t="s">
        <v>76</v>
      </c>
      <c r="L60" s="5">
        <f t="shared" si="2"/>
        <v>1</v>
      </c>
    </row>
    <row r="61" spans="2:12" x14ac:dyDescent="0.25">
      <c r="B61" s="8" t="s">
        <v>67</v>
      </c>
      <c r="C61" s="5" t="s">
        <v>77</v>
      </c>
      <c r="D61" s="5">
        <f t="shared" si="6"/>
        <v>1</v>
      </c>
      <c r="J61" s="8" t="s">
        <v>67</v>
      </c>
      <c r="K61" s="5" t="s">
        <v>77</v>
      </c>
      <c r="L61" s="5">
        <f t="shared" si="2"/>
        <v>1</v>
      </c>
    </row>
    <row r="62" spans="2:12" x14ac:dyDescent="0.25">
      <c r="B62" s="6" t="s">
        <v>25</v>
      </c>
      <c r="C62" s="5" t="s">
        <v>78</v>
      </c>
      <c r="D62" s="5">
        <f t="shared" si="6"/>
        <v>1</v>
      </c>
      <c r="J62" s="6" t="s">
        <v>25</v>
      </c>
      <c r="K62" s="5" t="s">
        <v>78</v>
      </c>
      <c r="L62" s="5">
        <f t="shared" si="2"/>
        <v>1</v>
      </c>
    </row>
    <row r="63" spans="2:12" x14ac:dyDescent="0.25">
      <c r="B63" s="6" t="s">
        <v>25</v>
      </c>
      <c r="C63" s="5" t="s">
        <v>79</v>
      </c>
      <c r="D63" s="5">
        <f t="shared" si="6"/>
        <v>1</v>
      </c>
      <c r="J63" s="6" t="s">
        <v>25</v>
      </c>
      <c r="K63" s="5" t="s">
        <v>79</v>
      </c>
      <c r="L63" s="5">
        <f t="shared" si="2"/>
        <v>1</v>
      </c>
    </row>
    <row r="64" spans="2:12" x14ac:dyDescent="0.25">
      <c r="B64" s="6" t="s">
        <v>16</v>
      </c>
      <c r="C64" s="5" t="s">
        <v>80</v>
      </c>
      <c r="D64" s="5">
        <f t="shared" si="6"/>
        <v>1</v>
      </c>
      <c r="J64" s="6" t="s">
        <v>16</v>
      </c>
      <c r="K64" s="5" t="s">
        <v>80</v>
      </c>
      <c r="L64" s="5">
        <f t="shared" si="2"/>
        <v>1</v>
      </c>
    </row>
    <row r="65" spans="2:12" x14ac:dyDescent="0.25">
      <c r="B65" s="6" t="s">
        <v>68</v>
      </c>
      <c r="C65" s="5" t="s">
        <v>21</v>
      </c>
      <c r="D65" s="5">
        <f t="shared" si="6"/>
        <v>1</v>
      </c>
      <c r="J65" s="6" t="s">
        <v>68</v>
      </c>
      <c r="K65" s="5" t="s">
        <v>21</v>
      </c>
      <c r="L65" s="5">
        <f t="shared" si="2"/>
        <v>1</v>
      </c>
    </row>
    <row r="66" spans="2:12" x14ac:dyDescent="0.25">
      <c r="B66" s="6" t="s">
        <v>69</v>
      </c>
      <c r="C66" s="5" t="s">
        <v>81</v>
      </c>
      <c r="D66" s="5">
        <f t="shared" ref="D66:D84" si="7">COUNTIF(B$2:B$200,C66)</f>
        <v>1</v>
      </c>
      <c r="J66" s="6" t="s">
        <v>69</v>
      </c>
      <c r="K66" s="5" t="s">
        <v>81</v>
      </c>
      <c r="L66" s="5">
        <f t="shared" si="2"/>
        <v>1</v>
      </c>
    </row>
    <row r="67" spans="2:12" x14ac:dyDescent="0.25">
      <c r="B67" s="6" t="s">
        <v>70</v>
      </c>
      <c r="C67" s="5" t="s">
        <v>14</v>
      </c>
      <c r="D67" s="5">
        <f t="shared" si="7"/>
        <v>1</v>
      </c>
      <c r="J67" s="6" t="s">
        <v>70</v>
      </c>
      <c r="K67" s="5" t="s">
        <v>14</v>
      </c>
      <c r="L67" s="5">
        <f t="shared" ref="L67:L68" si="8">COUNTIF(J$2:J$200,K67)</f>
        <v>1</v>
      </c>
    </row>
    <row r="68" spans="2:12" x14ac:dyDescent="0.25">
      <c r="B68" s="7" t="s">
        <v>16</v>
      </c>
      <c r="C68" s="5" t="s">
        <v>82</v>
      </c>
      <c r="D68" s="5">
        <f t="shared" si="7"/>
        <v>1</v>
      </c>
      <c r="J68" s="7" t="s">
        <v>16</v>
      </c>
      <c r="K68" s="5" t="s">
        <v>82</v>
      </c>
      <c r="L68" s="5">
        <f t="shared" si="8"/>
        <v>1</v>
      </c>
    </row>
    <row r="69" spans="2:12" x14ac:dyDescent="0.25">
      <c r="B69" s="6" t="s">
        <v>28</v>
      </c>
      <c r="C69" s="5" t="s">
        <v>83</v>
      </c>
      <c r="D69" s="5">
        <f t="shared" si="7"/>
        <v>1</v>
      </c>
      <c r="J69" s="6" t="s">
        <v>28</v>
      </c>
      <c r="K69" s="5" t="s">
        <v>83</v>
      </c>
      <c r="L69" s="5">
        <f>COUNTIF(J$2:J$200,K69)</f>
        <v>1</v>
      </c>
    </row>
    <row r="70" spans="2:12" x14ac:dyDescent="0.25">
      <c r="B70" s="6" t="s">
        <v>28</v>
      </c>
      <c r="C70" s="5" t="s">
        <v>6</v>
      </c>
      <c r="D70" s="5">
        <f t="shared" si="7"/>
        <v>1</v>
      </c>
      <c r="J70" s="6" t="s">
        <v>28</v>
      </c>
      <c r="K70" s="9" t="s">
        <v>29</v>
      </c>
      <c r="L70" s="5">
        <f>SUM(L2:L69)</f>
        <v>86</v>
      </c>
    </row>
    <row r="71" spans="2:12" x14ac:dyDescent="0.25">
      <c r="B71" s="6" t="s">
        <v>2</v>
      </c>
      <c r="C71" s="5" t="s">
        <v>26</v>
      </c>
      <c r="D71" s="5">
        <f t="shared" si="7"/>
        <v>1</v>
      </c>
      <c r="J71" s="6" t="s">
        <v>2</v>
      </c>
    </row>
    <row r="72" spans="2:12" x14ac:dyDescent="0.25">
      <c r="B72" s="6" t="s">
        <v>16</v>
      </c>
      <c r="C72" s="5" t="s">
        <v>84</v>
      </c>
      <c r="D72" s="5">
        <f t="shared" si="7"/>
        <v>1</v>
      </c>
      <c r="J72" s="6" t="s">
        <v>16</v>
      </c>
    </row>
    <row r="73" spans="2:12" x14ac:dyDescent="0.25">
      <c r="B73" s="6" t="s">
        <v>71</v>
      </c>
      <c r="C73" s="5" t="s">
        <v>1</v>
      </c>
      <c r="D73" s="5">
        <f t="shared" si="7"/>
        <v>1</v>
      </c>
      <c r="J73" s="6" t="s">
        <v>71</v>
      </c>
    </row>
    <row r="74" spans="2:12" x14ac:dyDescent="0.25">
      <c r="B74" s="6" t="s">
        <v>72</v>
      </c>
      <c r="C74" s="5" t="s">
        <v>85</v>
      </c>
      <c r="D74" s="5">
        <f t="shared" si="7"/>
        <v>1</v>
      </c>
      <c r="J74" s="6" t="s">
        <v>72</v>
      </c>
    </row>
    <row r="75" spans="2:12" x14ac:dyDescent="0.25">
      <c r="B75" s="6" t="s">
        <v>73</v>
      </c>
      <c r="C75" s="5" t="s">
        <v>86</v>
      </c>
      <c r="D75" s="5">
        <f t="shared" si="7"/>
        <v>1</v>
      </c>
      <c r="J75" s="6" t="s">
        <v>73</v>
      </c>
    </row>
    <row r="76" spans="2:12" x14ac:dyDescent="0.25">
      <c r="B76" s="6" t="s">
        <v>74</v>
      </c>
      <c r="C76" s="5" t="s">
        <v>87</v>
      </c>
      <c r="D76" s="5">
        <f t="shared" si="7"/>
        <v>1</v>
      </c>
      <c r="J76" s="6" t="s">
        <v>74</v>
      </c>
    </row>
    <row r="77" spans="2:12" x14ac:dyDescent="0.25">
      <c r="B77" s="6" t="s">
        <v>75</v>
      </c>
      <c r="C77" s="5" t="s">
        <v>88</v>
      </c>
      <c r="D77" s="5">
        <f t="shared" si="7"/>
        <v>1</v>
      </c>
      <c r="J77" s="6" t="s">
        <v>75</v>
      </c>
    </row>
    <row r="78" spans="2:12" x14ac:dyDescent="0.25">
      <c r="B78" s="6" t="s">
        <v>76</v>
      </c>
      <c r="C78" s="5" t="s">
        <v>89</v>
      </c>
      <c r="D78" s="5">
        <f t="shared" si="7"/>
        <v>1</v>
      </c>
      <c r="J78" s="6" t="s">
        <v>76</v>
      </c>
    </row>
    <row r="79" spans="2:12" x14ac:dyDescent="0.25">
      <c r="B79" s="6" t="s">
        <v>77</v>
      </c>
      <c r="C79" s="5" t="s">
        <v>90</v>
      </c>
      <c r="D79" s="5">
        <f t="shared" si="7"/>
        <v>1</v>
      </c>
      <c r="J79" s="6" t="s">
        <v>77</v>
      </c>
    </row>
    <row r="80" spans="2:12" x14ac:dyDescent="0.25">
      <c r="B80" s="6" t="s">
        <v>78</v>
      </c>
      <c r="C80" s="5" t="s">
        <v>91</v>
      </c>
      <c r="D80" s="5">
        <f t="shared" si="7"/>
        <v>1</v>
      </c>
      <c r="J80" s="6" t="s">
        <v>78</v>
      </c>
    </row>
    <row r="81" spans="2:10" x14ac:dyDescent="0.25">
      <c r="B81" s="6" t="s">
        <v>79</v>
      </c>
      <c r="C81" s="5" t="s">
        <v>92</v>
      </c>
      <c r="D81" s="5">
        <f t="shared" si="7"/>
        <v>1</v>
      </c>
      <c r="J81" s="6" t="s">
        <v>79</v>
      </c>
    </row>
    <row r="82" spans="2:10" x14ac:dyDescent="0.25">
      <c r="B82" s="6" t="s">
        <v>80</v>
      </c>
      <c r="C82" s="5" t="s">
        <v>93</v>
      </c>
      <c r="D82" s="5">
        <f t="shared" si="7"/>
        <v>1</v>
      </c>
      <c r="J82" s="6" t="s">
        <v>80</v>
      </c>
    </row>
    <row r="83" spans="2:10" x14ac:dyDescent="0.25">
      <c r="B83" s="6" t="s">
        <v>21</v>
      </c>
      <c r="C83" s="5" t="s">
        <v>94</v>
      </c>
      <c r="D83" s="5">
        <f t="shared" si="7"/>
        <v>1</v>
      </c>
      <c r="J83" s="6" t="s">
        <v>21</v>
      </c>
    </row>
    <row r="84" spans="2:10" x14ac:dyDescent="0.25">
      <c r="B84" s="8" t="s">
        <v>81</v>
      </c>
      <c r="C84" s="5" t="s">
        <v>9</v>
      </c>
      <c r="D84" s="5">
        <f t="shared" si="7"/>
        <v>1</v>
      </c>
      <c r="J84" s="8" t="s">
        <v>81</v>
      </c>
    </row>
    <row r="85" spans="2:10" x14ac:dyDescent="0.25">
      <c r="B85" s="7" t="s">
        <v>14</v>
      </c>
      <c r="C85" s="9" t="s">
        <v>29</v>
      </c>
      <c r="D85" s="5">
        <f>SUM(D2:D84)</f>
        <v>109</v>
      </c>
      <c r="J85" s="7" t="s">
        <v>14</v>
      </c>
    </row>
    <row r="86" spans="2:10" x14ac:dyDescent="0.25">
      <c r="B86" s="6" t="s">
        <v>82</v>
      </c>
      <c r="J86" s="6" t="s">
        <v>82</v>
      </c>
    </row>
    <row r="87" spans="2:10" x14ac:dyDescent="0.25">
      <c r="B87" s="6" t="s">
        <v>83</v>
      </c>
      <c r="J87" s="6" t="s">
        <v>83</v>
      </c>
    </row>
    <row r="88" spans="2:10" x14ac:dyDescent="0.25">
      <c r="B88" s="6" t="s">
        <v>17</v>
      </c>
    </row>
    <row r="89" spans="2:10" x14ac:dyDescent="0.25">
      <c r="B89" s="7" t="s">
        <v>18</v>
      </c>
    </row>
    <row r="90" spans="2:10" x14ac:dyDescent="0.25">
      <c r="B90" s="6" t="s">
        <v>27</v>
      </c>
    </row>
    <row r="91" spans="2:10" x14ac:dyDescent="0.25">
      <c r="B91" s="6" t="s">
        <v>6</v>
      </c>
    </row>
    <row r="92" spans="2:10" x14ac:dyDescent="0.25">
      <c r="B92" s="6" t="s">
        <v>26</v>
      </c>
    </row>
    <row r="93" spans="2:10" x14ac:dyDescent="0.25">
      <c r="B93" s="6" t="s">
        <v>84</v>
      </c>
    </row>
    <row r="94" spans="2:10" x14ac:dyDescent="0.25">
      <c r="B94" s="6" t="s">
        <v>1</v>
      </c>
    </row>
    <row r="95" spans="2:10" x14ac:dyDescent="0.25">
      <c r="B95" s="6" t="s">
        <v>85</v>
      </c>
    </row>
    <row r="96" spans="2:10" x14ac:dyDescent="0.25">
      <c r="B96" s="8" t="s">
        <v>18</v>
      </c>
    </row>
    <row r="97" spans="2:2" x14ac:dyDescent="0.25">
      <c r="B97" s="6" t="s">
        <v>86</v>
      </c>
    </row>
    <row r="98" spans="2:2" x14ac:dyDescent="0.25">
      <c r="B98" s="6" t="s">
        <v>87</v>
      </c>
    </row>
    <row r="99" spans="2:2" x14ac:dyDescent="0.25">
      <c r="B99" s="6" t="s">
        <v>88</v>
      </c>
    </row>
    <row r="100" spans="2:2" x14ac:dyDescent="0.25">
      <c r="B100" s="6" t="s">
        <v>89</v>
      </c>
    </row>
    <row r="101" spans="2:2" x14ac:dyDescent="0.25">
      <c r="B101" s="7" t="s">
        <v>90</v>
      </c>
    </row>
    <row r="102" spans="2:2" x14ac:dyDescent="0.25">
      <c r="B102" s="8" t="s">
        <v>16</v>
      </c>
    </row>
    <row r="103" spans="2:2" x14ac:dyDescent="0.25">
      <c r="B103" s="6" t="s">
        <v>91</v>
      </c>
    </row>
    <row r="104" spans="2:2" x14ac:dyDescent="0.25">
      <c r="B104" s="6" t="s">
        <v>92</v>
      </c>
    </row>
    <row r="105" spans="2:2" x14ac:dyDescent="0.25">
      <c r="B105" s="6" t="s">
        <v>93</v>
      </c>
    </row>
    <row r="106" spans="2:2" x14ac:dyDescent="0.25">
      <c r="B106" s="8" t="s">
        <v>94</v>
      </c>
    </row>
    <row r="107" spans="2:2" x14ac:dyDescent="0.25">
      <c r="B107" s="6" t="s">
        <v>19</v>
      </c>
    </row>
    <row r="108" spans="2:2" x14ac:dyDescent="0.25">
      <c r="B108" s="6" t="s">
        <v>16</v>
      </c>
    </row>
    <row r="109" spans="2:2" x14ac:dyDescent="0.25">
      <c r="B109" s="8" t="s">
        <v>9</v>
      </c>
    </row>
    <row r="110" spans="2:2" x14ac:dyDescent="0.25">
      <c r="B110" s="6" t="s">
        <v>16</v>
      </c>
    </row>
    <row r="369" spans="8:8" x14ac:dyDescent="0.25">
      <c r="H369" s="5" t="b">
        <f>'[1]Counts Genes'!C2=COUNTIF(G$2:G$310,G369)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abSelected="1" workbookViewId="0">
      <selection activeCell="C46" sqref="C46"/>
    </sheetView>
  </sheetViews>
  <sheetFormatPr baseColWidth="10" defaultRowHeight="15" x14ac:dyDescent="0.25"/>
  <cols>
    <col min="1" max="1" width="13.85546875" bestFit="1" customWidth="1"/>
    <col min="2" max="2" width="28.28515625" bestFit="1" customWidth="1"/>
  </cols>
  <sheetData>
    <row r="1" spans="1:3" x14ac:dyDescent="0.25">
      <c r="A1" s="4" t="s">
        <v>119</v>
      </c>
      <c r="B1" s="4" t="s">
        <v>120</v>
      </c>
      <c r="C1" s="4" t="s">
        <v>121</v>
      </c>
    </row>
    <row r="2" spans="1:3" x14ac:dyDescent="0.25">
      <c r="A2" s="5" t="s">
        <v>32</v>
      </c>
      <c r="B2" s="5" t="s">
        <v>17</v>
      </c>
      <c r="C2" s="5" t="s">
        <v>122</v>
      </c>
    </row>
    <row r="3" spans="1:3" x14ac:dyDescent="0.25">
      <c r="A3" s="5" t="s">
        <v>33</v>
      </c>
      <c r="B3" s="5" t="s">
        <v>22</v>
      </c>
      <c r="C3" s="5"/>
    </row>
    <row r="4" spans="1:3" x14ac:dyDescent="0.25">
      <c r="A4" s="5" t="s">
        <v>34</v>
      </c>
      <c r="B4" s="5" t="s">
        <v>3</v>
      </c>
      <c r="C4" s="5"/>
    </row>
    <row r="5" spans="1:3" x14ac:dyDescent="0.25">
      <c r="A5" s="5" t="s">
        <v>35</v>
      </c>
      <c r="B5" s="5" t="s">
        <v>16</v>
      </c>
      <c r="C5" s="5"/>
    </row>
    <row r="6" spans="1:3" x14ac:dyDescent="0.25">
      <c r="A6" s="5" t="s">
        <v>36</v>
      </c>
      <c r="B6" s="5" t="s">
        <v>15</v>
      </c>
      <c r="C6" s="5"/>
    </row>
    <row r="7" spans="1:3" x14ac:dyDescent="0.25">
      <c r="A7" s="5" t="s">
        <v>37</v>
      </c>
      <c r="B7" s="5" t="s">
        <v>10</v>
      </c>
      <c r="C7" s="5"/>
    </row>
    <row r="8" spans="1:3" x14ac:dyDescent="0.25">
      <c r="A8" s="5" t="s">
        <v>38</v>
      </c>
      <c r="B8" s="5" t="s">
        <v>24</v>
      </c>
      <c r="C8" s="5"/>
    </row>
    <row r="9" spans="1:3" x14ac:dyDescent="0.25">
      <c r="A9" s="5" t="s">
        <v>39</v>
      </c>
      <c r="B9" s="5" t="s">
        <v>18</v>
      </c>
      <c r="C9" s="5"/>
    </row>
    <row r="10" spans="1:3" x14ac:dyDescent="0.25">
      <c r="A10" s="5" t="s">
        <v>40</v>
      </c>
      <c r="B10" s="5" t="s">
        <v>2</v>
      </c>
      <c r="C10" s="5"/>
    </row>
    <row r="11" spans="1:3" x14ac:dyDescent="0.25">
      <c r="A11" s="5" t="s">
        <v>41</v>
      </c>
      <c r="B11" s="5" t="s">
        <v>20</v>
      </c>
      <c r="C11" s="5"/>
    </row>
    <row r="12" spans="1:3" x14ac:dyDescent="0.25">
      <c r="A12" s="5" t="s">
        <v>42</v>
      </c>
      <c r="B12" s="5" t="s">
        <v>19</v>
      </c>
      <c r="C12" s="5"/>
    </row>
    <row r="13" spans="1:3" x14ac:dyDescent="0.25">
      <c r="A13" s="5" t="s">
        <v>43</v>
      </c>
      <c r="B13" s="5" t="s">
        <v>21</v>
      </c>
      <c r="C13" s="5"/>
    </row>
    <row r="14" spans="1:3" x14ac:dyDescent="0.25">
      <c r="A14" s="5" t="s">
        <v>44</v>
      </c>
      <c r="B14" s="5" t="s">
        <v>14</v>
      </c>
      <c r="C14" s="5"/>
    </row>
    <row r="15" spans="1:3" x14ac:dyDescent="0.25">
      <c r="A15" s="5" t="s">
        <v>45</v>
      </c>
      <c r="B15" s="5"/>
      <c r="C15" s="5"/>
    </row>
    <row r="16" spans="1:3" x14ac:dyDescent="0.25">
      <c r="A16" s="5" t="s">
        <v>46</v>
      </c>
      <c r="B16" s="5"/>
      <c r="C16" s="5"/>
    </row>
    <row r="17" spans="1:3" x14ac:dyDescent="0.25">
      <c r="A17" s="5" t="s">
        <v>47</v>
      </c>
      <c r="B17" s="5"/>
      <c r="C17" s="5"/>
    </row>
    <row r="18" spans="1:3" x14ac:dyDescent="0.25">
      <c r="A18" s="5" t="s">
        <v>48</v>
      </c>
      <c r="B18" s="5"/>
      <c r="C18" s="5"/>
    </row>
    <row r="19" spans="1:3" x14ac:dyDescent="0.25">
      <c r="A19" s="5" t="s">
        <v>49</v>
      </c>
      <c r="B19" s="5"/>
      <c r="C19" s="5"/>
    </row>
    <row r="20" spans="1:3" x14ac:dyDescent="0.25">
      <c r="A20" s="5" t="s">
        <v>27</v>
      </c>
      <c r="B20" s="5"/>
      <c r="C20" s="5"/>
    </row>
    <row r="21" spans="1:3" x14ac:dyDescent="0.25">
      <c r="A21" s="5" t="s">
        <v>50</v>
      </c>
      <c r="B21" s="5"/>
      <c r="C21" s="5"/>
    </row>
    <row r="22" spans="1:3" x14ac:dyDescent="0.25">
      <c r="A22" s="5" t="s">
        <v>51</v>
      </c>
      <c r="B22" s="5"/>
      <c r="C22" s="5"/>
    </row>
    <row r="23" spans="1:3" x14ac:dyDescent="0.25">
      <c r="A23" s="5" t="s">
        <v>52</v>
      </c>
      <c r="B23" s="5"/>
      <c r="C23" s="5"/>
    </row>
    <row r="24" spans="1:3" x14ac:dyDescent="0.25">
      <c r="A24" s="5" t="s">
        <v>53</v>
      </c>
      <c r="B24" s="5"/>
      <c r="C24" s="5"/>
    </row>
    <row r="25" spans="1:3" x14ac:dyDescent="0.25">
      <c r="A25" s="5" t="s">
        <v>54</v>
      </c>
      <c r="B25" s="5"/>
      <c r="C25" s="5"/>
    </row>
    <row r="26" spans="1:3" x14ac:dyDescent="0.25">
      <c r="A26" s="5" t="s">
        <v>25</v>
      </c>
      <c r="B26" s="5"/>
      <c r="C26" s="5"/>
    </row>
    <row r="27" spans="1:3" x14ac:dyDescent="0.25">
      <c r="A27" s="5" t="s">
        <v>55</v>
      </c>
      <c r="B27" s="5"/>
      <c r="C27" s="5"/>
    </row>
    <row r="28" spans="1:3" x14ac:dyDescent="0.25">
      <c r="A28" s="5" t="s">
        <v>56</v>
      </c>
      <c r="B28" s="5"/>
      <c r="C28" s="5"/>
    </row>
    <row r="29" spans="1:3" x14ac:dyDescent="0.25">
      <c r="A29" s="5" t="s">
        <v>57</v>
      </c>
      <c r="B29" s="5"/>
      <c r="C29" s="5"/>
    </row>
    <row r="30" spans="1:3" x14ac:dyDescent="0.25">
      <c r="A30" s="5" t="s">
        <v>58</v>
      </c>
      <c r="B30" s="5"/>
      <c r="C30" s="5"/>
    </row>
    <row r="31" spans="1:3" x14ac:dyDescent="0.25">
      <c r="A31" s="5" t="s">
        <v>59</v>
      </c>
      <c r="B31" s="5"/>
      <c r="C31" s="5"/>
    </row>
    <row r="32" spans="1:3" x14ac:dyDescent="0.25">
      <c r="A32" s="5" t="s">
        <v>60</v>
      </c>
      <c r="B32" s="5"/>
      <c r="C32" s="5"/>
    </row>
    <row r="33" spans="1:3" x14ac:dyDescent="0.25">
      <c r="A33" s="5" t="s">
        <v>61</v>
      </c>
      <c r="B33" s="5"/>
      <c r="C33" s="5"/>
    </row>
    <row r="34" spans="1:3" x14ac:dyDescent="0.25">
      <c r="A34" s="5" t="s">
        <v>62</v>
      </c>
      <c r="B34" s="5"/>
      <c r="C34" s="5"/>
    </row>
    <row r="35" spans="1:3" x14ac:dyDescent="0.25">
      <c r="A35" s="5" t="s">
        <v>63</v>
      </c>
      <c r="B35" s="5"/>
      <c r="C35" s="5"/>
    </row>
    <row r="36" spans="1:3" x14ac:dyDescent="0.25">
      <c r="A36" s="5" t="s">
        <v>64</v>
      </c>
      <c r="B36" s="5"/>
      <c r="C36" s="5"/>
    </row>
    <row r="37" spans="1:3" x14ac:dyDescent="0.25">
      <c r="A37" s="5" t="s">
        <v>65</v>
      </c>
      <c r="B37" s="5"/>
      <c r="C37" s="5"/>
    </row>
    <row r="38" spans="1:3" x14ac:dyDescent="0.25">
      <c r="A38" s="5" t="s">
        <v>66</v>
      </c>
      <c r="B38" s="5"/>
      <c r="C38" s="5"/>
    </row>
    <row r="39" spans="1:3" x14ac:dyDescent="0.25">
      <c r="A39" s="5" t="s">
        <v>67</v>
      </c>
      <c r="B39" s="5"/>
      <c r="C39" s="5"/>
    </row>
    <row r="40" spans="1:3" x14ac:dyDescent="0.25">
      <c r="A40" s="5" t="s">
        <v>68</v>
      </c>
      <c r="B40" s="5"/>
      <c r="C40" s="5"/>
    </row>
    <row r="41" spans="1:3" x14ac:dyDescent="0.25">
      <c r="A41" s="5" t="s">
        <v>69</v>
      </c>
      <c r="B41" s="5"/>
      <c r="C41" s="5"/>
    </row>
    <row r="42" spans="1:3" x14ac:dyDescent="0.25">
      <c r="A42" s="5" t="s">
        <v>70</v>
      </c>
      <c r="B42" s="5"/>
      <c r="C42" s="5"/>
    </row>
    <row r="43" spans="1:3" x14ac:dyDescent="0.25">
      <c r="A43" s="5" t="s">
        <v>28</v>
      </c>
      <c r="B43" s="5"/>
      <c r="C43" s="5"/>
    </row>
    <row r="44" spans="1:3" x14ac:dyDescent="0.25">
      <c r="A44" s="5" t="s">
        <v>71</v>
      </c>
      <c r="B44" s="5"/>
      <c r="C44" s="5"/>
    </row>
    <row r="45" spans="1:3" x14ac:dyDescent="0.25">
      <c r="A45" s="5" t="s">
        <v>72</v>
      </c>
      <c r="B45" s="5"/>
      <c r="C45" s="5"/>
    </row>
    <row r="46" spans="1:3" x14ac:dyDescent="0.25">
      <c r="A46" s="5" t="s">
        <v>73</v>
      </c>
      <c r="B46" s="5"/>
      <c r="C46" s="5"/>
    </row>
    <row r="47" spans="1:3" x14ac:dyDescent="0.25">
      <c r="A47" s="5" t="s">
        <v>74</v>
      </c>
      <c r="B47" s="5"/>
      <c r="C47" s="5"/>
    </row>
    <row r="48" spans="1:3" x14ac:dyDescent="0.25">
      <c r="A48" s="5" t="s">
        <v>75</v>
      </c>
      <c r="B48" s="5"/>
      <c r="C48" s="5"/>
    </row>
    <row r="49" spans="1:3" x14ac:dyDescent="0.25">
      <c r="A49" s="5" t="s">
        <v>76</v>
      </c>
      <c r="B49" s="5"/>
      <c r="C49" s="5"/>
    </row>
    <row r="50" spans="1:3" x14ac:dyDescent="0.25">
      <c r="A50" s="5" t="s">
        <v>77</v>
      </c>
      <c r="B50" s="5"/>
      <c r="C50" s="5"/>
    </row>
    <row r="51" spans="1:3" x14ac:dyDescent="0.25">
      <c r="A51" s="5" t="s">
        <v>78</v>
      </c>
      <c r="B51" s="5"/>
      <c r="C51" s="5"/>
    </row>
    <row r="52" spans="1:3" x14ac:dyDescent="0.25">
      <c r="A52" s="5" t="s">
        <v>79</v>
      </c>
      <c r="B52" s="5"/>
      <c r="C52" s="5"/>
    </row>
    <row r="53" spans="1:3" x14ac:dyDescent="0.25">
      <c r="A53" s="5" t="s">
        <v>80</v>
      </c>
      <c r="B53" s="5"/>
      <c r="C53" s="5"/>
    </row>
    <row r="54" spans="1:3" x14ac:dyDescent="0.25">
      <c r="A54" s="5" t="s">
        <v>81</v>
      </c>
      <c r="B54" s="5"/>
      <c r="C54" s="5"/>
    </row>
    <row r="55" spans="1:3" x14ac:dyDescent="0.25">
      <c r="A55" s="5" t="s">
        <v>82</v>
      </c>
      <c r="B55" s="5"/>
      <c r="C55" s="5"/>
    </row>
    <row r="56" spans="1:3" x14ac:dyDescent="0.25">
      <c r="A56" s="5" t="s">
        <v>83</v>
      </c>
      <c r="B56" s="5"/>
      <c r="C56" s="5"/>
    </row>
    <row r="57" spans="1:3" x14ac:dyDescent="0.25">
      <c r="A57" s="5" t="s">
        <v>6</v>
      </c>
      <c r="B57" s="5"/>
      <c r="C57" s="5"/>
    </row>
    <row r="58" spans="1:3" x14ac:dyDescent="0.25">
      <c r="A58" s="5" t="s">
        <v>26</v>
      </c>
      <c r="B58" s="5"/>
      <c r="C58" s="5"/>
    </row>
    <row r="59" spans="1:3" x14ac:dyDescent="0.25">
      <c r="A59" s="5" t="s">
        <v>84</v>
      </c>
      <c r="B59" s="5"/>
      <c r="C59" s="5"/>
    </row>
    <row r="60" spans="1:3" x14ac:dyDescent="0.25">
      <c r="A60" s="5" t="s">
        <v>1</v>
      </c>
      <c r="B60" s="5"/>
      <c r="C60" s="5"/>
    </row>
    <row r="61" spans="1:3" x14ac:dyDescent="0.25">
      <c r="A61" s="5" t="s">
        <v>85</v>
      </c>
      <c r="B61" s="5"/>
      <c r="C61" s="5"/>
    </row>
    <row r="62" spans="1:3" x14ac:dyDescent="0.25">
      <c r="A62" s="5" t="s">
        <v>86</v>
      </c>
      <c r="B62" s="5"/>
      <c r="C62" s="5"/>
    </row>
    <row r="63" spans="1:3" x14ac:dyDescent="0.25">
      <c r="A63" s="5" t="s">
        <v>87</v>
      </c>
      <c r="B63" s="5"/>
      <c r="C63" s="5"/>
    </row>
    <row r="64" spans="1:3" x14ac:dyDescent="0.25">
      <c r="A64" s="5" t="s">
        <v>88</v>
      </c>
      <c r="B64" s="5"/>
      <c r="C64" s="5"/>
    </row>
    <row r="65" spans="1:3" x14ac:dyDescent="0.25">
      <c r="A65" s="5" t="s">
        <v>89</v>
      </c>
      <c r="B65" s="5"/>
      <c r="C65" s="5"/>
    </row>
    <row r="66" spans="1:3" x14ac:dyDescent="0.25">
      <c r="A66" s="5" t="s">
        <v>90</v>
      </c>
      <c r="B66" s="5"/>
      <c r="C66" s="5"/>
    </row>
    <row r="67" spans="1:3" x14ac:dyDescent="0.25">
      <c r="A67" s="5" t="s">
        <v>91</v>
      </c>
      <c r="B67" s="5"/>
      <c r="C67" s="5"/>
    </row>
    <row r="68" spans="1:3" x14ac:dyDescent="0.25">
      <c r="A68" s="5" t="s">
        <v>92</v>
      </c>
      <c r="B68" s="5"/>
      <c r="C68" s="5"/>
    </row>
    <row r="69" spans="1:3" x14ac:dyDescent="0.25">
      <c r="A69" s="5" t="s">
        <v>93</v>
      </c>
      <c r="B69" s="5"/>
      <c r="C69" s="5"/>
    </row>
    <row r="70" spans="1:3" x14ac:dyDescent="0.25">
      <c r="A70" s="5" t="s">
        <v>94</v>
      </c>
      <c r="B70" s="5"/>
      <c r="C70" s="5"/>
    </row>
    <row r="71" spans="1:3" x14ac:dyDescent="0.25">
      <c r="A71" s="5" t="s">
        <v>9</v>
      </c>
      <c r="B71" s="5"/>
      <c r="C71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2023-10-20T09:06:24Z</dcterms:modified>
</cp:coreProperties>
</file>