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Users\vaclav.mahelka\Documents\publikace\Festulolium\Frontiers\"/>
    </mc:Choice>
  </mc:AlternateContent>
  <xr:revisionPtr revIDLastSave="0" documentId="13_ncr:1_{3760CA25-A421-4712-AC7E-8C6FB163530B}" xr6:coauthVersionLast="36" xr6:coauthVersionMax="36" xr10:uidLastSave="{00000000-0000-0000-0000-000000000000}"/>
  <bookViews>
    <workbookView xWindow="0" yWindow="0" windowWidth="24030" windowHeight="11370" tabRatio="500" xr2:uid="{00000000-000D-0000-FFFF-FFFF00000000}"/>
  </bookViews>
  <sheets>
    <sheet name="Legend" sheetId="3" r:id="rId1"/>
    <sheet name="ITS1_dataset" sheetId="1" r:id="rId2"/>
    <sheet name="ITS2_dataset" sheetId="2"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109" i="2" l="1"/>
  <c r="C109" i="2"/>
  <c r="B109" i="2"/>
  <c r="D107" i="2"/>
  <c r="C107" i="2"/>
  <c r="B107" i="2"/>
  <c r="D82" i="2"/>
  <c r="C82" i="2"/>
  <c r="B82" i="2"/>
  <c r="D80" i="2"/>
  <c r="C80" i="2"/>
  <c r="B80" i="2"/>
  <c r="D65" i="2"/>
  <c r="C65" i="2"/>
  <c r="B65" i="2"/>
  <c r="D63" i="2"/>
  <c r="C63" i="2"/>
  <c r="B63" i="2"/>
  <c r="D50" i="2"/>
  <c r="C50" i="2"/>
  <c r="B50" i="2"/>
  <c r="D48" i="2"/>
  <c r="C48" i="2"/>
  <c r="B48" i="2"/>
  <c r="D29" i="2"/>
  <c r="C29" i="2"/>
  <c r="B29" i="2"/>
  <c r="D27" i="2"/>
  <c r="C27" i="2"/>
  <c r="B27" i="2"/>
  <c r="D19" i="2"/>
  <c r="C19" i="2"/>
  <c r="B19" i="2"/>
  <c r="D17" i="2"/>
  <c r="C17" i="2"/>
  <c r="B17" i="2"/>
  <c r="C109" i="1"/>
  <c r="D109" i="1"/>
  <c r="B109" i="1"/>
  <c r="C107" i="1"/>
  <c r="D107" i="1"/>
  <c r="B107" i="1"/>
  <c r="C82" i="1"/>
  <c r="D82" i="1"/>
  <c r="B82" i="1"/>
  <c r="C80" i="1"/>
  <c r="D80" i="1"/>
  <c r="B80" i="1"/>
  <c r="C65" i="1"/>
  <c r="D65" i="1"/>
  <c r="B65" i="1"/>
  <c r="C63" i="1"/>
  <c r="D63" i="1"/>
  <c r="B63" i="1"/>
  <c r="C50" i="1"/>
  <c r="D50" i="1"/>
  <c r="B50" i="1"/>
  <c r="C48" i="1"/>
  <c r="D48" i="1"/>
  <c r="B48" i="1"/>
  <c r="C29" i="1"/>
  <c r="D29" i="1"/>
  <c r="B29" i="1"/>
  <c r="C27" i="1"/>
  <c r="D27" i="1"/>
  <c r="B27" i="1"/>
  <c r="C19" i="1"/>
  <c r="D19" i="1"/>
  <c r="B19" i="1"/>
  <c r="C17" i="1"/>
  <c r="D17" i="1"/>
  <c r="B17" i="1"/>
</calcChain>
</file>

<file path=xl/sharedStrings.xml><?xml version="1.0" encoding="utf-8"?>
<sst xmlns="http://schemas.openxmlformats.org/spreadsheetml/2006/main" count="688" uniqueCount="142">
  <si>
    <t>hybrid combination/sample</t>
  </si>
  <si>
    <t>ribotype diversity</t>
  </si>
  <si>
    <t>Festuca pratensis (4x) x Lolium multiflorum (4x)</t>
  </si>
  <si>
    <t>Festuca-type</t>
  </si>
  <si>
    <t>Lolium-type</t>
  </si>
  <si>
    <t>total</t>
  </si>
  <si>
    <t>Cross</t>
  </si>
  <si>
    <t>Generation</t>
  </si>
  <si>
    <t>Template</t>
  </si>
  <si>
    <t>Region</t>
  </si>
  <si>
    <t>FL6_ITS1_cDNA_ribotype diversity</t>
  </si>
  <si>
    <t>FpxLm</t>
  </si>
  <si>
    <t>F1</t>
  </si>
  <si>
    <t>cDNA</t>
  </si>
  <si>
    <t>ITS1</t>
  </si>
  <si>
    <t>FL6_ITS1_DNA_ribotype diversity</t>
  </si>
  <si>
    <t>DNA</t>
  </si>
  <si>
    <t>FL7_ITS1_cDNA_ribotype diversity</t>
  </si>
  <si>
    <t>FL7_ITS1_DNA_ribotype diversity</t>
  </si>
  <si>
    <t>FL8_ITS1_cDNA_ribotype diversity</t>
  </si>
  <si>
    <t>FL8_ITS1_DNA_ribotype diversity</t>
  </si>
  <si>
    <t>FL9_ITS1_cDNA_ribotype diversity</t>
  </si>
  <si>
    <t>FL9_ITS1_DNA_ribotype diversity</t>
  </si>
  <si>
    <t>FL10_ITS1_cDNA_ribotype diversity</t>
  </si>
  <si>
    <t>FL10_ITS1_DNA_ribotype diversity</t>
  </si>
  <si>
    <t xml:space="preserve">cDNA_average ribotype diversity </t>
  </si>
  <si>
    <t xml:space="preserve">DNA_average ribotype diversity </t>
  </si>
  <si>
    <t>FL18_ITS1_cDNA_ribotype diversity</t>
  </si>
  <si>
    <t>F2</t>
  </si>
  <si>
    <t>FL18_ITS1_DNA_ribotype diversity</t>
  </si>
  <si>
    <t>FL19_ITS1_cDNA_ribotype diversity</t>
  </si>
  <si>
    <t>FL19_ITS1_DNA_ribotype diversity</t>
  </si>
  <si>
    <t>FL26_ITS1_cDNA_ribotype diversity</t>
  </si>
  <si>
    <t>F3</t>
  </si>
  <si>
    <t>FL26_ITS1_DNA_ribotype diversity</t>
  </si>
  <si>
    <t>FL20_ITS1_cDNA_ribotype diversity</t>
  </si>
  <si>
    <t>BC1</t>
  </si>
  <si>
    <t>FL20_ITS1_DNA_ribotype diversity</t>
  </si>
  <si>
    <t>FL21_ITS1_cDNA_ribotype diversity</t>
  </si>
  <si>
    <t>FL21_ITS1_DNA_ribotype diversity</t>
  </si>
  <si>
    <t>FL22_ITS1_cDNA_ribotype diversity</t>
  </si>
  <si>
    <t>FL22_ITS1_DNA_ribotype diversity</t>
  </si>
  <si>
    <t>FL23_ITS1_cDNA_ribotype diversity</t>
  </si>
  <si>
    <t>FL23_ITS1_DNA_ribotype diversity</t>
  </si>
  <si>
    <t>FL24_ITS1_cDNA_ribotype diversity</t>
  </si>
  <si>
    <t>FL24_ITS1_DNA_ribotype diversity</t>
  </si>
  <si>
    <t>FL25_ITS1_cDNA_ribotype diversity</t>
  </si>
  <si>
    <t>FL25_ITS1_DNA_ribotype diversity</t>
  </si>
  <si>
    <t>Lolium multiflorum (4x)</t>
  </si>
  <si>
    <t>FL37_ITS1_cDNA_ribotype diversity</t>
  </si>
  <si>
    <t>Lm</t>
  </si>
  <si>
    <t>P-Lm</t>
  </si>
  <si>
    <t>FL37_ITS1_DNA_ribotype diversity</t>
  </si>
  <si>
    <t>FL42_ITS1_cDNA_ribotype diversity</t>
  </si>
  <si>
    <t>FL42_ITS1_DNA_ribotype diversity</t>
  </si>
  <si>
    <t>FL43_ITS1_cDNA_ribotype diversity</t>
  </si>
  <si>
    <t>FL43_ITS1_DNA_ribotype diversity</t>
  </si>
  <si>
    <t>Festuca pratensis (4x)</t>
  </si>
  <si>
    <t>FL34_ITS1_cDNA_ribotype diversity</t>
  </si>
  <si>
    <t>Fp</t>
  </si>
  <si>
    <t>P-Fp</t>
  </si>
  <si>
    <t>FL34_ITS1_DNA_ribotype diversity</t>
  </si>
  <si>
    <t>FL35_ITS1_cDNA_ribotype diversity</t>
  </si>
  <si>
    <t>FL35_ITS1_DNA_ribotype diversity</t>
  </si>
  <si>
    <t>FL36_ITS1_cDNA_ribotype diversity</t>
  </si>
  <si>
    <t>FL36_ITS1_DNA_ribotype diversity</t>
  </si>
  <si>
    <t>FL39_ITS1_cDNA_ribotype diversity</t>
  </si>
  <si>
    <t>FL39_ITS1_DNA_ribotype diversity</t>
  </si>
  <si>
    <t>Festuca pratensis (2x)</t>
  </si>
  <si>
    <t>FL40_ITS1_cDNA_ribotype diversity</t>
  </si>
  <si>
    <t>FL40_ITS1_DNA_ribotype diversity</t>
  </si>
  <si>
    <t>Lolium perenne (2x)</t>
  </si>
  <si>
    <t>FL38_ITS1_cDNA_ribotype diversity</t>
  </si>
  <si>
    <t>Lp</t>
  </si>
  <si>
    <t>P-Lp</t>
  </si>
  <si>
    <t>FL38_ITS1_DNA_ribotype diversity</t>
  </si>
  <si>
    <t>Festuca glaucescens (4x)</t>
  </si>
  <si>
    <t>FL31_ITS1_cDNA_ribotype diversity</t>
  </si>
  <si>
    <t>Fg</t>
  </si>
  <si>
    <t>P-Fg</t>
  </si>
  <si>
    <t>FL31_ITS1_DNA_ribotype diversity</t>
  </si>
  <si>
    <t>FL32_ITS1_cDNA_ribotype diversity</t>
  </si>
  <si>
    <t>FL32_ITS1_DNA_ribotype diversity</t>
  </si>
  <si>
    <t>FL33_ITS1_cDNA_ribotype diversity</t>
  </si>
  <si>
    <t>FL33_ITS1_DNA_ribotype diversity</t>
  </si>
  <si>
    <t>FL6_ITS2_cDNA_ribotype diversity</t>
  </si>
  <si>
    <t>ITS2</t>
  </si>
  <si>
    <t>FL6_ITS2_DNA_ribotype diversity</t>
  </si>
  <si>
    <t>FL7_ITS2_cDNA_ribotype diversity</t>
  </si>
  <si>
    <t>FL7_ITS2_DNA_ribotype diversity</t>
  </si>
  <si>
    <t>FL8_ITS2_cDNA_ribotype diversity</t>
  </si>
  <si>
    <t>FL8_ITS2_DNA_ribotype diversity</t>
  </si>
  <si>
    <t>FL9_ITS2_cDNA_ribotype diversity</t>
  </si>
  <si>
    <t>FL9_ITS2_DNA_ribotype diversity</t>
  </si>
  <si>
    <t>FL10_ITS2_cDNA_ribotype diversity</t>
  </si>
  <si>
    <t>FL10_ITS2_DNA_ribotype diversity</t>
  </si>
  <si>
    <t>FL18_ITS2_cDNA_ribotype diversity</t>
  </si>
  <si>
    <t>FL18_ITS2_DNA_ribotype diversity</t>
  </si>
  <si>
    <t>FL19_ITS2_cDNA_ribotype diversity</t>
  </si>
  <si>
    <t>FL19_ITS2_DNA_ribotype diversity</t>
  </si>
  <si>
    <t>FL26_ITS2_cDNA_ribotype diversity</t>
  </si>
  <si>
    <t>FL26_ITS2_DNA_ribotype diversity</t>
  </si>
  <si>
    <t>FL20_ITS2_cDNA_ribotype diversity</t>
  </si>
  <si>
    <t>FL20_ITS2_DNA_ribotype diversity</t>
  </si>
  <si>
    <t>FL21_ITS2_cDNA_ribotype diversity</t>
  </si>
  <si>
    <t>FL21_ITS2_DNA_ribotype diversity</t>
  </si>
  <si>
    <t>FL22_ITS2_cDNA_ribotype diversity</t>
  </si>
  <si>
    <t>FL22_ITS2_DNA_ribotype diversity</t>
  </si>
  <si>
    <t>FL23_ITS2_cDNA_ribotype diversity</t>
  </si>
  <si>
    <t>FL23_ITS2_DNA_ribotype diversity</t>
  </si>
  <si>
    <t>FL24_ITS2_cDNA_ribotype diversity</t>
  </si>
  <si>
    <t>FL24_ITS2_DNA_ribotype diversity</t>
  </si>
  <si>
    <t>NA</t>
  </si>
  <si>
    <t>FL25_ITS2_cDNA_ribotype diversity</t>
  </si>
  <si>
    <t>FL25_ITS2_DNA_ribotype diversity</t>
  </si>
  <si>
    <t>FL37_ITS2_cDNA_ribotype diversity</t>
  </si>
  <si>
    <t>FL37_ITS2_DNA_ribotype diversity</t>
  </si>
  <si>
    <t>FL42_ITS2_cDNA_ribotype diversity</t>
  </si>
  <si>
    <t>FL42_ITS2_DNA_ribotype diversity</t>
  </si>
  <si>
    <t>FL43_ITS2_cDNA_ribotype diversity</t>
  </si>
  <si>
    <t>FL43_ITS2_DNA_ribotype diversity</t>
  </si>
  <si>
    <t>FL34_ITS2_cDNA_ribotype diversity</t>
  </si>
  <si>
    <t>FL34_ITS2_DNA_ribotype diversity</t>
  </si>
  <si>
    <t>FL35_ITS2_cDNA_ribotype diversity</t>
  </si>
  <si>
    <t>FL35_ITS2_DNA_ribotype diversity</t>
  </si>
  <si>
    <t>FL36_ITS2_cDNA_ribotype diversity</t>
  </si>
  <si>
    <t>FL36_ITS2_DNA_ribotype diversity</t>
  </si>
  <si>
    <t>FL39_ITS2_cDNA_ribotype diversity</t>
  </si>
  <si>
    <t>FL39_ITS2_DNA_ribotype diversity</t>
  </si>
  <si>
    <t>FL40_ITS2_cDNA_ribotype diversity</t>
  </si>
  <si>
    <t>FL40_ITS2_DNA_ribotype diversity</t>
  </si>
  <si>
    <t>FL38_ITS2_cDNA_ribotype diversity</t>
  </si>
  <si>
    <t>FL38_ITS2_DNA_ribotype diversity</t>
  </si>
  <si>
    <t>FL31_ITS2_cDNA_ribotype diversity</t>
  </si>
  <si>
    <t>FL31_ITS2_DNA_ribotype diversity</t>
  </si>
  <si>
    <t>FL32_ITS2_cDNA_ribotype diversity</t>
  </si>
  <si>
    <t>FL32_ITS2_DNA_ribotype diversity</t>
  </si>
  <si>
    <t>FL33_ITS2_cDNA_ribotype diversity</t>
  </si>
  <si>
    <t>FL33_ITS2_DNA_ribotype diversity</t>
  </si>
  <si>
    <t>cDNA_average ribotype diversity_st. dev.</t>
  </si>
  <si>
    <t>DNA_average ribotype diversity_st. dev.</t>
  </si>
  <si>
    <r>
      <t xml:space="preserve">Supplementary Table 2. rDNA (ribotype) diversity of </t>
    </r>
    <r>
      <rPr>
        <b/>
        <i/>
        <sz val="12"/>
        <color rgb="FF000000"/>
        <rFont val="Times New Roman"/>
        <family val="1"/>
        <charset val="238"/>
      </rPr>
      <t>F. pratensis</t>
    </r>
    <r>
      <rPr>
        <b/>
        <sz val="12"/>
        <color rgb="FF000000"/>
        <rFont val="Times New Roman"/>
        <family val="1"/>
        <charset val="238"/>
      </rPr>
      <t xml:space="preserve"> (4x) × </t>
    </r>
    <r>
      <rPr>
        <b/>
        <i/>
        <sz val="12"/>
        <color rgb="FF000000"/>
        <rFont val="Times New Roman"/>
        <family val="1"/>
        <charset val="238"/>
      </rPr>
      <t>L. multiflorum</t>
    </r>
    <r>
      <rPr>
        <b/>
        <sz val="12"/>
        <color rgb="FF000000"/>
        <rFont val="Times New Roman"/>
        <family val="1"/>
        <charset val="238"/>
      </rPr>
      <t xml:space="preserve"> (4x) hybrids. </t>
    </r>
    <r>
      <rPr>
        <sz val="12"/>
        <color rgb="FF000000"/>
        <rFont val="Times New Roman"/>
        <family val="1"/>
        <charset val="238"/>
      </rPr>
      <t>For each genotype, the diversity of the parental types (homeologues) estimated from the subsampled number of sequences is given for DNA and cDNA templates. For ITS1 and ITS2, 334 and 370 sequences were used for the calculations, respectively. The ITS1 and ITS datasets are presented on separate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</si>
</sst>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rgb="FF000000"/>
      <name val="Calibri"/>
      <family val="2"/>
      <charset val="238"/>
    </font>
    <font>
      <b/>
      <sz val="11"/>
      <color rgb="FF000000"/>
      <name val="Calibri"/>
      <family val="2"/>
      <charset val="238"/>
    </font>
    <font>
      <sz val="12"/>
      <color rgb="FF000000"/>
      <name val="Times New Roman"/>
      <family val="1"/>
      <charset val="238"/>
    </font>
    <font>
      <b/>
      <sz val="12"/>
      <color rgb="FF000000"/>
      <name val="Times New Roman"/>
      <family val="1"/>
      <charset val="238"/>
    </font>
    <font>
      <b/>
      <i/>
      <sz val="12"/>
      <color rgb="FF000000"/>
      <name val="Times New Roman"/>
      <family val="1"/>
      <charset val="238"/>
    </font>
  </fonts>
  <fills count="3">
    <fill>
      <patternFill patternType="none"/>
    </fill>
    <fill>
      <patternFill patternType="gray125"/>
    </fill>
    <fill>
      <patternFill patternType="solid">
        <fgColor rgb="FFFFFF00"/>
        <bgColor rgb="FFFFFF00"/>
      </patternFill>
    </fill>
  </fills>
  <borders count="1">
    <border>
      <left/>
      <right/>
      <top/>
      <bottom/>
      <diagonal/>
    </border>
  </borders>
  <cellStyleXfs count="1">
    <xf numFmtId="0" fontId="0" fillId="0" borderId="0"/>
  </cellStyleXfs>
  <cellXfs count="16">
    <xf numFmtId="0" fontId="0" fillId="0" borderId="0" xfId="0"/>
    <xf numFmtId="0" fontId="1" fillId="2" borderId="0" xfId="0" applyFont="1" applyFill="1"/>
    <xf numFmtId="164" fontId="1" fillId="0" borderId="0" xfId="0" applyNumberFormat="1" applyFont="1"/>
    <xf numFmtId="0" fontId="1" fillId="0" borderId="0" xfId="0" applyFont="1"/>
    <xf numFmtId="2" fontId="1" fillId="0" borderId="0" xfId="0" applyNumberFormat="1" applyFont="1"/>
    <xf numFmtId="2" fontId="0" fillId="0" borderId="0" xfId="0" applyNumberFormat="1"/>
    <xf numFmtId="164" fontId="0" fillId="0" borderId="0" xfId="0" applyNumberFormat="1"/>
    <xf numFmtId="0" fontId="0" fillId="0" borderId="0" xfId="0" applyAlignment="1">
      <alignment horizontal="right"/>
    </xf>
    <xf numFmtId="0" fontId="0" fillId="0" borderId="0" xfId="0" applyFont="1"/>
    <xf numFmtId="0" fontId="0" fillId="0" borderId="0" xfId="0" applyFont="1" applyAlignment="1">
      <alignment horizontal="right"/>
    </xf>
    <xf numFmtId="164" fontId="0" fillId="0" borderId="0" xfId="0" applyNumberFormat="1" applyFont="1"/>
    <xf numFmtId="0" fontId="1" fillId="0" borderId="0" xfId="0" applyFont="1" applyAlignment="1">
      <alignment horizontal="right"/>
    </xf>
    <xf numFmtId="0" fontId="1" fillId="0" borderId="0" xfId="0" applyFont="1" applyFill="1"/>
    <xf numFmtId="164" fontId="0" fillId="0" borderId="0" xfId="0" applyNumberFormat="1" applyFill="1"/>
    <xf numFmtId="0" fontId="0" fillId="0" borderId="0" xfId="0" applyFont="1" applyFill="1" applyAlignment="1">
      <alignment horizontal="right"/>
    </xf>
    <xf numFmtId="0" fontId="3" fillId="0" borderId="0" xfId="0" applyFont="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5F7D-85A8-4FBC-9833-6B24F16D5C77}">
  <dimension ref="A1:L4"/>
  <sheetViews>
    <sheetView tabSelected="1" workbookViewId="0">
      <selection activeCell="E8" sqref="E8"/>
    </sheetView>
  </sheetViews>
  <sheetFormatPr defaultRowHeight="15" x14ac:dyDescent="0.25"/>
  <sheetData>
    <row r="1" spans="1:12" ht="15.75" customHeight="1" x14ac:dyDescent="0.25">
      <c r="A1" s="15" t="s">
        <v>141</v>
      </c>
      <c r="B1" s="15"/>
      <c r="C1" s="15"/>
      <c r="D1" s="15"/>
      <c r="E1" s="15"/>
      <c r="F1" s="15"/>
      <c r="G1" s="15"/>
      <c r="H1" s="15"/>
      <c r="I1" s="15"/>
      <c r="J1" s="15"/>
      <c r="K1" s="15"/>
      <c r="L1" s="15"/>
    </row>
    <row r="2" spans="1:12" ht="15" customHeight="1" x14ac:dyDescent="0.25">
      <c r="A2" s="15"/>
      <c r="B2" s="15"/>
      <c r="C2" s="15"/>
      <c r="D2" s="15"/>
      <c r="E2" s="15"/>
      <c r="F2" s="15"/>
      <c r="G2" s="15"/>
      <c r="H2" s="15"/>
      <c r="I2" s="15"/>
      <c r="J2" s="15"/>
      <c r="K2" s="15"/>
      <c r="L2" s="15"/>
    </row>
    <row r="3" spans="1:12" ht="15" customHeight="1" x14ac:dyDescent="0.25">
      <c r="A3" s="15"/>
      <c r="B3" s="15"/>
      <c r="C3" s="15"/>
      <c r="D3" s="15"/>
      <c r="E3" s="15"/>
      <c r="F3" s="15"/>
      <c r="G3" s="15"/>
      <c r="H3" s="15"/>
      <c r="I3" s="15"/>
      <c r="J3" s="15"/>
      <c r="K3" s="15"/>
      <c r="L3" s="15"/>
    </row>
    <row r="4" spans="1:12" x14ac:dyDescent="0.25">
      <c r="A4" s="15"/>
      <c r="B4" s="15"/>
      <c r="C4" s="15"/>
      <c r="D4" s="15"/>
      <c r="E4" s="15"/>
      <c r="F4" s="15"/>
      <c r="G4" s="15"/>
      <c r="H4" s="15"/>
      <c r="I4" s="15"/>
      <c r="J4" s="15"/>
      <c r="K4" s="15"/>
      <c r="L4" s="15"/>
    </row>
  </sheetData>
  <mergeCells count="1">
    <mergeCell ref="A1:L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
  <sheetViews>
    <sheetView zoomScaleNormal="100" workbookViewId="0">
      <selection activeCell="E108" sqref="E108"/>
    </sheetView>
  </sheetViews>
  <sheetFormatPr defaultColWidth="8.5703125" defaultRowHeight="15" x14ac:dyDescent="0.25"/>
  <cols>
    <col min="1" max="1" width="47.28515625" customWidth="1"/>
    <col min="2" max="2" width="12.28515625" customWidth="1"/>
    <col min="3" max="3" width="11.7109375" customWidth="1"/>
    <col min="4" max="4" width="12.7109375" customWidth="1"/>
    <col min="5" max="5" width="12.85546875" customWidth="1"/>
    <col min="6" max="6" width="12" customWidth="1"/>
    <col min="8" max="8" width="10.85546875" customWidth="1"/>
  </cols>
  <sheetData>
    <row r="1" spans="1:10" x14ac:dyDescent="0.25">
      <c r="A1" t="s">
        <v>0</v>
      </c>
    </row>
    <row r="2" spans="1:10" x14ac:dyDescent="0.25">
      <c r="B2" t="s">
        <v>1</v>
      </c>
    </row>
    <row r="3" spans="1:10" x14ac:dyDescent="0.25">
      <c r="A3" s="1" t="s">
        <v>2</v>
      </c>
      <c r="B3" t="s">
        <v>3</v>
      </c>
      <c r="C3" t="s">
        <v>4</v>
      </c>
      <c r="D3" t="s">
        <v>5</v>
      </c>
      <c r="E3" t="s">
        <v>6</v>
      </c>
      <c r="F3" t="s">
        <v>7</v>
      </c>
      <c r="G3" t="s">
        <v>8</v>
      </c>
      <c r="H3" t="s">
        <v>9</v>
      </c>
    </row>
    <row r="5" spans="1:10" x14ac:dyDescent="0.25">
      <c r="A5" t="s">
        <v>10</v>
      </c>
      <c r="B5">
        <v>0</v>
      </c>
      <c r="C5">
        <v>5.0999999999999997E-2</v>
      </c>
      <c r="D5">
        <v>5.0999999999999997E-2</v>
      </c>
      <c r="E5" t="s">
        <v>11</v>
      </c>
      <c r="F5" t="s">
        <v>12</v>
      </c>
      <c r="G5" t="s">
        <v>13</v>
      </c>
      <c r="H5" t="s">
        <v>14</v>
      </c>
    </row>
    <row r="6" spans="1:10" x14ac:dyDescent="0.25">
      <c r="A6" t="s">
        <v>15</v>
      </c>
      <c r="B6">
        <v>1.7999999999999999E-2</v>
      </c>
      <c r="C6">
        <v>0.183</v>
      </c>
      <c r="D6">
        <v>0.20100000000000001</v>
      </c>
      <c r="E6" t="s">
        <v>11</v>
      </c>
      <c r="F6" t="s">
        <v>12</v>
      </c>
      <c r="G6" t="s">
        <v>16</v>
      </c>
      <c r="H6" t="s">
        <v>14</v>
      </c>
    </row>
    <row r="7" spans="1:10" x14ac:dyDescent="0.25">
      <c r="A7" t="s">
        <v>17</v>
      </c>
      <c r="B7">
        <v>0</v>
      </c>
      <c r="C7">
        <v>0.11700000000000001</v>
      </c>
      <c r="D7">
        <v>1.17E-2</v>
      </c>
      <c r="E7" t="s">
        <v>11</v>
      </c>
      <c r="F7" t="s">
        <v>12</v>
      </c>
      <c r="G7" t="s">
        <v>13</v>
      </c>
      <c r="H7" t="s">
        <v>14</v>
      </c>
    </row>
    <row r="8" spans="1:10" x14ac:dyDescent="0.25">
      <c r="A8" t="s">
        <v>18</v>
      </c>
      <c r="B8">
        <v>6.9000000000000006E-2</v>
      </c>
      <c r="C8">
        <v>7.4999999999999997E-2</v>
      </c>
      <c r="D8">
        <v>0.14399999999999999</v>
      </c>
      <c r="E8" t="s">
        <v>11</v>
      </c>
      <c r="F8" t="s">
        <v>12</v>
      </c>
      <c r="G8" t="s">
        <v>16</v>
      </c>
      <c r="H8" t="s">
        <v>14</v>
      </c>
    </row>
    <row r="9" spans="1:10" x14ac:dyDescent="0.25">
      <c r="A9" t="s">
        <v>19</v>
      </c>
      <c r="B9">
        <v>3.0000000000000001E-3</v>
      </c>
      <c r="C9">
        <v>0.114</v>
      </c>
      <c r="D9">
        <v>0.11700000000000001</v>
      </c>
      <c r="E9" t="s">
        <v>11</v>
      </c>
      <c r="F9" t="s">
        <v>12</v>
      </c>
      <c r="G9" t="s">
        <v>13</v>
      </c>
      <c r="H9" t="s">
        <v>14</v>
      </c>
    </row>
    <row r="10" spans="1:10" x14ac:dyDescent="0.25">
      <c r="A10" t="s">
        <v>20</v>
      </c>
      <c r="B10">
        <v>4.8000000000000001E-2</v>
      </c>
      <c r="C10">
        <v>0.14099999999999999</v>
      </c>
      <c r="D10">
        <v>0.189</v>
      </c>
      <c r="E10" t="s">
        <v>11</v>
      </c>
      <c r="F10" t="s">
        <v>12</v>
      </c>
      <c r="G10" t="s">
        <v>16</v>
      </c>
      <c r="H10" t="s">
        <v>14</v>
      </c>
    </row>
    <row r="11" spans="1:10" x14ac:dyDescent="0.25">
      <c r="A11" t="s">
        <v>21</v>
      </c>
      <c r="B11">
        <v>3.0000000000000001E-3</v>
      </c>
      <c r="C11">
        <v>7.8E-2</v>
      </c>
      <c r="D11">
        <v>8.1000000000000003E-2</v>
      </c>
      <c r="E11" t="s">
        <v>11</v>
      </c>
      <c r="F11" t="s">
        <v>12</v>
      </c>
      <c r="G11" t="s">
        <v>13</v>
      </c>
      <c r="H11" t="s">
        <v>14</v>
      </c>
    </row>
    <row r="12" spans="1:10" x14ac:dyDescent="0.25">
      <c r="A12" t="s">
        <v>22</v>
      </c>
      <c r="B12">
        <v>3.9E-2</v>
      </c>
      <c r="C12">
        <v>9.9000000000000005E-2</v>
      </c>
      <c r="D12">
        <v>0.13800000000000001</v>
      </c>
      <c r="E12" t="s">
        <v>11</v>
      </c>
      <c r="F12" t="s">
        <v>12</v>
      </c>
      <c r="G12" t="s">
        <v>16</v>
      </c>
      <c r="H12" t="s">
        <v>14</v>
      </c>
    </row>
    <row r="13" spans="1:10" x14ac:dyDescent="0.25">
      <c r="A13" t="s">
        <v>23</v>
      </c>
      <c r="B13">
        <v>3.0000000000000001E-3</v>
      </c>
      <c r="C13">
        <v>8.6999999999999994E-2</v>
      </c>
      <c r="D13">
        <v>0.09</v>
      </c>
      <c r="E13" t="s">
        <v>11</v>
      </c>
      <c r="F13" t="s">
        <v>12</v>
      </c>
      <c r="G13" t="s">
        <v>13</v>
      </c>
      <c r="H13" t="s">
        <v>14</v>
      </c>
    </row>
    <row r="14" spans="1:10" x14ac:dyDescent="0.25">
      <c r="A14" t="s">
        <v>24</v>
      </c>
      <c r="B14">
        <v>6.9000000000000006E-2</v>
      </c>
      <c r="C14">
        <v>0.126</v>
      </c>
      <c r="D14">
        <v>0.19500000000000001</v>
      </c>
      <c r="E14" t="s">
        <v>11</v>
      </c>
      <c r="F14" t="s">
        <v>12</v>
      </c>
      <c r="G14" t="s">
        <v>16</v>
      </c>
      <c r="H14" t="s">
        <v>14</v>
      </c>
    </row>
    <row r="16" spans="1:10" x14ac:dyDescent="0.25">
      <c r="A16" t="s">
        <v>25</v>
      </c>
      <c r="B16" s="2">
        <v>1.7964071856287399E-3</v>
      </c>
      <c r="C16" s="2">
        <v>8.9221556886227502E-2</v>
      </c>
      <c r="D16" s="12">
        <v>7.0000000000000007E-2</v>
      </c>
      <c r="G16" s="5"/>
      <c r="H16" s="5"/>
      <c r="I16" s="5"/>
      <c r="J16" s="5"/>
    </row>
    <row r="17" spans="1:10" x14ac:dyDescent="0.25">
      <c r="A17" t="s">
        <v>139</v>
      </c>
      <c r="B17" s="10">
        <f>ROUND(_xlfn.STDEV.S(B5,B7,B9,B11,B13),3)</f>
        <v>2E-3</v>
      </c>
      <c r="C17" s="10">
        <f t="shared" ref="C17:D17" si="0">ROUND(_xlfn.STDEV.S(C5,C7,C9,C11,C13),3)</f>
        <v>2.7E-2</v>
      </c>
      <c r="D17" s="10">
        <f t="shared" si="0"/>
        <v>0.04</v>
      </c>
      <c r="G17" s="5"/>
      <c r="H17" s="5"/>
      <c r="I17" s="5"/>
      <c r="J17" s="5"/>
    </row>
    <row r="18" spans="1:10" x14ac:dyDescent="0.25">
      <c r="A18" t="s">
        <v>26</v>
      </c>
      <c r="B18" s="2">
        <v>4.8502994011976101E-2</v>
      </c>
      <c r="C18" s="2">
        <v>0.124550898203593</v>
      </c>
      <c r="D18" s="3">
        <v>0.17299999999999999</v>
      </c>
      <c r="G18" s="5"/>
      <c r="H18" s="5"/>
      <c r="I18" s="5"/>
      <c r="J18" s="5"/>
    </row>
    <row r="19" spans="1:10" x14ac:dyDescent="0.25">
      <c r="A19" t="s">
        <v>140</v>
      </c>
      <c r="B19" s="10">
        <f>ROUND(_xlfn.STDEV.S(B6,B8,B10,B12,B14),3)</f>
        <v>2.1999999999999999E-2</v>
      </c>
      <c r="C19" s="10">
        <f t="shared" ref="C19:D19" si="1">ROUND(_xlfn.STDEV.S(C6,C8,C10,C12,C14),3)</f>
        <v>4.1000000000000002E-2</v>
      </c>
      <c r="D19" s="10">
        <f t="shared" si="1"/>
        <v>0.03</v>
      </c>
      <c r="G19" s="5"/>
      <c r="H19" s="5"/>
      <c r="I19" s="5"/>
      <c r="J19" s="5"/>
    </row>
    <row r="21" spans="1:10" x14ac:dyDescent="0.25">
      <c r="A21" t="s">
        <v>27</v>
      </c>
      <c r="B21" s="6">
        <v>0</v>
      </c>
      <c r="C21" s="6">
        <v>5.3892215568862298E-2</v>
      </c>
      <c r="D21" s="6">
        <v>5.3892215568862298E-2</v>
      </c>
      <c r="E21" t="s">
        <v>11</v>
      </c>
      <c r="F21" t="s">
        <v>28</v>
      </c>
      <c r="G21" t="s">
        <v>13</v>
      </c>
      <c r="H21" t="s">
        <v>14</v>
      </c>
    </row>
    <row r="22" spans="1:10" x14ac:dyDescent="0.25">
      <c r="A22" t="s">
        <v>29</v>
      </c>
      <c r="B22" s="6">
        <v>5.9880239520958098E-2</v>
      </c>
      <c r="C22" s="6">
        <v>0.116766467065868</v>
      </c>
      <c r="D22" s="6">
        <v>0.17664670658682599</v>
      </c>
      <c r="E22" t="s">
        <v>11</v>
      </c>
      <c r="F22" t="s">
        <v>28</v>
      </c>
      <c r="G22" t="s">
        <v>16</v>
      </c>
      <c r="H22" t="s">
        <v>14</v>
      </c>
    </row>
    <row r="23" spans="1:10" x14ac:dyDescent="0.25">
      <c r="A23" t="s">
        <v>30</v>
      </c>
      <c r="B23" s="6">
        <v>0</v>
      </c>
      <c r="C23" s="6">
        <v>7.7844311377245498E-2</v>
      </c>
      <c r="D23" s="6">
        <v>7.7844311377245498E-2</v>
      </c>
      <c r="E23" t="s">
        <v>11</v>
      </c>
      <c r="F23" t="s">
        <v>28</v>
      </c>
      <c r="G23" t="s">
        <v>13</v>
      </c>
      <c r="H23" t="s">
        <v>14</v>
      </c>
    </row>
    <row r="24" spans="1:10" x14ac:dyDescent="0.25">
      <c r="A24" t="s">
        <v>31</v>
      </c>
      <c r="B24" s="6">
        <v>5.6886227544910198E-2</v>
      </c>
      <c r="C24" s="6">
        <v>0.116766467065868</v>
      </c>
      <c r="D24" s="6">
        <v>0.17365269461077801</v>
      </c>
      <c r="E24" t="s">
        <v>11</v>
      </c>
      <c r="F24" t="s">
        <v>28</v>
      </c>
      <c r="G24" t="s">
        <v>16</v>
      </c>
      <c r="H24" t="s">
        <v>14</v>
      </c>
    </row>
    <row r="25" spans="1:10" x14ac:dyDescent="0.25">
      <c r="B25" s="3"/>
      <c r="C25" s="3"/>
      <c r="D25" s="3"/>
    </row>
    <row r="26" spans="1:10" x14ac:dyDescent="0.25">
      <c r="A26" t="s">
        <v>25</v>
      </c>
      <c r="B26" s="2">
        <v>0</v>
      </c>
      <c r="C26" s="2">
        <v>6.5868263473053898E-2</v>
      </c>
      <c r="D26" s="2">
        <v>6.5868263473053898E-2</v>
      </c>
    </row>
    <row r="27" spans="1:10" x14ac:dyDescent="0.25">
      <c r="A27" t="s">
        <v>139</v>
      </c>
      <c r="B27" s="10">
        <f>ROUND(_xlfn.STDEV.S(B21,B23),3)</f>
        <v>0</v>
      </c>
      <c r="C27" s="10">
        <f t="shared" ref="C27:D27" si="2">ROUND(_xlfn.STDEV.S(C21,C23),3)</f>
        <v>1.7000000000000001E-2</v>
      </c>
      <c r="D27" s="10">
        <f t="shared" si="2"/>
        <v>1.7000000000000001E-2</v>
      </c>
    </row>
    <row r="28" spans="1:10" x14ac:dyDescent="0.25">
      <c r="A28" t="s">
        <v>26</v>
      </c>
      <c r="B28" s="2">
        <v>5.8383233532934099E-2</v>
      </c>
      <c r="C28" s="2">
        <v>0.116766467065868</v>
      </c>
      <c r="D28" s="2">
        <v>0.175149700598802</v>
      </c>
    </row>
    <row r="29" spans="1:10" x14ac:dyDescent="0.25">
      <c r="A29" t="s">
        <v>140</v>
      </c>
      <c r="B29" s="10">
        <f>ROUND(_xlfn.STDEV.S(B22,B24),3)</f>
        <v>2E-3</v>
      </c>
      <c r="C29" s="10">
        <f t="shared" ref="C29:D29" si="3">ROUND(_xlfn.STDEV.S(C22,C24),3)</f>
        <v>0</v>
      </c>
      <c r="D29" s="10">
        <f t="shared" si="3"/>
        <v>2E-3</v>
      </c>
    </row>
    <row r="30" spans="1:10" x14ac:dyDescent="0.25">
      <c r="B30" s="7"/>
      <c r="C30" s="7"/>
      <c r="D30" s="7"/>
    </row>
    <row r="31" spans="1:10" x14ac:dyDescent="0.25">
      <c r="A31" t="s">
        <v>32</v>
      </c>
      <c r="B31" s="6">
        <v>2.9940119760479E-3</v>
      </c>
      <c r="C31" s="6">
        <v>0.12874251497006001</v>
      </c>
      <c r="D31" s="2">
        <v>0.13173652694610799</v>
      </c>
      <c r="E31" t="s">
        <v>11</v>
      </c>
      <c r="F31" t="s">
        <v>33</v>
      </c>
      <c r="G31" t="s">
        <v>13</v>
      </c>
      <c r="H31" t="s">
        <v>14</v>
      </c>
    </row>
    <row r="32" spans="1:10" x14ac:dyDescent="0.25">
      <c r="A32" t="s">
        <v>34</v>
      </c>
      <c r="B32" s="6">
        <v>5.6886227544910198E-2</v>
      </c>
      <c r="C32" s="6">
        <v>9.8802395209580798E-2</v>
      </c>
      <c r="D32" s="2">
        <v>0.155688622754491</v>
      </c>
      <c r="E32" t="s">
        <v>11</v>
      </c>
      <c r="F32" t="s">
        <v>33</v>
      </c>
      <c r="G32" t="s">
        <v>16</v>
      </c>
      <c r="H32" t="s">
        <v>14</v>
      </c>
    </row>
    <row r="34" spans="1:8" x14ac:dyDescent="0.25">
      <c r="A34" t="s">
        <v>35</v>
      </c>
      <c r="B34" s="6">
        <v>0</v>
      </c>
      <c r="C34" s="6">
        <v>2.9940119760479E-2</v>
      </c>
      <c r="D34" s="6">
        <v>2.9940119760479E-2</v>
      </c>
      <c r="E34" t="s">
        <v>11</v>
      </c>
      <c r="F34" t="s">
        <v>36</v>
      </c>
      <c r="G34" t="s">
        <v>13</v>
      </c>
      <c r="H34" t="s">
        <v>14</v>
      </c>
    </row>
    <row r="35" spans="1:8" x14ac:dyDescent="0.25">
      <c r="A35" t="s">
        <v>37</v>
      </c>
      <c r="B35" s="6">
        <v>5.3892215568862298E-2</v>
      </c>
      <c r="C35" s="6">
        <v>0.149700598802395</v>
      </c>
      <c r="D35" s="6">
        <v>0.20359281437125701</v>
      </c>
      <c r="E35" t="s">
        <v>11</v>
      </c>
      <c r="F35" t="s">
        <v>36</v>
      </c>
      <c r="G35" t="s">
        <v>16</v>
      </c>
      <c r="H35" t="s">
        <v>14</v>
      </c>
    </row>
    <row r="36" spans="1:8" x14ac:dyDescent="0.25">
      <c r="A36" t="s">
        <v>38</v>
      </c>
      <c r="B36" s="6">
        <v>0</v>
      </c>
      <c r="C36" s="6">
        <v>3.59281437125748E-2</v>
      </c>
      <c r="D36" s="6">
        <v>3.59281437125748E-2</v>
      </c>
      <c r="E36" t="s">
        <v>11</v>
      </c>
      <c r="F36" t="s">
        <v>36</v>
      </c>
      <c r="G36" t="s">
        <v>13</v>
      </c>
      <c r="H36" t="s">
        <v>14</v>
      </c>
    </row>
    <row r="37" spans="1:8" x14ac:dyDescent="0.25">
      <c r="A37" t="s">
        <v>39</v>
      </c>
      <c r="B37" s="6">
        <v>5.3892215568862298E-2</v>
      </c>
      <c r="C37" s="6">
        <v>0.14670658682634699</v>
      </c>
      <c r="D37" s="6">
        <v>0.20059880239521</v>
      </c>
      <c r="E37" t="s">
        <v>11</v>
      </c>
      <c r="F37" t="s">
        <v>36</v>
      </c>
      <c r="G37" t="s">
        <v>16</v>
      </c>
      <c r="H37" t="s">
        <v>14</v>
      </c>
    </row>
    <row r="38" spans="1:8" x14ac:dyDescent="0.25">
      <c r="A38" t="s">
        <v>40</v>
      </c>
      <c r="B38" s="6">
        <v>0</v>
      </c>
      <c r="C38" s="6">
        <v>0.110778443113772</v>
      </c>
      <c r="D38" s="6">
        <v>0.110778443113772</v>
      </c>
      <c r="E38" t="s">
        <v>11</v>
      </c>
      <c r="F38" t="s">
        <v>36</v>
      </c>
      <c r="G38" t="s">
        <v>13</v>
      </c>
      <c r="H38" t="s">
        <v>14</v>
      </c>
    </row>
    <row r="39" spans="1:8" x14ac:dyDescent="0.25">
      <c r="A39" t="s">
        <v>41</v>
      </c>
      <c r="B39" s="6">
        <v>4.7904191616766498E-2</v>
      </c>
      <c r="C39" s="6">
        <v>7.7844311377245498E-2</v>
      </c>
      <c r="D39" s="6">
        <v>0.125748502994012</v>
      </c>
      <c r="E39" t="s">
        <v>11</v>
      </c>
      <c r="F39" t="s">
        <v>36</v>
      </c>
      <c r="G39" t="s">
        <v>16</v>
      </c>
      <c r="H39" t="s">
        <v>14</v>
      </c>
    </row>
    <row r="40" spans="1:8" x14ac:dyDescent="0.25">
      <c r="A40" t="s">
        <v>42</v>
      </c>
      <c r="B40" s="6">
        <v>2.9940119760479E-3</v>
      </c>
      <c r="C40" s="6">
        <v>0.140718562874251</v>
      </c>
      <c r="D40" s="6">
        <v>0.14371257485029901</v>
      </c>
      <c r="E40" t="s">
        <v>11</v>
      </c>
      <c r="F40" t="s">
        <v>36</v>
      </c>
      <c r="G40" t="s">
        <v>13</v>
      </c>
      <c r="H40" t="s">
        <v>14</v>
      </c>
    </row>
    <row r="41" spans="1:8" x14ac:dyDescent="0.25">
      <c r="A41" t="s">
        <v>43</v>
      </c>
      <c r="B41" s="6">
        <v>8.6826347305389198E-2</v>
      </c>
      <c r="C41" s="6">
        <v>0.116766467065868</v>
      </c>
      <c r="D41" s="6">
        <v>0.20359281437125701</v>
      </c>
      <c r="E41" t="s">
        <v>11</v>
      </c>
      <c r="F41" t="s">
        <v>36</v>
      </c>
      <c r="G41" t="s">
        <v>16</v>
      </c>
      <c r="H41" t="s">
        <v>14</v>
      </c>
    </row>
    <row r="42" spans="1:8" x14ac:dyDescent="0.25">
      <c r="A42" t="s">
        <v>44</v>
      </c>
      <c r="B42" s="6">
        <v>0</v>
      </c>
      <c r="C42" s="6">
        <v>0.12874251497006001</v>
      </c>
      <c r="D42" s="6">
        <v>0.12874251497006001</v>
      </c>
      <c r="E42" t="s">
        <v>11</v>
      </c>
      <c r="F42" t="s">
        <v>36</v>
      </c>
      <c r="G42" t="s">
        <v>13</v>
      </c>
      <c r="H42" t="s">
        <v>14</v>
      </c>
    </row>
    <row r="43" spans="1:8" x14ac:dyDescent="0.25">
      <c r="A43" t="s">
        <v>45</v>
      </c>
      <c r="B43" s="6">
        <v>6.8862275449101798E-2</v>
      </c>
      <c r="C43" s="6">
        <v>0.116766467065868</v>
      </c>
      <c r="D43" s="6">
        <v>0.18562874251497</v>
      </c>
      <c r="E43" t="s">
        <v>11</v>
      </c>
      <c r="F43" t="s">
        <v>36</v>
      </c>
      <c r="G43" t="s">
        <v>16</v>
      </c>
      <c r="H43" t="s">
        <v>14</v>
      </c>
    </row>
    <row r="44" spans="1:8" x14ac:dyDescent="0.25">
      <c r="A44" t="s">
        <v>46</v>
      </c>
      <c r="B44" s="6">
        <v>0</v>
      </c>
      <c r="C44" s="6">
        <v>0.107784431137725</v>
      </c>
      <c r="D44" s="6">
        <v>0.107784431137725</v>
      </c>
      <c r="E44" t="s">
        <v>11</v>
      </c>
      <c r="F44" t="s">
        <v>36</v>
      </c>
      <c r="G44" t="s">
        <v>13</v>
      </c>
      <c r="H44" t="s">
        <v>14</v>
      </c>
    </row>
    <row r="45" spans="1:8" x14ac:dyDescent="0.25">
      <c r="A45" t="s">
        <v>47</v>
      </c>
      <c r="B45" s="6">
        <v>5.6886227544910198E-2</v>
      </c>
      <c r="C45" s="6">
        <v>0.107784431137725</v>
      </c>
      <c r="D45" s="6">
        <v>0.164670658682635</v>
      </c>
      <c r="E45" t="s">
        <v>11</v>
      </c>
      <c r="F45" t="s">
        <v>36</v>
      </c>
      <c r="G45" t="s">
        <v>16</v>
      </c>
      <c r="H45" t="s">
        <v>14</v>
      </c>
    </row>
    <row r="47" spans="1:8" x14ac:dyDescent="0.25">
      <c r="A47" t="s">
        <v>25</v>
      </c>
      <c r="B47" s="2">
        <v>4.9900199600798399E-4</v>
      </c>
      <c r="C47" s="2">
        <v>9.2315369261477001E-2</v>
      </c>
      <c r="D47" s="2">
        <v>9.2814371257484998E-2</v>
      </c>
    </row>
    <row r="48" spans="1:8" x14ac:dyDescent="0.25">
      <c r="A48" t="s">
        <v>139</v>
      </c>
      <c r="B48" s="10">
        <f>ROUND(_xlfn.STDEV.S(B34,B36,B38,B40,B42,B44),3)</f>
        <v>1E-3</v>
      </c>
      <c r="C48" s="10">
        <f t="shared" ref="C48:D48" si="4">ROUND(_xlfn.STDEV.S(C34,C36,C38,C40,C42,C44),3)</f>
        <v>4.8000000000000001E-2</v>
      </c>
      <c r="D48" s="10">
        <f t="shared" si="4"/>
        <v>4.8000000000000001E-2</v>
      </c>
    </row>
    <row r="49" spans="1:8" x14ac:dyDescent="0.25">
      <c r="A49" t="s">
        <v>26</v>
      </c>
      <c r="B49" s="2">
        <v>6.1377245508981999E-2</v>
      </c>
      <c r="C49" s="2">
        <v>0.119261477045908</v>
      </c>
      <c r="D49" s="2">
        <v>0.18063872255489</v>
      </c>
    </row>
    <row r="50" spans="1:8" x14ac:dyDescent="0.25">
      <c r="A50" t="s">
        <v>140</v>
      </c>
      <c r="B50" s="10">
        <f>ROUND(_xlfn.STDEV.S(B35,B37,B39,B41,B43,B45),3)</f>
        <v>1.4E-2</v>
      </c>
      <c r="C50" s="10">
        <f t="shared" ref="C50:D50" si="5">ROUND(_xlfn.STDEV.S(C35,C37,C39,C41,C43,C45),3)</f>
        <v>2.7E-2</v>
      </c>
      <c r="D50" s="10">
        <f t="shared" si="5"/>
        <v>3.1E-2</v>
      </c>
    </row>
    <row r="51" spans="1:8" x14ac:dyDescent="0.25">
      <c r="B51" s="5"/>
      <c r="C51" s="5"/>
      <c r="D51" s="5"/>
    </row>
    <row r="52" spans="1:8" x14ac:dyDescent="0.25">
      <c r="B52" t="s">
        <v>1</v>
      </c>
    </row>
    <row r="53" spans="1:8" x14ac:dyDescent="0.25">
      <c r="A53" s="1" t="s">
        <v>48</v>
      </c>
      <c r="B53" t="s">
        <v>3</v>
      </c>
      <c r="C53" t="s">
        <v>4</v>
      </c>
      <c r="D53" t="s">
        <v>5</v>
      </c>
      <c r="E53" t="s">
        <v>6</v>
      </c>
      <c r="F53" t="s">
        <v>7</v>
      </c>
      <c r="G53" t="s">
        <v>8</v>
      </c>
      <c r="H53" t="s">
        <v>9</v>
      </c>
    </row>
    <row r="54" spans="1:8" x14ac:dyDescent="0.25">
      <c r="A54" s="3"/>
    </row>
    <row r="55" spans="1:8" x14ac:dyDescent="0.25">
      <c r="A55" t="s">
        <v>49</v>
      </c>
      <c r="B55" s="6">
        <v>0</v>
      </c>
      <c r="C55" s="6">
        <v>3.29341317365269E-2</v>
      </c>
      <c r="D55" s="6">
        <v>3.29341317365269E-2</v>
      </c>
      <c r="E55" t="s">
        <v>50</v>
      </c>
      <c r="F55" t="s">
        <v>51</v>
      </c>
      <c r="G55" t="s">
        <v>13</v>
      </c>
      <c r="H55" t="s">
        <v>14</v>
      </c>
    </row>
    <row r="56" spans="1:8" x14ac:dyDescent="0.25">
      <c r="A56" t="s">
        <v>52</v>
      </c>
      <c r="B56" s="6">
        <v>8.9820359281437105E-3</v>
      </c>
      <c r="C56" s="6">
        <v>0.164670658682635</v>
      </c>
      <c r="D56" s="6">
        <v>0.17365269461077801</v>
      </c>
      <c r="E56" t="s">
        <v>50</v>
      </c>
      <c r="F56" t="s">
        <v>51</v>
      </c>
      <c r="G56" t="s">
        <v>16</v>
      </c>
      <c r="H56" t="s">
        <v>14</v>
      </c>
    </row>
    <row r="57" spans="1:8" x14ac:dyDescent="0.25">
      <c r="A57" t="s">
        <v>53</v>
      </c>
      <c r="B57" s="6">
        <v>0</v>
      </c>
      <c r="C57" s="6">
        <v>8.9820359281437098E-2</v>
      </c>
      <c r="D57" s="6">
        <v>8.9820359281437098E-2</v>
      </c>
      <c r="E57" t="s">
        <v>50</v>
      </c>
      <c r="F57" t="s">
        <v>51</v>
      </c>
      <c r="G57" t="s">
        <v>13</v>
      </c>
      <c r="H57" t="s">
        <v>14</v>
      </c>
    </row>
    <row r="58" spans="1:8" x14ac:dyDescent="0.25">
      <c r="A58" t="s">
        <v>54</v>
      </c>
      <c r="B58" s="6">
        <v>1.79640718562874E-2</v>
      </c>
      <c r="C58" s="6">
        <v>0.14371257485029901</v>
      </c>
      <c r="D58" s="6">
        <v>0.16167664670658699</v>
      </c>
      <c r="E58" t="s">
        <v>50</v>
      </c>
      <c r="F58" t="s">
        <v>51</v>
      </c>
      <c r="G58" t="s">
        <v>16</v>
      </c>
      <c r="H58" t="s">
        <v>14</v>
      </c>
    </row>
    <row r="59" spans="1:8" x14ac:dyDescent="0.25">
      <c r="A59" t="s">
        <v>55</v>
      </c>
      <c r="B59" s="6">
        <v>0</v>
      </c>
      <c r="C59" s="6">
        <v>5.3892215568862298E-2</v>
      </c>
      <c r="D59" s="6">
        <v>5.3892215568862298E-2</v>
      </c>
      <c r="E59" t="s">
        <v>50</v>
      </c>
      <c r="F59" t="s">
        <v>51</v>
      </c>
      <c r="G59" t="s">
        <v>13</v>
      </c>
      <c r="H59" t="s">
        <v>14</v>
      </c>
    </row>
    <row r="60" spans="1:8" x14ac:dyDescent="0.25">
      <c r="A60" t="s">
        <v>56</v>
      </c>
      <c r="B60" s="6">
        <v>2.69461077844311E-2</v>
      </c>
      <c r="C60" s="6">
        <v>9.5808383233532898E-2</v>
      </c>
      <c r="D60" s="6">
        <v>0.122754491017964</v>
      </c>
      <c r="E60" t="s">
        <v>50</v>
      </c>
      <c r="F60" t="s">
        <v>51</v>
      </c>
      <c r="G60" t="s">
        <v>16</v>
      </c>
      <c r="H60" t="s">
        <v>14</v>
      </c>
    </row>
    <row r="62" spans="1:8" x14ac:dyDescent="0.25">
      <c r="A62" t="s">
        <v>25</v>
      </c>
      <c r="B62" s="2">
        <v>0</v>
      </c>
      <c r="C62" s="2">
        <v>5.8882235528942103E-2</v>
      </c>
      <c r="D62" s="2">
        <v>5.8882235528942103E-2</v>
      </c>
    </row>
    <row r="63" spans="1:8" x14ac:dyDescent="0.25">
      <c r="A63" t="s">
        <v>139</v>
      </c>
      <c r="B63" s="10">
        <f>ROUND(_xlfn.STDEV.S(B55,B57,B59),3)</f>
        <v>0</v>
      </c>
      <c r="C63" s="10">
        <f t="shared" ref="C63:D63" si="6">ROUND(_xlfn.STDEV.S(C55,C57,C59),3)</f>
        <v>2.9000000000000001E-2</v>
      </c>
      <c r="D63" s="10">
        <f t="shared" si="6"/>
        <v>2.9000000000000001E-2</v>
      </c>
    </row>
    <row r="64" spans="1:8" x14ac:dyDescent="0.25">
      <c r="A64" t="s">
        <v>26</v>
      </c>
      <c r="B64" s="2">
        <v>1.79640718562874E-2</v>
      </c>
      <c r="C64" s="2">
        <v>0.134730538922156</v>
      </c>
      <c r="D64" s="2">
        <v>0.15269461077844301</v>
      </c>
    </row>
    <row r="65" spans="1:8" x14ac:dyDescent="0.25">
      <c r="A65" t="s">
        <v>140</v>
      </c>
      <c r="B65" s="10">
        <f>ROUND(_xlfn.STDEV.S(B56,B58,B60),3)</f>
        <v>8.9999999999999993E-3</v>
      </c>
      <c r="C65" s="10">
        <f t="shared" ref="C65:D65" si="7">ROUND(_xlfn.STDEV.S(C56,C58,C60),3)</f>
        <v>3.5000000000000003E-2</v>
      </c>
      <c r="D65" s="10">
        <f t="shared" si="7"/>
        <v>2.7E-2</v>
      </c>
    </row>
    <row r="67" spans="1:8" x14ac:dyDescent="0.25">
      <c r="B67" t="s">
        <v>1</v>
      </c>
    </row>
    <row r="68" spans="1:8" x14ac:dyDescent="0.25">
      <c r="A68" s="1" t="s">
        <v>57</v>
      </c>
      <c r="B68" t="s">
        <v>3</v>
      </c>
      <c r="C68" t="s">
        <v>4</v>
      </c>
      <c r="D68" t="s">
        <v>5</v>
      </c>
      <c r="E68" t="s">
        <v>6</v>
      </c>
      <c r="F68" t="s">
        <v>7</v>
      </c>
      <c r="G68" t="s">
        <v>8</v>
      </c>
      <c r="H68" t="s">
        <v>9</v>
      </c>
    </row>
    <row r="70" spans="1:8" x14ac:dyDescent="0.25">
      <c r="A70" t="s">
        <v>58</v>
      </c>
      <c r="B70" s="6">
        <v>2.09580838323353E-2</v>
      </c>
      <c r="C70" s="6">
        <v>2.9940119760479E-3</v>
      </c>
      <c r="D70" s="6">
        <v>2.39520958083832E-2</v>
      </c>
      <c r="E70" t="s">
        <v>59</v>
      </c>
      <c r="F70" t="s">
        <v>60</v>
      </c>
      <c r="G70" t="s">
        <v>13</v>
      </c>
      <c r="H70" t="s">
        <v>14</v>
      </c>
    </row>
    <row r="71" spans="1:8" x14ac:dyDescent="0.25">
      <c r="A71" t="s">
        <v>61</v>
      </c>
      <c r="B71" s="6">
        <v>5.0898203592814398E-2</v>
      </c>
      <c r="C71" s="6">
        <v>0</v>
      </c>
      <c r="D71" s="6">
        <v>5.0898203592814398E-2</v>
      </c>
      <c r="E71" t="s">
        <v>59</v>
      </c>
      <c r="F71" t="s">
        <v>60</v>
      </c>
      <c r="G71" t="s">
        <v>16</v>
      </c>
      <c r="H71" t="s">
        <v>14</v>
      </c>
    </row>
    <row r="72" spans="1:8" x14ac:dyDescent="0.25">
      <c r="A72" t="s">
        <v>62</v>
      </c>
      <c r="B72" s="6">
        <v>1.79640718562874E-2</v>
      </c>
      <c r="C72" s="6">
        <v>0</v>
      </c>
      <c r="D72" s="6">
        <v>1.79640718562874E-2</v>
      </c>
      <c r="E72" t="s">
        <v>59</v>
      </c>
      <c r="F72" t="s">
        <v>60</v>
      </c>
      <c r="G72" t="s">
        <v>13</v>
      </c>
      <c r="H72" t="s">
        <v>14</v>
      </c>
    </row>
    <row r="73" spans="1:8" x14ac:dyDescent="0.25">
      <c r="A73" t="s">
        <v>63</v>
      </c>
      <c r="B73" s="6">
        <v>3.59281437125748E-2</v>
      </c>
      <c r="C73" s="6">
        <v>0</v>
      </c>
      <c r="D73" s="6">
        <v>3.59281437125748E-2</v>
      </c>
      <c r="E73" t="s">
        <v>59</v>
      </c>
      <c r="F73" t="s">
        <v>60</v>
      </c>
      <c r="G73" t="s">
        <v>16</v>
      </c>
      <c r="H73" t="s">
        <v>14</v>
      </c>
    </row>
    <row r="74" spans="1:8" x14ac:dyDescent="0.25">
      <c r="A74" t="s">
        <v>64</v>
      </c>
      <c r="B74" s="6">
        <v>3.29341317365269E-2</v>
      </c>
      <c r="C74" s="6">
        <v>0</v>
      </c>
      <c r="D74" s="6">
        <v>3.29341317365269E-2</v>
      </c>
      <c r="E74" t="s">
        <v>59</v>
      </c>
      <c r="F74" t="s">
        <v>60</v>
      </c>
      <c r="G74" t="s">
        <v>13</v>
      </c>
      <c r="H74" t="s">
        <v>14</v>
      </c>
    </row>
    <row r="75" spans="1:8" x14ac:dyDescent="0.25">
      <c r="A75" t="s">
        <v>65</v>
      </c>
      <c r="B75" s="6">
        <v>2.9940119760479E-2</v>
      </c>
      <c r="C75" s="6">
        <v>0</v>
      </c>
      <c r="D75" s="6">
        <v>2.9940119760479E-2</v>
      </c>
      <c r="E75" t="s">
        <v>59</v>
      </c>
      <c r="F75" t="s">
        <v>60</v>
      </c>
      <c r="G75" t="s">
        <v>16</v>
      </c>
      <c r="H75" t="s">
        <v>14</v>
      </c>
    </row>
    <row r="76" spans="1:8" x14ac:dyDescent="0.25">
      <c r="A76" t="s">
        <v>66</v>
      </c>
      <c r="B76" s="6">
        <v>3.59281437125748E-2</v>
      </c>
      <c r="C76" s="6">
        <v>0</v>
      </c>
      <c r="D76" s="6">
        <v>3.59281437125748E-2</v>
      </c>
      <c r="E76" t="s">
        <v>59</v>
      </c>
      <c r="F76" t="s">
        <v>60</v>
      </c>
      <c r="G76" t="s">
        <v>13</v>
      </c>
      <c r="H76" t="s">
        <v>14</v>
      </c>
    </row>
    <row r="77" spans="1:8" x14ac:dyDescent="0.25">
      <c r="A77" t="s">
        <v>67</v>
      </c>
      <c r="B77" s="6">
        <v>6.5868263473053898E-2</v>
      </c>
      <c r="C77" s="6">
        <v>2.9940119760479E-3</v>
      </c>
      <c r="D77" s="6">
        <v>6.8862275449101798E-2</v>
      </c>
      <c r="E77" t="s">
        <v>59</v>
      </c>
      <c r="F77" t="s">
        <v>60</v>
      </c>
      <c r="G77" t="s">
        <v>16</v>
      </c>
      <c r="H77" t="s">
        <v>14</v>
      </c>
    </row>
    <row r="79" spans="1:8" x14ac:dyDescent="0.25">
      <c r="A79" t="s">
        <v>25</v>
      </c>
      <c r="B79" s="2">
        <v>2.69461077844311E-2</v>
      </c>
      <c r="C79" s="2">
        <v>7.4850299401197598E-4</v>
      </c>
      <c r="D79" s="2">
        <v>2.76946107784431E-2</v>
      </c>
    </row>
    <row r="80" spans="1:8" x14ac:dyDescent="0.25">
      <c r="A80" t="s">
        <v>139</v>
      </c>
      <c r="B80" s="10">
        <f>ROUND(_xlfn.STDEV.S(B70,B72,B74,B76),3)</f>
        <v>8.9999999999999993E-3</v>
      </c>
      <c r="C80" s="10">
        <f t="shared" ref="C80:D80" si="8">ROUND(_xlfn.STDEV.S(C70,C72,C74,C76),3)</f>
        <v>1E-3</v>
      </c>
      <c r="D80" s="10">
        <f t="shared" si="8"/>
        <v>8.0000000000000002E-3</v>
      </c>
    </row>
    <row r="81" spans="1:8" x14ac:dyDescent="0.25">
      <c r="A81" t="s">
        <v>26</v>
      </c>
      <c r="B81" s="2">
        <v>4.5658682634730503E-2</v>
      </c>
      <c r="C81" s="2">
        <v>7.4850299401197598E-4</v>
      </c>
      <c r="D81" s="2">
        <v>4.6407185628742499E-2</v>
      </c>
    </row>
    <row r="82" spans="1:8" x14ac:dyDescent="0.25">
      <c r="A82" t="s">
        <v>140</v>
      </c>
      <c r="B82" s="10">
        <f>ROUND(_xlfn.STDEV.S(B71,B73,B75,B77),3)</f>
        <v>1.6E-2</v>
      </c>
      <c r="C82" s="10">
        <f t="shared" ref="C82:D82" si="9">ROUND(_xlfn.STDEV.S(C71,C73,C75,C77),3)</f>
        <v>1E-3</v>
      </c>
      <c r="D82" s="10">
        <f t="shared" si="9"/>
        <v>1.7000000000000001E-2</v>
      </c>
    </row>
    <row r="84" spans="1:8" x14ac:dyDescent="0.25">
      <c r="B84" t="s">
        <v>1</v>
      </c>
    </row>
    <row r="85" spans="1:8" x14ac:dyDescent="0.25">
      <c r="A85" s="1" t="s">
        <v>68</v>
      </c>
      <c r="B85" t="s">
        <v>3</v>
      </c>
      <c r="C85" t="s">
        <v>4</v>
      </c>
      <c r="D85" t="s">
        <v>5</v>
      </c>
      <c r="E85" t="s">
        <v>6</v>
      </c>
      <c r="F85" t="s">
        <v>7</v>
      </c>
      <c r="G85" t="s">
        <v>8</v>
      </c>
      <c r="H85" t="s">
        <v>9</v>
      </c>
    </row>
    <row r="87" spans="1:8" x14ac:dyDescent="0.25">
      <c r="A87" t="s">
        <v>69</v>
      </c>
      <c r="B87" s="6">
        <v>7.1856287425149698E-2</v>
      </c>
      <c r="C87" s="6">
        <v>2.9940119760479E-3</v>
      </c>
      <c r="D87" s="2">
        <v>7.4850299401197598E-2</v>
      </c>
      <c r="E87" t="s">
        <v>59</v>
      </c>
      <c r="F87" t="s">
        <v>60</v>
      </c>
      <c r="G87" t="s">
        <v>13</v>
      </c>
      <c r="H87" t="s">
        <v>14</v>
      </c>
    </row>
    <row r="88" spans="1:8" x14ac:dyDescent="0.25">
      <c r="A88" t="s">
        <v>70</v>
      </c>
      <c r="B88" s="6">
        <v>0.107784431137725</v>
      </c>
      <c r="C88" s="6">
        <v>0</v>
      </c>
      <c r="D88" s="2">
        <v>0.107784431137725</v>
      </c>
      <c r="E88" t="s">
        <v>59</v>
      </c>
      <c r="F88" t="s">
        <v>60</v>
      </c>
      <c r="G88" t="s">
        <v>16</v>
      </c>
      <c r="H88" t="s">
        <v>14</v>
      </c>
    </row>
    <row r="90" spans="1:8" x14ac:dyDescent="0.25">
      <c r="B90" t="s">
        <v>1</v>
      </c>
    </row>
    <row r="91" spans="1:8" x14ac:dyDescent="0.25">
      <c r="A91" s="1" t="s">
        <v>71</v>
      </c>
      <c r="B91" t="s">
        <v>3</v>
      </c>
      <c r="C91" t="s">
        <v>4</v>
      </c>
      <c r="D91" s="8" t="s">
        <v>5</v>
      </c>
      <c r="E91" t="s">
        <v>6</v>
      </c>
      <c r="F91" t="s">
        <v>7</v>
      </c>
      <c r="G91" t="s">
        <v>8</v>
      </c>
      <c r="H91" t="s">
        <v>9</v>
      </c>
    </row>
    <row r="92" spans="1:8" x14ac:dyDescent="0.25">
      <c r="D92" s="8"/>
    </row>
    <row r="93" spans="1:8" x14ac:dyDescent="0.25">
      <c r="A93" t="s">
        <v>72</v>
      </c>
      <c r="B93" s="6">
        <v>0</v>
      </c>
      <c r="C93" s="6">
        <v>1.19760479041916E-2</v>
      </c>
      <c r="D93" s="2">
        <v>1.19760479041916E-2</v>
      </c>
      <c r="E93" t="s">
        <v>73</v>
      </c>
      <c r="F93" t="s">
        <v>74</v>
      </c>
      <c r="G93" t="s">
        <v>13</v>
      </c>
      <c r="H93" t="s">
        <v>14</v>
      </c>
    </row>
    <row r="94" spans="1:8" x14ac:dyDescent="0.25">
      <c r="A94" t="s">
        <v>75</v>
      </c>
      <c r="B94" s="6">
        <v>0</v>
      </c>
      <c r="C94" s="6">
        <v>0.107784431137725</v>
      </c>
      <c r="D94" s="2">
        <v>0.107784431137725</v>
      </c>
      <c r="E94" t="s">
        <v>73</v>
      </c>
      <c r="F94" t="s">
        <v>74</v>
      </c>
      <c r="G94" t="s">
        <v>16</v>
      </c>
      <c r="H94" t="s">
        <v>14</v>
      </c>
    </row>
    <row r="96" spans="1:8" x14ac:dyDescent="0.25">
      <c r="B96" t="s">
        <v>1</v>
      </c>
    </row>
    <row r="97" spans="1:8" x14ac:dyDescent="0.25">
      <c r="A97" s="1" t="s">
        <v>76</v>
      </c>
      <c r="B97" t="s">
        <v>3</v>
      </c>
      <c r="C97" t="s">
        <v>4</v>
      </c>
      <c r="D97" t="s">
        <v>5</v>
      </c>
      <c r="E97" t="s">
        <v>6</v>
      </c>
      <c r="F97" t="s">
        <v>7</v>
      </c>
      <c r="G97" t="s">
        <v>8</v>
      </c>
      <c r="H97" t="s">
        <v>9</v>
      </c>
    </row>
    <row r="99" spans="1:8" x14ac:dyDescent="0.25">
      <c r="A99" t="s">
        <v>77</v>
      </c>
      <c r="B99" s="6">
        <v>5.0898203592814398E-2</v>
      </c>
      <c r="C99" s="6">
        <v>0</v>
      </c>
      <c r="D99" s="6">
        <v>5.0898203592814398E-2</v>
      </c>
      <c r="E99" t="s">
        <v>78</v>
      </c>
      <c r="F99" t="s">
        <v>79</v>
      </c>
      <c r="G99" t="s">
        <v>13</v>
      </c>
      <c r="H99" t="s">
        <v>14</v>
      </c>
    </row>
    <row r="100" spans="1:8" x14ac:dyDescent="0.25">
      <c r="A100" t="s">
        <v>80</v>
      </c>
      <c r="B100" s="6">
        <v>0.18562874251497</v>
      </c>
      <c r="C100" s="6">
        <v>0</v>
      </c>
      <c r="D100" s="6">
        <v>0.18562874251497</v>
      </c>
      <c r="E100" t="s">
        <v>78</v>
      </c>
      <c r="F100" t="s">
        <v>79</v>
      </c>
      <c r="G100" t="s">
        <v>16</v>
      </c>
      <c r="H100" t="s">
        <v>14</v>
      </c>
    </row>
    <row r="101" spans="1:8" x14ac:dyDescent="0.25">
      <c r="A101" t="s">
        <v>81</v>
      </c>
      <c r="B101" s="6">
        <v>0.104790419161677</v>
      </c>
      <c r="C101" s="6">
        <v>0</v>
      </c>
      <c r="D101" s="6">
        <v>0.104790419161677</v>
      </c>
      <c r="E101" t="s">
        <v>78</v>
      </c>
      <c r="F101" t="s">
        <v>79</v>
      </c>
      <c r="G101" t="s">
        <v>13</v>
      </c>
      <c r="H101" t="s">
        <v>14</v>
      </c>
    </row>
    <row r="102" spans="1:8" x14ac:dyDescent="0.25">
      <c r="A102" t="s">
        <v>82</v>
      </c>
      <c r="B102" s="6">
        <v>0.125748502994012</v>
      </c>
      <c r="C102" s="6">
        <v>0</v>
      </c>
      <c r="D102" s="6">
        <v>0.125748502994012</v>
      </c>
      <c r="E102" t="s">
        <v>78</v>
      </c>
      <c r="F102" t="s">
        <v>79</v>
      </c>
      <c r="G102" t="s">
        <v>16</v>
      </c>
      <c r="H102" t="s">
        <v>14</v>
      </c>
    </row>
    <row r="103" spans="1:8" x14ac:dyDescent="0.25">
      <c r="A103" t="s">
        <v>83</v>
      </c>
      <c r="B103" s="6">
        <v>5.3892215568862298E-2</v>
      </c>
      <c r="C103" s="6">
        <v>0</v>
      </c>
      <c r="D103" s="6">
        <v>5.3892215568862298E-2</v>
      </c>
      <c r="E103" t="s">
        <v>78</v>
      </c>
      <c r="F103" t="s">
        <v>79</v>
      </c>
      <c r="G103" t="s">
        <v>13</v>
      </c>
      <c r="H103" t="s">
        <v>14</v>
      </c>
    </row>
    <row r="104" spans="1:8" x14ac:dyDescent="0.25">
      <c r="A104" t="s">
        <v>84</v>
      </c>
      <c r="B104" s="6">
        <v>0.13173652694610799</v>
      </c>
      <c r="C104" s="6">
        <v>0</v>
      </c>
      <c r="D104" s="6">
        <v>0.13173652694610799</v>
      </c>
      <c r="E104" t="s">
        <v>78</v>
      </c>
      <c r="F104" t="s">
        <v>79</v>
      </c>
      <c r="G104" t="s">
        <v>16</v>
      </c>
      <c r="H104" t="s">
        <v>14</v>
      </c>
    </row>
    <row r="106" spans="1:8" x14ac:dyDescent="0.25">
      <c r="A106" t="s">
        <v>25</v>
      </c>
      <c r="B106" s="2">
        <v>6.9860279441117806E-2</v>
      </c>
      <c r="C106" s="2">
        <v>0</v>
      </c>
      <c r="D106" s="2">
        <v>6.9860279441117806E-2</v>
      </c>
      <c r="E106" s="4"/>
      <c r="F106" s="4"/>
    </row>
    <row r="107" spans="1:8" x14ac:dyDescent="0.25">
      <c r="A107" t="s">
        <v>139</v>
      </c>
      <c r="B107" s="10">
        <f>ROUND(_xlfn.STDEV.S(B99,B101,B103),3)</f>
        <v>0.03</v>
      </c>
      <c r="C107" s="10">
        <f t="shared" ref="C107:D107" si="10">ROUND(_xlfn.STDEV.S(C99,C101,C103),3)</f>
        <v>0</v>
      </c>
      <c r="D107" s="10">
        <f t="shared" si="10"/>
        <v>0.03</v>
      </c>
      <c r="E107" s="4"/>
      <c r="F107" s="4"/>
    </row>
    <row r="108" spans="1:8" x14ac:dyDescent="0.25">
      <c r="A108" t="s">
        <v>26</v>
      </c>
      <c r="B108" s="2">
        <v>0.14770459081836301</v>
      </c>
      <c r="C108" s="2">
        <v>0</v>
      </c>
      <c r="D108" s="2">
        <v>0.14770459081836301</v>
      </c>
      <c r="E108" s="4"/>
      <c r="F108" s="4"/>
    </row>
    <row r="109" spans="1:8" x14ac:dyDescent="0.25">
      <c r="A109" t="s">
        <v>140</v>
      </c>
      <c r="B109" s="10">
        <f>ROUND(_xlfn.STDEV.S(B100,B102,B104),3)</f>
        <v>3.3000000000000002E-2</v>
      </c>
      <c r="C109" s="10">
        <f t="shared" ref="C109:D109" si="11">ROUND(_xlfn.STDEV.S(C100,C102,C104),3)</f>
        <v>0</v>
      </c>
      <c r="D109" s="10">
        <f t="shared" si="11"/>
        <v>3.3000000000000002E-2</v>
      </c>
      <c r="E109" s="4"/>
      <c r="F109" s="4"/>
    </row>
    <row r="110" spans="1:8" x14ac:dyDescent="0.25">
      <c r="D110" s="8"/>
      <c r="E110" s="3"/>
      <c r="F110" s="3"/>
    </row>
  </sheetData>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0"/>
  <sheetViews>
    <sheetView zoomScaleNormal="100" workbookViewId="0">
      <selection activeCell="B107" sqref="B107"/>
    </sheetView>
  </sheetViews>
  <sheetFormatPr defaultColWidth="8.5703125" defaultRowHeight="15" x14ac:dyDescent="0.25"/>
  <cols>
    <col min="1" max="1" width="46" customWidth="1"/>
    <col min="2" max="2" width="12.28515625" customWidth="1"/>
    <col min="3" max="3" width="11.7109375" customWidth="1"/>
    <col min="4" max="4" width="11.28515625" customWidth="1"/>
    <col min="5" max="5" width="12.85546875" customWidth="1"/>
    <col min="6" max="7" width="12" customWidth="1"/>
    <col min="8" max="8" width="10.85546875" customWidth="1"/>
  </cols>
  <sheetData>
    <row r="1" spans="1:8" x14ac:dyDescent="0.25">
      <c r="A1" t="s">
        <v>0</v>
      </c>
    </row>
    <row r="2" spans="1:8" x14ac:dyDescent="0.25">
      <c r="B2" t="s">
        <v>1</v>
      </c>
    </row>
    <row r="3" spans="1:8" x14ac:dyDescent="0.25">
      <c r="A3" s="1" t="s">
        <v>2</v>
      </c>
      <c r="B3" t="s">
        <v>3</v>
      </c>
      <c r="C3" t="s">
        <v>4</v>
      </c>
      <c r="D3" t="s">
        <v>5</v>
      </c>
      <c r="E3" t="s">
        <v>6</v>
      </c>
      <c r="F3" t="s">
        <v>7</v>
      </c>
      <c r="G3" t="s">
        <v>8</v>
      </c>
      <c r="H3" t="s">
        <v>9</v>
      </c>
    </row>
    <row r="5" spans="1:8" x14ac:dyDescent="0.25">
      <c r="A5" t="s">
        <v>85</v>
      </c>
      <c r="B5" s="6">
        <v>0</v>
      </c>
      <c r="C5" s="6">
        <v>0.127</v>
      </c>
      <c r="D5" s="6">
        <v>0.127</v>
      </c>
      <c r="E5" t="s">
        <v>11</v>
      </c>
      <c r="F5" t="s">
        <v>12</v>
      </c>
      <c r="G5" t="s">
        <v>13</v>
      </c>
      <c r="H5" t="s">
        <v>86</v>
      </c>
    </row>
    <row r="6" spans="1:8" x14ac:dyDescent="0.25">
      <c r="A6" t="s">
        <v>87</v>
      </c>
      <c r="B6" s="6">
        <v>0</v>
      </c>
      <c r="C6" s="6">
        <v>0.20300000000000001</v>
      </c>
      <c r="D6" s="6">
        <v>0.20300000000000001</v>
      </c>
      <c r="E6" t="s">
        <v>11</v>
      </c>
      <c r="F6" t="s">
        <v>12</v>
      </c>
      <c r="G6" t="s">
        <v>16</v>
      </c>
      <c r="H6" t="s">
        <v>86</v>
      </c>
    </row>
    <row r="7" spans="1:8" x14ac:dyDescent="0.25">
      <c r="A7" t="s">
        <v>88</v>
      </c>
      <c r="B7" s="6">
        <v>0</v>
      </c>
      <c r="C7" s="6">
        <v>0.114</v>
      </c>
      <c r="D7" s="6">
        <v>0.114</v>
      </c>
      <c r="E7" t="s">
        <v>11</v>
      </c>
      <c r="F7" t="s">
        <v>12</v>
      </c>
      <c r="G7" t="s">
        <v>13</v>
      </c>
      <c r="H7" t="s">
        <v>86</v>
      </c>
    </row>
    <row r="8" spans="1:8" x14ac:dyDescent="0.25">
      <c r="A8" t="s">
        <v>89</v>
      </c>
      <c r="B8" s="6">
        <v>2.9940119760479E-3</v>
      </c>
      <c r="C8" s="6">
        <v>0.18099999999999999</v>
      </c>
      <c r="D8" s="6">
        <v>0.184</v>
      </c>
      <c r="E8" t="s">
        <v>11</v>
      </c>
      <c r="F8" t="s">
        <v>12</v>
      </c>
      <c r="G8" t="s">
        <v>16</v>
      </c>
      <c r="H8" t="s">
        <v>86</v>
      </c>
    </row>
    <row r="9" spans="1:8" x14ac:dyDescent="0.25">
      <c r="A9" t="s">
        <v>90</v>
      </c>
      <c r="B9" s="6">
        <v>0</v>
      </c>
      <c r="C9" s="6">
        <v>0.114</v>
      </c>
      <c r="D9" s="6">
        <v>0.114</v>
      </c>
      <c r="E9" t="s">
        <v>11</v>
      </c>
      <c r="F9" t="s">
        <v>12</v>
      </c>
      <c r="G9" t="s">
        <v>13</v>
      </c>
      <c r="H9" t="s">
        <v>86</v>
      </c>
    </row>
    <row r="10" spans="1:8" x14ac:dyDescent="0.25">
      <c r="A10" t="s">
        <v>91</v>
      </c>
      <c r="B10" s="6">
        <v>2.9940119760479E-3</v>
      </c>
      <c r="C10" s="6">
        <v>0.114</v>
      </c>
      <c r="D10" s="6">
        <v>0.11600000000000001</v>
      </c>
      <c r="E10" t="s">
        <v>11</v>
      </c>
      <c r="F10" t="s">
        <v>12</v>
      </c>
      <c r="G10" t="s">
        <v>16</v>
      </c>
      <c r="H10" t="s">
        <v>86</v>
      </c>
    </row>
    <row r="11" spans="1:8" x14ac:dyDescent="0.25">
      <c r="A11" t="s">
        <v>92</v>
      </c>
      <c r="B11" s="6">
        <v>0</v>
      </c>
      <c r="C11" s="6">
        <v>6.5000000000000002E-2</v>
      </c>
      <c r="D11" s="6">
        <v>6.5000000000000002E-2</v>
      </c>
      <c r="E11" t="s">
        <v>11</v>
      </c>
      <c r="F11" t="s">
        <v>12</v>
      </c>
      <c r="G11" t="s">
        <v>13</v>
      </c>
      <c r="H11" t="s">
        <v>86</v>
      </c>
    </row>
    <row r="12" spans="1:8" x14ac:dyDescent="0.25">
      <c r="A12" t="s">
        <v>93</v>
      </c>
      <c r="B12" s="6">
        <v>5.9880239520958096E-3</v>
      </c>
      <c r="C12" s="6">
        <v>0.15868263473053901</v>
      </c>
      <c r="D12" s="6">
        <v>0.164670658682635</v>
      </c>
      <c r="E12" t="s">
        <v>11</v>
      </c>
      <c r="F12" t="s">
        <v>12</v>
      </c>
      <c r="G12" t="s">
        <v>16</v>
      </c>
      <c r="H12" t="s">
        <v>86</v>
      </c>
    </row>
    <row r="13" spans="1:8" x14ac:dyDescent="0.25">
      <c r="A13" t="s">
        <v>94</v>
      </c>
      <c r="B13" s="6">
        <v>0</v>
      </c>
      <c r="C13" s="6">
        <v>0.11377245508981999</v>
      </c>
      <c r="D13" s="6">
        <v>0.11377245508981999</v>
      </c>
      <c r="E13" t="s">
        <v>11</v>
      </c>
      <c r="F13" t="s">
        <v>12</v>
      </c>
      <c r="G13" t="s">
        <v>13</v>
      </c>
      <c r="H13" t="s">
        <v>86</v>
      </c>
    </row>
    <row r="14" spans="1:8" x14ac:dyDescent="0.25">
      <c r="A14" t="s">
        <v>95</v>
      </c>
      <c r="B14" s="6">
        <v>5.0000000000000001E-3</v>
      </c>
      <c r="C14" s="6">
        <v>0.14599999999999999</v>
      </c>
      <c r="D14" s="6">
        <v>0.14899999999999999</v>
      </c>
      <c r="E14" t="s">
        <v>11</v>
      </c>
      <c r="F14" t="s">
        <v>12</v>
      </c>
      <c r="G14" t="s">
        <v>16</v>
      </c>
      <c r="H14" t="s">
        <v>86</v>
      </c>
    </row>
    <row r="16" spans="1:8" x14ac:dyDescent="0.25">
      <c r="A16" t="s">
        <v>25</v>
      </c>
      <c r="B16" s="2">
        <v>0</v>
      </c>
      <c r="C16" s="2">
        <v>0.107</v>
      </c>
      <c r="D16" s="2">
        <v>0.107</v>
      </c>
      <c r="E16" s="3"/>
    </row>
    <row r="17" spans="1:8" x14ac:dyDescent="0.25">
      <c r="A17" t="s">
        <v>139</v>
      </c>
      <c r="B17" s="10">
        <f>ROUND(_xlfn.STDEV.S(B5,B7,B9,B11,B13),3)</f>
        <v>0</v>
      </c>
      <c r="C17" s="10">
        <f t="shared" ref="C17:D17" si="0">ROUND(_xlfn.STDEV.S(C5,C7,C9,C11,C13),3)</f>
        <v>2.4E-2</v>
      </c>
      <c r="D17" s="10">
        <f t="shared" si="0"/>
        <v>2.4E-2</v>
      </c>
      <c r="E17" s="3"/>
    </row>
    <row r="18" spans="1:8" x14ac:dyDescent="0.25">
      <c r="A18" t="s">
        <v>26</v>
      </c>
      <c r="B18" s="2">
        <v>3.0000000000000001E-3</v>
      </c>
      <c r="C18" s="2">
        <v>0.161</v>
      </c>
      <c r="D18" s="2">
        <v>0.16300000000000001</v>
      </c>
      <c r="E18" s="3"/>
    </row>
    <row r="19" spans="1:8" x14ac:dyDescent="0.25">
      <c r="A19" t="s">
        <v>140</v>
      </c>
      <c r="B19" s="10">
        <f>ROUND(_xlfn.STDEV.S(B6,B8,B10,B12,B14),3)</f>
        <v>2E-3</v>
      </c>
      <c r="C19" s="10">
        <f t="shared" ref="C19:D19" si="1">ROUND(_xlfn.STDEV.S(C6,C8,C10,C12,C14),3)</f>
        <v>3.4000000000000002E-2</v>
      </c>
      <c r="D19" s="10">
        <f t="shared" si="1"/>
        <v>3.3000000000000002E-2</v>
      </c>
      <c r="E19" s="3"/>
    </row>
    <row r="21" spans="1:8" x14ac:dyDescent="0.25">
      <c r="A21" t="s">
        <v>96</v>
      </c>
      <c r="B21" s="6">
        <v>2.9940119760479E-3</v>
      </c>
      <c r="C21" s="6">
        <v>0.27300000000000002</v>
      </c>
      <c r="D21" s="6">
        <v>0.27600000000000002</v>
      </c>
      <c r="E21" t="s">
        <v>11</v>
      </c>
      <c r="F21" t="s">
        <v>28</v>
      </c>
      <c r="G21" t="s">
        <v>13</v>
      </c>
      <c r="H21" t="s">
        <v>86</v>
      </c>
    </row>
    <row r="22" spans="1:8" x14ac:dyDescent="0.25">
      <c r="A22" t="s">
        <v>97</v>
      </c>
      <c r="B22" s="6">
        <v>5.0000000000000001E-3</v>
      </c>
      <c r="C22" s="6">
        <v>0.14099999999999999</v>
      </c>
      <c r="D22" s="6">
        <v>0.14599999999999999</v>
      </c>
      <c r="E22" t="s">
        <v>11</v>
      </c>
      <c r="F22" t="s">
        <v>28</v>
      </c>
      <c r="G22" t="s">
        <v>16</v>
      </c>
      <c r="H22" t="s">
        <v>86</v>
      </c>
    </row>
    <row r="23" spans="1:8" x14ac:dyDescent="0.25">
      <c r="A23" t="s">
        <v>98</v>
      </c>
      <c r="B23" s="6">
        <v>0</v>
      </c>
      <c r="C23" s="6">
        <v>0.27300000000000002</v>
      </c>
      <c r="D23" s="6">
        <v>0.27300000000000002</v>
      </c>
      <c r="E23" t="s">
        <v>11</v>
      </c>
      <c r="F23" t="s">
        <v>28</v>
      </c>
      <c r="G23" t="s">
        <v>13</v>
      </c>
      <c r="H23" t="s">
        <v>86</v>
      </c>
    </row>
    <row r="24" spans="1:8" x14ac:dyDescent="0.25">
      <c r="A24" t="s">
        <v>99</v>
      </c>
      <c r="B24" s="6">
        <v>1.0999999999999999E-2</v>
      </c>
      <c r="C24" s="6">
        <v>0.214</v>
      </c>
      <c r="D24" s="6">
        <v>0.224</v>
      </c>
      <c r="E24" t="s">
        <v>11</v>
      </c>
      <c r="F24" t="s">
        <v>28</v>
      </c>
      <c r="G24" t="s">
        <v>16</v>
      </c>
      <c r="H24" t="s">
        <v>86</v>
      </c>
    </row>
    <row r="26" spans="1:8" x14ac:dyDescent="0.25">
      <c r="A26" t="s">
        <v>25</v>
      </c>
      <c r="B26" s="2">
        <v>1.49700598802395E-3</v>
      </c>
      <c r="C26" s="2">
        <v>0.27300000000000002</v>
      </c>
      <c r="D26" s="2">
        <v>0.27500000000000002</v>
      </c>
    </row>
    <row r="27" spans="1:8" x14ac:dyDescent="0.25">
      <c r="A27" t="s">
        <v>139</v>
      </c>
      <c r="B27" s="10">
        <f>ROUND(_xlfn.STDEV.S(B21,B23),3)</f>
        <v>2E-3</v>
      </c>
      <c r="C27" s="10">
        <f t="shared" ref="C27:D27" si="2">ROUND(_xlfn.STDEV.S(C21,C23),3)</f>
        <v>0</v>
      </c>
      <c r="D27" s="10">
        <f t="shared" si="2"/>
        <v>2E-3</v>
      </c>
    </row>
    <row r="28" spans="1:8" x14ac:dyDescent="0.25">
      <c r="A28" t="s">
        <v>26</v>
      </c>
      <c r="B28" s="2">
        <v>8.0000000000000002E-3</v>
      </c>
      <c r="C28" s="2">
        <v>0.17799999999999999</v>
      </c>
      <c r="D28" s="2">
        <v>0.185</v>
      </c>
    </row>
    <row r="29" spans="1:8" x14ac:dyDescent="0.25">
      <c r="A29" t="s">
        <v>140</v>
      </c>
      <c r="B29" s="10">
        <f>ROUND(_xlfn.STDEV.S(B22,B24),3)</f>
        <v>4.0000000000000001E-3</v>
      </c>
      <c r="C29" s="10">
        <f t="shared" ref="C29:D29" si="3">ROUND(_xlfn.STDEV.S(C22,C24),3)</f>
        <v>5.1999999999999998E-2</v>
      </c>
      <c r="D29" s="10">
        <f t="shared" si="3"/>
        <v>5.5E-2</v>
      </c>
    </row>
    <row r="31" spans="1:8" x14ac:dyDescent="0.25">
      <c r="A31" t="s">
        <v>100</v>
      </c>
      <c r="B31" s="2">
        <v>0</v>
      </c>
      <c r="C31" s="2">
        <v>7.2999999999999995E-2</v>
      </c>
      <c r="D31" s="2">
        <v>7.2999999999999995E-2</v>
      </c>
      <c r="E31" t="s">
        <v>11</v>
      </c>
      <c r="F31" t="s">
        <v>33</v>
      </c>
      <c r="G31" t="s">
        <v>13</v>
      </c>
      <c r="H31" t="s">
        <v>86</v>
      </c>
    </row>
    <row r="32" spans="1:8" x14ac:dyDescent="0.25">
      <c r="A32" t="s">
        <v>101</v>
      </c>
      <c r="B32" s="2">
        <v>1.6E-2</v>
      </c>
      <c r="C32" s="2">
        <v>0.19700000000000001</v>
      </c>
      <c r="D32" s="2">
        <v>0.214</v>
      </c>
      <c r="E32" t="s">
        <v>11</v>
      </c>
      <c r="F32" t="s">
        <v>33</v>
      </c>
      <c r="G32" t="s">
        <v>16</v>
      </c>
      <c r="H32" t="s">
        <v>86</v>
      </c>
    </row>
    <row r="34" spans="1:8" x14ac:dyDescent="0.25">
      <c r="A34" t="s">
        <v>102</v>
      </c>
      <c r="B34" s="6">
        <v>0</v>
      </c>
      <c r="C34" s="6">
        <v>0.23799999999999999</v>
      </c>
      <c r="D34" s="6">
        <v>0.23799999999999999</v>
      </c>
      <c r="E34" t="s">
        <v>11</v>
      </c>
      <c r="F34" t="s">
        <v>36</v>
      </c>
      <c r="G34" t="s">
        <v>13</v>
      </c>
      <c r="H34" t="s">
        <v>86</v>
      </c>
    </row>
    <row r="35" spans="1:8" x14ac:dyDescent="0.25">
      <c r="A35" t="s">
        <v>103</v>
      </c>
      <c r="B35" s="6">
        <v>1.0999999999999999E-2</v>
      </c>
      <c r="C35" s="6">
        <v>0.21099999999999999</v>
      </c>
      <c r="D35" s="6">
        <v>0.222</v>
      </c>
      <c r="E35" t="s">
        <v>11</v>
      </c>
      <c r="F35" t="s">
        <v>36</v>
      </c>
      <c r="G35" t="s">
        <v>16</v>
      </c>
      <c r="H35" t="s">
        <v>86</v>
      </c>
    </row>
    <row r="36" spans="1:8" x14ac:dyDescent="0.25">
      <c r="A36" t="s">
        <v>104</v>
      </c>
      <c r="B36" s="6">
        <v>0</v>
      </c>
      <c r="C36" s="6">
        <v>0.216</v>
      </c>
      <c r="D36" s="6">
        <v>0.216</v>
      </c>
      <c r="E36" t="s">
        <v>11</v>
      </c>
      <c r="F36" t="s">
        <v>36</v>
      </c>
      <c r="G36" t="s">
        <v>13</v>
      </c>
      <c r="H36" t="s">
        <v>86</v>
      </c>
    </row>
    <row r="37" spans="1:8" x14ac:dyDescent="0.25">
      <c r="A37" t="s">
        <v>105</v>
      </c>
      <c r="B37" s="6">
        <v>2.7E-2</v>
      </c>
      <c r="C37" s="6">
        <v>0.19700000000000001</v>
      </c>
      <c r="D37" s="6">
        <v>0.224</v>
      </c>
      <c r="E37" t="s">
        <v>11</v>
      </c>
      <c r="F37" t="s">
        <v>36</v>
      </c>
      <c r="G37" t="s">
        <v>16</v>
      </c>
      <c r="H37" t="s">
        <v>86</v>
      </c>
    </row>
    <row r="38" spans="1:8" x14ac:dyDescent="0.25">
      <c r="A38" t="s">
        <v>106</v>
      </c>
      <c r="B38" s="6">
        <v>0</v>
      </c>
      <c r="C38" s="6">
        <v>0.157</v>
      </c>
      <c r="D38" s="6">
        <v>0.157</v>
      </c>
      <c r="E38" t="s">
        <v>11</v>
      </c>
      <c r="F38" t="s">
        <v>36</v>
      </c>
      <c r="G38" t="s">
        <v>13</v>
      </c>
      <c r="H38" t="s">
        <v>86</v>
      </c>
    </row>
    <row r="39" spans="1:8" x14ac:dyDescent="0.25">
      <c r="A39" t="s">
        <v>107</v>
      </c>
      <c r="B39" s="6">
        <v>1.0999999999999999E-2</v>
      </c>
      <c r="C39" s="6">
        <v>0.114</v>
      </c>
      <c r="D39" s="6">
        <v>0.124</v>
      </c>
      <c r="E39" t="s">
        <v>11</v>
      </c>
      <c r="F39" t="s">
        <v>36</v>
      </c>
      <c r="G39" t="s">
        <v>16</v>
      </c>
      <c r="H39" t="s">
        <v>86</v>
      </c>
    </row>
    <row r="40" spans="1:8" x14ac:dyDescent="0.25">
      <c r="A40" t="s">
        <v>108</v>
      </c>
      <c r="B40" s="6">
        <v>0</v>
      </c>
      <c r="C40" s="6">
        <v>0.20300000000000001</v>
      </c>
      <c r="D40" s="6">
        <v>0.20300000000000001</v>
      </c>
      <c r="E40" t="s">
        <v>11</v>
      </c>
      <c r="F40" t="s">
        <v>36</v>
      </c>
      <c r="G40" t="s">
        <v>13</v>
      </c>
      <c r="H40" t="s">
        <v>86</v>
      </c>
    </row>
    <row r="41" spans="1:8" x14ac:dyDescent="0.25">
      <c r="A41" t="s">
        <v>109</v>
      </c>
      <c r="B41" s="6">
        <v>2.9940119760479E-3</v>
      </c>
      <c r="C41" s="6">
        <v>0.18099999999999999</v>
      </c>
      <c r="D41" s="6">
        <v>0.184</v>
      </c>
      <c r="E41" t="s">
        <v>11</v>
      </c>
      <c r="F41" t="s">
        <v>36</v>
      </c>
      <c r="G41" t="s">
        <v>16</v>
      </c>
      <c r="H41" t="s">
        <v>86</v>
      </c>
    </row>
    <row r="42" spans="1:8" x14ac:dyDescent="0.25">
      <c r="A42" t="s">
        <v>110</v>
      </c>
      <c r="B42" s="6">
        <v>0</v>
      </c>
      <c r="C42" s="6">
        <v>0.23499999999999999</v>
      </c>
      <c r="D42" s="6">
        <v>0.23499999999999999</v>
      </c>
      <c r="E42" t="s">
        <v>11</v>
      </c>
      <c r="F42" t="s">
        <v>36</v>
      </c>
      <c r="G42" t="s">
        <v>13</v>
      </c>
      <c r="H42" t="s">
        <v>86</v>
      </c>
    </row>
    <row r="43" spans="1:8" x14ac:dyDescent="0.25">
      <c r="A43" t="s">
        <v>111</v>
      </c>
      <c r="B43" s="9" t="s">
        <v>112</v>
      </c>
      <c r="C43" s="9" t="s">
        <v>112</v>
      </c>
      <c r="D43" s="9" t="s">
        <v>112</v>
      </c>
      <c r="E43" t="s">
        <v>11</v>
      </c>
      <c r="F43" t="s">
        <v>36</v>
      </c>
      <c r="G43" t="s">
        <v>16</v>
      </c>
      <c r="H43" t="s">
        <v>86</v>
      </c>
    </row>
    <row r="44" spans="1:8" x14ac:dyDescent="0.25">
      <c r="A44" t="s">
        <v>113</v>
      </c>
      <c r="B44" s="6">
        <v>0</v>
      </c>
      <c r="C44" s="6">
        <v>7.2999999999999995E-2</v>
      </c>
      <c r="D44" s="6">
        <v>7.2999999999999995E-2</v>
      </c>
      <c r="E44" t="s">
        <v>11</v>
      </c>
      <c r="F44" t="s">
        <v>36</v>
      </c>
      <c r="G44" t="s">
        <v>13</v>
      </c>
      <c r="H44" t="s">
        <v>86</v>
      </c>
    </row>
    <row r="45" spans="1:8" x14ac:dyDescent="0.25">
      <c r="A45" t="s">
        <v>114</v>
      </c>
      <c r="B45" s="6">
        <v>2.9940119760479E-3</v>
      </c>
      <c r="C45" s="6">
        <v>0.13200000000000001</v>
      </c>
      <c r="D45" s="6">
        <v>0.13500000000000001</v>
      </c>
      <c r="E45" t="s">
        <v>11</v>
      </c>
      <c r="F45" t="s">
        <v>36</v>
      </c>
      <c r="G45" t="s">
        <v>16</v>
      </c>
      <c r="H45" t="s">
        <v>86</v>
      </c>
    </row>
    <row r="47" spans="1:8" x14ac:dyDescent="0.25">
      <c r="A47" t="s">
        <v>25</v>
      </c>
      <c r="B47" s="2">
        <v>0</v>
      </c>
      <c r="C47" s="2">
        <v>0.187</v>
      </c>
      <c r="D47" s="2">
        <v>0.187</v>
      </c>
    </row>
    <row r="48" spans="1:8" x14ac:dyDescent="0.25">
      <c r="A48" t="s">
        <v>139</v>
      </c>
      <c r="B48" s="10">
        <f>ROUND(_xlfn.STDEV.S(B34,B36,B38,B40,B42,B44),3)</f>
        <v>0</v>
      </c>
      <c r="C48" s="10">
        <f t="shared" ref="C48:D48" si="4">ROUND(_xlfn.STDEV.S(C34,C36,C38,C40,C42,C44),3)</f>
        <v>6.3E-2</v>
      </c>
      <c r="D48" s="10">
        <f t="shared" si="4"/>
        <v>6.3E-2</v>
      </c>
    </row>
    <row r="49" spans="1:8" x14ac:dyDescent="0.25">
      <c r="A49" t="s">
        <v>26</v>
      </c>
      <c r="B49" s="2">
        <v>1.0999999999999999E-2</v>
      </c>
      <c r="C49" s="2">
        <v>0.16700000000000001</v>
      </c>
      <c r="D49" s="2">
        <v>0.17799999999999999</v>
      </c>
    </row>
    <row r="50" spans="1:8" x14ac:dyDescent="0.25">
      <c r="A50" t="s">
        <v>140</v>
      </c>
      <c r="B50" s="10">
        <f>ROUND(_xlfn.STDEV.S(B35,B37,B39,B41,B43,B45),3)</f>
        <v>0.01</v>
      </c>
      <c r="C50" s="10">
        <f t="shared" ref="C50:D50" si="5">ROUND(_xlfn.STDEV.S(C35,C37,C39,C41,C43,C45),3)</f>
        <v>4.2000000000000003E-2</v>
      </c>
      <c r="D50" s="10">
        <f t="shared" si="5"/>
        <v>4.7E-2</v>
      </c>
    </row>
    <row r="52" spans="1:8" x14ac:dyDescent="0.25">
      <c r="B52" t="s">
        <v>1</v>
      </c>
    </row>
    <row r="53" spans="1:8" x14ac:dyDescent="0.25">
      <c r="A53" s="1" t="s">
        <v>48</v>
      </c>
      <c r="B53" t="s">
        <v>3</v>
      </c>
      <c r="C53" t="s">
        <v>4</v>
      </c>
      <c r="D53" t="s">
        <v>5</v>
      </c>
      <c r="E53" t="s">
        <v>6</v>
      </c>
      <c r="F53" t="s">
        <v>7</v>
      </c>
      <c r="G53" t="s">
        <v>8</v>
      </c>
      <c r="H53" t="s">
        <v>9</v>
      </c>
    </row>
    <row r="54" spans="1:8" x14ac:dyDescent="0.25">
      <c r="A54" s="3"/>
    </row>
    <row r="55" spans="1:8" x14ac:dyDescent="0.25">
      <c r="A55" t="s">
        <v>115</v>
      </c>
      <c r="B55" s="6">
        <v>0</v>
      </c>
      <c r="C55" s="6">
        <v>2.4E-2</v>
      </c>
      <c r="D55" s="6">
        <v>2.4E-2</v>
      </c>
      <c r="E55" t="s">
        <v>50</v>
      </c>
      <c r="F55" t="s">
        <v>51</v>
      </c>
      <c r="G55" t="s">
        <v>13</v>
      </c>
      <c r="H55" t="s">
        <v>86</v>
      </c>
    </row>
    <row r="56" spans="1:8" x14ac:dyDescent="0.25">
      <c r="A56" t="s">
        <v>116</v>
      </c>
      <c r="B56" s="6">
        <v>0</v>
      </c>
      <c r="C56" s="6">
        <v>0.192</v>
      </c>
      <c r="D56" s="6">
        <v>0.192</v>
      </c>
      <c r="E56" t="s">
        <v>50</v>
      </c>
      <c r="F56" t="s">
        <v>51</v>
      </c>
      <c r="G56" t="s">
        <v>16</v>
      </c>
      <c r="H56" t="s">
        <v>86</v>
      </c>
    </row>
    <row r="57" spans="1:8" x14ac:dyDescent="0.25">
      <c r="A57" t="s">
        <v>117</v>
      </c>
      <c r="B57" s="6">
        <v>0</v>
      </c>
      <c r="C57" s="6">
        <v>2.7E-2</v>
      </c>
      <c r="D57" s="6">
        <v>2.7E-2</v>
      </c>
      <c r="E57" t="s">
        <v>50</v>
      </c>
      <c r="F57" t="s">
        <v>51</v>
      </c>
      <c r="G57" t="s">
        <v>13</v>
      </c>
      <c r="H57" t="s">
        <v>86</v>
      </c>
    </row>
    <row r="58" spans="1:8" x14ac:dyDescent="0.25">
      <c r="A58" t="s">
        <v>118</v>
      </c>
      <c r="B58" s="6">
        <v>0</v>
      </c>
      <c r="C58" s="6">
        <v>0.157</v>
      </c>
      <c r="D58" s="6">
        <v>0.157</v>
      </c>
      <c r="E58" t="s">
        <v>50</v>
      </c>
      <c r="F58" t="s">
        <v>51</v>
      </c>
      <c r="G58" t="s">
        <v>16</v>
      </c>
      <c r="H58" t="s">
        <v>86</v>
      </c>
    </row>
    <row r="59" spans="1:8" x14ac:dyDescent="0.25">
      <c r="A59" t="s">
        <v>119</v>
      </c>
      <c r="B59" s="6">
        <v>0</v>
      </c>
      <c r="C59" s="6">
        <v>1.4E-2</v>
      </c>
      <c r="D59" s="6">
        <v>1.4E-2</v>
      </c>
      <c r="E59" t="s">
        <v>50</v>
      </c>
      <c r="F59" t="s">
        <v>51</v>
      </c>
      <c r="G59" t="s">
        <v>13</v>
      </c>
      <c r="H59" t="s">
        <v>86</v>
      </c>
    </row>
    <row r="60" spans="1:8" x14ac:dyDescent="0.25">
      <c r="A60" t="s">
        <v>120</v>
      </c>
      <c r="B60" s="6">
        <v>2.9940119760479E-3</v>
      </c>
      <c r="C60" s="6">
        <v>0.11600000000000001</v>
      </c>
      <c r="D60" s="6">
        <v>0.11899999999999999</v>
      </c>
      <c r="E60" t="s">
        <v>50</v>
      </c>
      <c r="F60" t="s">
        <v>51</v>
      </c>
      <c r="G60" t="s">
        <v>16</v>
      </c>
      <c r="H60" t="s">
        <v>86</v>
      </c>
    </row>
    <row r="62" spans="1:8" x14ac:dyDescent="0.25">
      <c r="A62" t="s">
        <v>25</v>
      </c>
      <c r="B62" s="2">
        <v>0</v>
      </c>
      <c r="C62" s="2">
        <v>2.1999999999999999E-2</v>
      </c>
      <c r="D62" s="2">
        <v>2.1999999999999999E-2</v>
      </c>
    </row>
    <row r="63" spans="1:8" x14ac:dyDescent="0.25">
      <c r="A63" t="s">
        <v>139</v>
      </c>
      <c r="B63" s="10">
        <f>ROUND(_xlfn.STDEV.S(B55,B57,B59),3)</f>
        <v>0</v>
      </c>
      <c r="C63" s="10">
        <f t="shared" ref="C63:D63" si="6">ROUND(_xlfn.STDEV.S(C55,C57,C59),3)</f>
        <v>7.0000000000000001E-3</v>
      </c>
      <c r="D63" s="10">
        <f t="shared" si="6"/>
        <v>7.0000000000000001E-3</v>
      </c>
    </row>
    <row r="64" spans="1:8" x14ac:dyDescent="0.25">
      <c r="A64" t="s">
        <v>26</v>
      </c>
      <c r="B64" s="2">
        <v>9.9800399201596798E-4</v>
      </c>
      <c r="C64" s="2">
        <v>0.155</v>
      </c>
      <c r="D64" s="2">
        <v>0.156</v>
      </c>
    </row>
    <row r="65" spans="1:8" x14ac:dyDescent="0.25">
      <c r="A65" t="s">
        <v>140</v>
      </c>
      <c r="B65" s="10">
        <f>ROUND(_xlfn.STDEV.S(B56,B58,B60),3)</f>
        <v>2E-3</v>
      </c>
      <c r="C65" s="10">
        <f t="shared" ref="C65:D65" si="7">ROUND(_xlfn.STDEV.S(C56,C58,C60),3)</f>
        <v>3.7999999999999999E-2</v>
      </c>
      <c r="D65" s="10">
        <f t="shared" si="7"/>
        <v>3.6999999999999998E-2</v>
      </c>
    </row>
    <row r="67" spans="1:8" x14ac:dyDescent="0.25">
      <c r="B67" t="s">
        <v>1</v>
      </c>
    </row>
    <row r="68" spans="1:8" x14ac:dyDescent="0.25">
      <c r="A68" s="1" t="s">
        <v>57</v>
      </c>
      <c r="B68" t="s">
        <v>3</v>
      </c>
      <c r="C68" t="s">
        <v>4</v>
      </c>
      <c r="D68" t="s">
        <v>5</v>
      </c>
      <c r="E68" t="s">
        <v>6</v>
      </c>
      <c r="F68" t="s">
        <v>7</v>
      </c>
      <c r="G68" t="s">
        <v>8</v>
      </c>
      <c r="H68" t="s">
        <v>9</v>
      </c>
    </row>
    <row r="70" spans="1:8" x14ac:dyDescent="0.25">
      <c r="A70" t="s">
        <v>121</v>
      </c>
      <c r="B70" s="13">
        <v>8.0000000000000002E-3</v>
      </c>
      <c r="C70" s="13">
        <v>0</v>
      </c>
      <c r="D70" s="13">
        <v>8.0000000000000002E-3</v>
      </c>
      <c r="E70" t="s">
        <v>59</v>
      </c>
      <c r="F70" t="s">
        <v>60</v>
      </c>
      <c r="G70" t="s">
        <v>13</v>
      </c>
      <c r="H70" t="s">
        <v>86</v>
      </c>
    </row>
    <row r="71" spans="1:8" x14ac:dyDescent="0.25">
      <c r="A71" t="s">
        <v>122</v>
      </c>
      <c r="B71" s="13">
        <v>0.105</v>
      </c>
      <c r="C71" s="13">
        <v>8.0000000000000002E-3</v>
      </c>
      <c r="D71" s="13">
        <v>0.114</v>
      </c>
      <c r="E71" t="s">
        <v>59</v>
      </c>
      <c r="F71" t="s">
        <v>60</v>
      </c>
      <c r="G71" t="s">
        <v>16</v>
      </c>
      <c r="H71" t="s">
        <v>86</v>
      </c>
    </row>
    <row r="72" spans="1:8" x14ac:dyDescent="0.25">
      <c r="A72" t="s">
        <v>123</v>
      </c>
      <c r="B72" s="13">
        <v>5.0000000000000001E-3</v>
      </c>
      <c r="C72" s="13">
        <v>0</v>
      </c>
      <c r="D72" s="13">
        <v>5.0000000000000001E-3</v>
      </c>
      <c r="E72" t="s">
        <v>59</v>
      </c>
      <c r="F72" t="s">
        <v>60</v>
      </c>
      <c r="G72" t="s">
        <v>13</v>
      </c>
      <c r="H72" t="s">
        <v>86</v>
      </c>
    </row>
    <row r="73" spans="1:8" x14ac:dyDescent="0.25">
      <c r="A73" t="s">
        <v>124</v>
      </c>
      <c r="B73" s="13">
        <v>8.8999999999999996E-2</v>
      </c>
      <c r="C73" s="13">
        <v>8.0000000000000002E-3</v>
      </c>
      <c r="D73" s="13">
        <v>9.7000000000000003E-2</v>
      </c>
      <c r="E73" t="s">
        <v>59</v>
      </c>
      <c r="F73" t="s">
        <v>60</v>
      </c>
      <c r="G73" t="s">
        <v>16</v>
      </c>
      <c r="H73" t="s">
        <v>86</v>
      </c>
    </row>
    <row r="74" spans="1:8" x14ac:dyDescent="0.25">
      <c r="A74" t="s">
        <v>125</v>
      </c>
      <c r="B74" s="13">
        <v>5.0000000000000001E-3</v>
      </c>
      <c r="C74" s="13">
        <v>0</v>
      </c>
      <c r="D74" s="13">
        <v>5.0000000000000001E-3</v>
      </c>
      <c r="E74" t="s">
        <v>59</v>
      </c>
      <c r="F74" t="s">
        <v>60</v>
      </c>
      <c r="G74" t="s">
        <v>13</v>
      </c>
      <c r="H74" t="s">
        <v>86</v>
      </c>
    </row>
    <row r="75" spans="1:8" x14ac:dyDescent="0.25">
      <c r="A75" t="s">
        <v>126</v>
      </c>
      <c r="B75" s="13">
        <v>8.5999999999999993E-2</v>
      </c>
      <c r="C75" s="13">
        <v>5.0000000000000001E-3</v>
      </c>
      <c r="D75" s="13">
        <v>9.1999999999999998E-2</v>
      </c>
      <c r="E75" t="s">
        <v>59</v>
      </c>
      <c r="F75" t="s">
        <v>60</v>
      </c>
      <c r="G75" t="s">
        <v>16</v>
      </c>
      <c r="H75" t="s">
        <v>86</v>
      </c>
    </row>
    <row r="76" spans="1:8" x14ac:dyDescent="0.25">
      <c r="A76" t="s">
        <v>127</v>
      </c>
      <c r="B76" s="13">
        <v>4.2999999999999997E-2</v>
      </c>
      <c r="C76" s="13">
        <v>0</v>
      </c>
      <c r="D76" s="13">
        <v>4.2999999999999997E-2</v>
      </c>
      <c r="E76" t="s">
        <v>59</v>
      </c>
      <c r="F76" t="s">
        <v>60</v>
      </c>
      <c r="G76" t="s">
        <v>13</v>
      </c>
      <c r="H76" t="s">
        <v>86</v>
      </c>
    </row>
    <row r="77" spans="1:8" x14ac:dyDescent="0.25">
      <c r="A77" t="s">
        <v>128</v>
      </c>
      <c r="B77" s="13">
        <v>0.127</v>
      </c>
      <c r="C77" s="13">
        <v>1.0999999999999999E-2</v>
      </c>
      <c r="D77" s="13">
        <v>0.13800000000000001</v>
      </c>
      <c r="E77" t="s">
        <v>59</v>
      </c>
      <c r="F77" t="s">
        <v>60</v>
      </c>
      <c r="G77" t="s">
        <v>16</v>
      </c>
      <c r="H77" t="s">
        <v>86</v>
      </c>
    </row>
    <row r="79" spans="1:8" x14ac:dyDescent="0.25">
      <c r="A79" t="s">
        <v>25</v>
      </c>
      <c r="B79" s="2">
        <v>1.4999999999999999E-2</v>
      </c>
      <c r="C79" s="2">
        <v>0</v>
      </c>
      <c r="D79" s="2">
        <v>1.4999999999999999E-2</v>
      </c>
    </row>
    <row r="80" spans="1:8" x14ac:dyDescent="0.25">
      <c r="A80" t="s">
        <v>139</v>
      </c>
      <c r="B80" s="10">
        <f>ROUND(_xlfn.STDEV.S(B70,B72,B74,B76),3)</f>
        <v>1.9E-2</v>
      </c>
      <c r="C80" s="10">
        <f t="shared" ref="C80:D80" si="8">ROUND(_xlfn.STDEV.S(C70,C72,C74,C76),3)</f>
        <v>0</v>
      </c>
      <c r="D80" s="10">
        <f t="shared" si="8"/>
        <v>1.9E-2</v>
      </c>
    </row>
    <row r="81" spans="1:8" x14ac:dyDescent="0.25">
      <c r="A81" t="s">
        <v>26</v>
      </c>
      <c r="B81" s="2">
        <v>0.10199999999999999</v>
      </c>
      <c r="C81" s="2">
        <v>8.0000000000000002E-3</v>
      </c>
      <c r="D81" s="2">
        <v>0.11</v>
      </c>
    </row>
    <row r="82" spans="1:8" x14ac:dyDescent="0.25">
      <c r="A82" t="s">
        <v>140</v>
      </c>
      <c r="B82" s="10">
        <f>ROUND(_xlfn.STDEV.S(B71,B73,B75,B77),3)</f>
        <v>1.9E-2</v>
      </c>
      <c r="C82" s="10">
        <f t="shared" ref="C82:D82" si="9">ROUND(_xlfn.STDEV.S(C71,C73,C75,C77),3)</f>
        <v>2E-3</v>
      </c>
      <c r="D82" s="10">
        <f t="shared" si="9"/>
        <v>2.1000000000000001E-2</v>
      </c>
    </row>
    <row r="84" spans="1:8" x14ac:dyDescent="0.25">
      <c r="B84" t="s">
        <v>1</v>
      </c>
    </row>
    <row r="85" spans="1:8" x14ac:dyDescent="0.25">
      <c r="A85" s="1" t="s">
        <v>68</v>
      </c>
      <c r="B85" t="s">
        <v>3</v>
      </c>
      <c r="C85" t="s">
        <v>4</v>
      </c>
      <c r="D85" t="s">
        <v>5</v>
      </c>
      <c r="E85" t="s">
        <v>6</v>
      </c>
      <c r="F85" t="s">
        <v>7</v>
      </c>
      <c r="G85" t="s">
        <v>8</v>
      </c>
      <c r="H85" t="s">
        <v>9</v>
      </c>
    </row>
    <row r="86" spans="1:8" x14ac:dyDescent="0.25">
      <c r="A86" s="3"/>
    </row>
    <row r="87" spans="1:8" x14ac:dyDescent="0.25">
      <c r="A87" t="s">
        <v>129</v>
      </c>
      <c r="B87" s="2">
        <v>1.4E-2</v>
      </c>
      <c r="C87" s="2">
        <v>2.9940119760479E-3</v>
      </c>
      <c r="D87" s="2">
        <v>1.6E-2</v>
      </c>
      <c r="E87" t="s">
        <v>59</v>
      </c>
      <c r="F87" t="s">
        <v>60</v>
      </c>
      <c r="G87" t="s">
        <v>13</v>
      </c>
      <c r="H87" t="s">
        <v>86</v>
      </c>
    </row>
    <row r="88" spans="1:8" x14ac:dyDescent="0.25">
      <c r="A88" t="s">
        <v>130</v>
      </c>
      <c r="B88" s="11" t="s">
        <v>112</v>
      </c>
      <c r="C88" s="11" t="s">
        <v>112</v>
      </c>
      <c r="D88" s="11" t="s">
        <v>112</v>
      </c>
      <c r="E88" t="s">
        <v>59</v>
      </c>
      <c r="F88" t="s">
        <v>60</v>
      </c>
      <c r="G88" t="s">
        <v>16</v>
      </c>
      <c r="H88" t="s">
        <v>86</v>
      </c>
    </row>
    <row r="90" spans="1:8" x14ac:dyDescent="0.25">
      <c r="B90" t="s">
        <v>1</v>
      </c>
    </row>
    <row r="91" spans="1:8" x14ac:dyDescent="0.25">
      <c r="A91" s="1" t="s">
        <v>71</v>
      </c>
      <c r="B91" t="s">
        <v>3</v>
      </c>
      <c r="C91" t="s">
        <v>4</v>
      </c>
      <c r="D91" s="8" t="s">
        <v>5</v>
      </c>
      <c r="E91" t="s">
        <v>6</v>
      </c>
      <c r="F91" t="s">
        <v>7</v>
      </c>
      <c r="G91" t="s">
        <v>8</v>
      </c>
      <c r="H91" t="s">
        <v>9</v>
      </c>
    </row>
    <row r="92" spans="1:8" x14ac:dyDescent="0.25">
      <c r="D92" s="8"/>
    </row>
    <row r="93" spans="1:8" x14ac:dyDescent="0.25">
      <c r="A93" t="s">
        <v>131</v>
      </c>
      <c r="B93" s="2">
        <v>0</v>
      </c>
      <c r="C93" s="2">
        <v>5.0999999999999997E-2</v>
      </c>
      <c r="D93" s="2">
        <v>5.0999999999999997E-2</v>
      </c>
      <c r="E93" t="s">
        <v>73</v>
      </c>
      <c r="F93" t="s">
        <v>74</v>
      </c>
      <c r="G93" t="s">
        <v>13</v>
      </c>
      <c r="H93" t="s">
        <v>86</v>
      </c>
    </row>
    <row r="94" spans="1:8" x14ac:dyDescent="0.25">
      <c r="A94" t="s">
        <v>132</v>
      </c>
      <c r="B94" s="2">
        <v>0</v>
      </c>
      <c r="C94" s="2">
        <v>0.26200000000000001</v>
      </c>
      <c r="D94" s="2">
        <v>0.26200000000000001</v>
      </c>
      <c r="E94" t="s">
        <v>73</v>
      </c>
      <c r="F94" t="s">
        <v>74</v>
      </c>
      <c r="G94" t="s">
        <v>16</v>
      </c>
      <c r="H94" t="s">
        <v>86</v>
      </c>
    </row>
    <row r="96" spans="1:8" x14ac:dyDescent="0.25">
      <c r="B96" t="s">
        <v>1</v>
      </c>
    </row>
    <row r="97" spans="1:8" x14ac:dyDescent="0.25">
      <c r="A97" s="1" t="s">
        <v>76</v>
      </c>
      <c r="B97" t="s">
        <v>3</v>
      </c>
      <c r="C97" t="s">
        <v>4</v>
      </c>
      <c r="D97" t="s">
        <v>5</v>
      </c>
      <c r="E97" t="s">
        <v>6</v>
      </c>
      <c r="F97" t="s">
        <v>7</v>
      </c>
      <c r="G97" t="s">
        <v>8</v>
      </c>
      <c r="H97" t="s">
        <v>9</v>
      </c>
    </row>
    <row r="99" spans="1:8" x14ac:dyDescent="0.25">
      <c r="A99" t="s">
        <v>133</v>
      </c>
      <c r="B99" s="13">
        <v>0.21299999999999999</v>
      </c>
      <c r="C99" s="13">
        <v>0</v>
      </c>
      <c r="D99" s="13">
        <v>0.21299999999999999</v>
      </c>
      <c r="E99" t="s">
        <v>78</v>
      </c>
      <c r="F99" t="s">
        <v>79</v>
      </c>
      <c r="G99" t="s">
        <v>13</v>
      </c>
      <c r="H99" t="s">
        <v>86</v>
      </c>
    </row>
    <row r="100" spans="1:8" x14ac:dyDescent="0.25">
      <c r="A100" t="s">
        <v>134</v>
      </c>
      <c r="B100" s="13">
        <v>0.159</v>
      </c>
      <c r="C100" s="13">
        <v>2.9940119760479E-3</v>
      </c>
      <c r="D100" s="13">
        <v>0.16200000000000001</v>
      </c>
      <c r="E100" t="s">
        <v>78</v>
      </c>
      <c r="F100" t="s">
        <v>79</v>
      </c>
      <c r="G100" t="s">
        <v>16</v>
      </c>
      <c r="H100" t="s">
        <v>86</v>
      </c>
    </row>
    <row r="101" spans="1:8" x14ac:dyDescent="0.25">
      <c r="A101" t="s">
        <v>135</v>
      </c>
      <c r="B101" s="13">
        <v>2.1999999999999999E-2</v>
      </c>
      <c r="C101" s="13">
        <v>0</v>
      </c>
      <c r="D101" s="13">
        <v>2.1999999999999999E-2</v>
      </c>
      <c r="E101" t="s">
        <v>78</v>
      </c>
      <c r="F101" t="s">
        <v>79</v>
      </c>
      <c r="G101" t="s">
        <v>13</v>
      </c>
      <c r="H101" t="s">
        <v>86</v>
      </c>
    </row>
    <row r="102" spans="1:8" x14ac:dyDescent="0.25">
      <c r="A102" t="s">
        <v>136</v>
      </c>
      <c r="B102" s="14" t="s">
        <v>112</v>
      </c>
      <c r="C102" s="14" t="s">
        <v>112</v>
      </c>
      <c r="D102" s="14" t="s">
        <v>112</v>
      </c>
      <c r="E102" t="s">
        <v>78</v>
      </c>
      <c r="F102" t="s">
        <v>79</v>
      </c>
      <c r="G102" t="s">
        <v>16</v>
      </c>
      <c r="H102" t="s">
        <v>86</v>
      </c>
    </row>
    <row r="103" spans="1:8" x14ac:dyDescent="0.25">
      <c r="A103" t="s">
        <v>137</v>
      </c>
      <c r="B103" s="13">
        <v>8.8999999999999996E-2</v>
      </c>
      <c r="C103" s="13">
        <v>0</v>
      </c>
      <c r="D103" s="13">
        <v>8.8999999999999996E-2</v>
      </c>
      <c r="E103" t="s">
        <v>78</v>
      </c>
      <c r="F103" t="s">
        <v>79</v>
      </c>
      <c r="G103" t="s">
        <v>13</v>
      </c>
      <c r="H103" t="s">
        <v>86</v>
      </c>
    </row>
    <row r="104" spans="1:8" x14ac:dyDescent="0.25">
      <c r="A104" t="s">
        <v>138</v>
      </c>
      <c r="B104" s="13">
        <v>0.157</v>
      </c>
      <c r="C104" s="13">
        <v>0</v>
      </c>
      <c r="D104" s="13">
        <v>0.157</v>
      </c>
      <c r="E104" t="s">
        <v>78</v>
      </c>
      <c r="F104" t="s">
        <v>79</v>
      </c>
      <c r="G104" t="s">
        <v>16</v>
      </c>
      <c r="H104" t="s">
        <v>86</v>
      </c>
    </row>
    <row r="106" spans="1:8" x14ac:dyDescent="0.25">
      <c r="A106" t="s">
        <v>25</v>
      </c>
      <c r="B106" s="2">
        <v>0.108</v>
      </c>
      <c r="C106" s="2">
        <v>0</v>
      </c>
      <c r="D106" s="2">
        <v>0.108</v>
      </c>
      <c r="E106" s="3"/>
      <c r="F106" s="3"/>
    </row>
    <row r="107" spans="1:8" x14ac:dyDescent="0.25">
      <c r="A107" t="s">
        <v>139</v>
      </c>
      <c r="B107" s="10">
        <f>ROUND(_xlfn.STDEV.S(B99,B101,B103),3)</f>
        <v>9.7000000000000003E-2</v>
      </c>
      <c r="C107" s="10">
        <f t="shared" ref="C107:D107" si="10">ROUND(_xlfn.STDEV.S(C99,C101,C103),3)</f>
        <v>0</v>
      </c>
      <c r="D107" s="10">
        <f t="shared" si="10"/>
        <v>9.7000000000000003E-2</v>
      </c>
      <c r="E107" s="3"/>
      <c r="F107" s="3"/>
    </row>
    <row r="108" spans="1:8" x14ac:dyDescent="0.25">
      <c r="A108" t="s">
        <v>26</v>
      </c>
      <c r="B108" s="2">
        <v>0.158</v>
      </c>
      <c r="C108" s="2">
        <v>1.49700598802395E-3</v>
      </c>
      <c r="D108" s="2">
        <v>0.16</v>
      </c>
      <c r="E108" s="3"/>
      <c r="F108" s="3"/>
    </row>
    <row r="109" spans="1:8" x14ac:dyDescent="0.25">
      <c r="A109" t="s">
        <v>140</v>
      </c>
      <c r="B109" s="10">
        <f>ROUND(_xlfn.STDEV.S(B100,B102,B104),3)</f>
        <v>1E-3</v>
      </c>
      <c r="C109" s="10">
        <f t="shared" ref="C109:D109" si="11">ROUND(_xlfn.STDEV.S(C100,C102,C104),3)</f>
        <v>2E-3</v>
      </c>
      <c r="D109" s="10">
        <f t="shared" si="11"/>
        <v>4.0000000000000001E-3</v>
      </c>
      <c r="E109" s="3"/>
      <c r="F109" s="3"/>
    </row>
    <row r="110" spans="1:8" x14ac:dyDescent="0.25">
      <c r="D110" s="8"/>
      <c r="E110" s="3"/>
      <c r="F110" s="3"/>
    </row>
  </sheetData>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56</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Legend</vt:lpstr>
      <vt:lpstr>ITS1_dataset</vt:lpstr>
      <vt:lpstr>ITS2_dataset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Mahelka Václav</dc:creator>
  <dc:description/>
  <cp:lastModifiedBy>Václav Mahelka</cp:lastModifiedBy>
  <cp:revision>7</cp:revision>
  <dcterms:created xsi:type="dcterms:W3CDTF">2022-12-19T08:50:15Z</dcterms:created>
  <dcterms:modified xsi:type="dcterms:W3CDTF">2023-08-09T13:51:53Z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