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BDBC2CD-433E-4FF3-8163-9EA30B019D16}" xr6:coauthVersionLast="47" xr6:coauthVersionMax="47" xr10:uidLastSave="{00000000-0000-0000-0000-000000000000}"/>
  <bookViews>
    <workbookView xWindow="-120" yWindow="-120" windowWidth="20730" windowHeight="11040" xr2:uid="{B2094D2B-2287-4545-A739-5D40729F386E}"/>
  </bookViews>
  <sheets>
    <sheet name="Supplementary File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" l="1"/>
  <c r="O26" i="1"/>
  <c r="L26" i="1"/>
  <c r="I26" i="1"/>
  <c r="F26" i="1"/>
  <c r="C26" i="1"/>
  <c r="R25" i="1"/>
  <c r="R27" i="1" s="1"/>
  <c r="O25" i="1"/>
  <c r="L25" i="1"/>
  <c r="I25" i="1"/>
  <c r="F25" i="1"/>
  <c r="C25" i="1"/>
  <c r="R24" i="1"/>
  <c r="O24" i="1"/>
  <c r="L24" i="1"/>
  <c r="I24" i="1"/>
  <c r="F24" i="1"/>
  <c r="C24" i="1"/>
  <c r="R23" i="1"/>
  <c r="O23" i="1"/>
  <c r="O27" i="1" s="1"/>
  <c r="L23" i="1"/>
  <c r="L27" i="1" s="1"/>
  <c r="I23" i="1"/>
  <c r="I27" i="1" s="1"/>
  <c r="F23" i="1"/>
  <c r="F27" i="1" s="1"/>
  <c r="C23" i="1"/>
  <c r="C27" i="1" s="1"/>
  <c r="F9" i="1"/>
  <c r="F8" i="1"/>
  <c r="G8" i="1" s="1"/>
  <c r="F7" i="1"/>
  <c r="G7" i="1" s="1"/>
  <c r="F6" i="1"/>
  <c r="G6" i="1" s="1"/>
  <c r="F5" i="1"/>
  <c r="G5" i="1" s="1"/>
  <c r="F4" i="1"/>
  <c r="G4" i="1" s="1"/>
  <c r="F3" i="1"/>
  <c r="G3" i="1" s="1"/>
</calcChain>
</file>

<file path=xl/sharedStrings.xml><?xml version="1.0" encoding="utf-8"?>
<sst xmlns="http://schemas.openxmlformats.org/spreadsheetml/2006/main" count="75" uniqueCount="19">
  <si>
    <t>Phylum</t>
  </si>
  <si>
    <t>Sham_F</t>
  </si>
  <si>
    <t>Average</t>
  </si>
  <si>
    <t xml:space="preserve">Percentage </t>
  </si>
  <si>
    <t>CCI_F</t>
  </si>
  <si>
    <r>
      <t>CCI_M</t>
    </r>
    <r>
      <rPr>
        <b/>
        <sz val="11"/>
        <color theme="1"/>
        <rFont val="Calibri"/>
        <family val="2"/>
      </rPr>
      <t>→F</t>
    </r>
  </si>
  <si>
    <t>Actinobacteria</t>
  </si>
  <si>
    <t>Bacteroidetes</t>
  </si>
  <si>
    <t>Deferribacteres</t>
  </si>
  <si>
    <t>Firmicutes</t>
  </si>
  <si>
    <t>Proteobacteria</t>
  </si>
  <si>
    <t>Verrucomicrobia</t>
  </si>
  <si>
    <t>Sham_M</t>
  </si>
  <si>
    <t>CCI_M</t>
  </si>
  <si>
    <r>
      <t>CCI_F</t>
    </r>
    <r>
      <rPr>
        <b/>
        <sz val="11"/>
        <color theme="1"/>
        <rFont val="Calibri"/>
        <family val="2"/>
      </rPr>
      <t>→M</t>
    </r>
  </si>
  <si>
    <t xml:space="preserve">Firmicutes/Bacteroidetes ratio </t>
  </si>
  <si>
    <r>
      <t>CCI_M</t>
    </r>
    <r>
      <rPr>
        <b/>
        <sz val="11"/>
        <rFont val="Calibri"/>
        <family val="2"/>
      </rPr>
      <t>→</t>
    </r>
    <r>
      <rPr>
        <b/>
        <sz val="11"/>
        <rFont val="Calibri"/>
        <family val="2"/>
        <scheme val="minor"/>
      </rPr>
      <t>F</t>
    </r>
  </si>
  <si>
    <t xml:space="preserve">F/B ratio </t>
  </si>
  <si>
    <t xml:space="preserve">Supplementary File  4 : Phylum level abundance and F/B ratio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</si>
</sst>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3A315-77D0-4D9E-88BA-9A8548A63A46}">
  <dimension ref="A1:U28"/>
  <sheetViews>
    <sheetView tabSelected="1" workbookViewId="0">
      <selection activeCell="F13" sqref="F13"/>
    </sheetView>
  </sheetViews>
  <sheetFormatPr defaultRowHeight="15" x14ac:dyDescent="0.25"/>
  <cols>
    <col min="1" max="1" width="18.5703125" customWidth="1"/>
    <col min="2" max="2" width="14" customWidth="1"/>
    <col min="4" max="4" width="11" customWidth="1"/>
    <col min="7" max="7" width="10.42578125" customWidth="1"/>
    <col min="8" max="8" width="12.28515625" customWidth="1"/>
    <col min="10" max="10" width="12.5703125" customWidth="1"/>
    <col min="11" max="11" width="13.5703125" customWidth="1"/>
    <col min="13" max="13" width="12.85546875" customWidth="1"/>
    <col min="14" max="14" width="14.7109375" customWidth="1"/>
    <col min="16" max="16" width="12.85546875" customWidth="1"/>
    <col min="17" max="17" width="13.85546875" customWidth="1"/>
    <col min="21" max="21" width="10.42578125" customWidth="1"/>
  </cols>
  <sheetData>
    <row r="1" spans="1:21" s="1" customFormat="1" ht="15.75" x14ac:dyDescent="0.25">
      <c r="A1" s="1" t="s">
        <v>18</v>
      </c>
    </row>
    <row r="2" spans="1:21" s="3" customFormat="1" x14ac:dyDescent="0.25">
      <c r="A2" s="2" t="s">
        <v>0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2</v>
      </c>
      <c r="G2" s="3" t="s">
        <v>3</v>
      </c>
      <c r="I2" s="3" t="s">
        <v>4</v>
      </c>
      <c r="J2" s="3" t="s">
        <v>4</v>
      </c>
      <c r="K2" s="3" t="s">
        <v>4</v>
      </c>
      <c r="L2" s="3" t="s">
        <v>4</v>
      </c>
      <c r="M2" s="3" t="s">
        <v>2</v>
      </c>
      <c r="N2" s="3" t="s">
        <v>3</v>
      </c>
      <c r="P2" s="3" t="s">
        <v>5</v>
      </c>
      <c r="Q2" s="3" t="s">
        <v>5</v>
      </c>
      <c r="R2" s="3" t="s">
        <v>5</v>
      </c>
      <c r="S2" s="3" t="s">
        <v>5</v>
      </c>
      <c r="T2" s="3" t="s">
        <v>2</v>
      </c>
      <c r="U2" s="3" t="s">
        <v>3</v>
      </c>
    </row>
    <row r="3" spans="1:21" x14ac:dyDescent="0.25">
      <c r="A3" s="4" t="s">
        <v>6</v>
      </c>
      <c r="B3" s="5">
        <v>292</v>
      </c>
      <c r="C3" s="5">
        <v>187</v>
      </c>
      <c r="D3" s="5">
        <v>615</v>
      </c>
      <c r="E3" s="5">
        <v>233</v>
      </c>
      <c r="F3">
        <f>AVERAGE(B3:E3)</f>
        <v>331.75</v>
      </c>
      <c r="G3">
        <f>F3/$F$9*100</f>
        <v>1.1332775377047501</v>
      </c>
      <c r="I3">
        <v>871</v>
      </c>
      <c r="J3">
        <v>321</v>
      </c>
      <c r="K3">
        <v>254</v>
      </c>
      <c r="L3">
        <v>460</v>
      </c>
      <c r="M3">
        <v>476.5</v>
      </c>
      <c r="N3">
        <v>3.2849042621029589</v>
      </c>
      <c r="P3">
        <v>422</v>
      </c>
      <c r="Q3">
        <v>271</v>
      </c>
      <c r="R3">
        <v>450</v>
      </c>
      <c r="S3">
        <v>503</v>
      </c>
      <c r="T3">
        <v>411.5</v>
      </c>
      <c r="U3">
        <v>0.87262625512919745</v>
      </c>
    </row>
    <row r="4" spans="1:21" x14ac:dyDescent="0.25">
      <c r="A4" s="4" t="s">
        <v>7</v>
      </c>
      <c r="B4" s="5">
        <v>7209</v>
      </c>
      <c r="C4" s="5">
        <v>7389</v>
      </c>
      <c r="D4" s="5">
        <v>34326</v>
      </c>
      <c r="E4" s="5">
        <v>6851</v>
      </c>
      <c r="F4">
        <f t="shared" ref="F4:F8" si="0">AVERAGE(B4:E4)</f>
        <v>13943.75</v>
      </c>
      <c r="G4">
        <f t="shared" ref="G4:G8" si="1">F4/$F$9*100</f>
        <v>47.632671187251269</v>
      </c>
      <c r="I4">
        <v>6781</v>
      </c>
      <c r="J4">
        <v>5396</v>
      </c>
      <c r="K4">
        <v>4076</v>
      </c>
      <c r="L4">
        <v>4557</v>
      </c>
      <c r="M4">
        <v>5202.5</v>
      </c>
      <c r="N4">
        <v>35.865087982351831</v>
      </c>
      <c r="P4">
        <v>44284</v>
      </c>
      <c r="Q4">
        <v>31392</v>
      </c>
      <c r="R4">
        <v>7084</v>
      </c>
      <c r="S4">
        <v>5663</v>
      </c>
      <c r="T4">
        <v>22105.75</v>
      </c>
      <c r="U4">
        <v>46.877418807587503</v>
      </c>
    </row>
    <row r="5" spans="1:21" x14ac:dyDescent="0.25">
      <c r="A5" s="4" t="s">
        <v>8</v>
      </c>
      <c r="B5" s="5">
        <v>61</v>
      </c>
      <c r="C5" s="5">
        <v>8</v>
      </c>
      <c r="D5" s="5">
        <v>148</v>
      </c>
      <c r="E5" s="5">
        <v>52</v>
      </c>
      <c r="F5">
        <f t="shared" si="0"/>
        <v>67.25</v>
      </c>
      <c r="G5">
        <f t="shared" si="1"/>
        <v>0.2297299605445198</v>
      </c>
      <c r="I5">
        <v>63</v>
      </c>
      <c r="J5">
        <v>130</v>
      </c>
      <c r="K5">
        <v>29</v>
      </c>
      <c r="L5">
        <v>42</v>
      </c>
      <c r="M5">
        <v>66</v>
      </c>
      <c r="N5">
        <v>0.45499198593661133</v>
      </c>
      <c r="P5">
        <v>3</v>
      </c>
      <c r="Q5">
        <v>377</v>
      </c>
      <c r="R5">
        <v>4</v>
      </c>
      <c r="S5">
        <v>7</v>
      </c>
      <c r="T5">
        <v>97.75</v>
      </c>
      <c r="U5">
        <v>0.20728849681380088</v>
      </c>
    </row>
    <row r="6" spans="1:21" x14ac:dyDescent="0.25">
      <c r="A6" s="4" t="s">
        <v>9</v>
      </c>
      <c r="B6" s="5">
        <v>5187</v>
      </c>
      <c r="C6" s="5">
        <v>7086</v>
      </c>
      <c r="D6" s="5">
        <v>33105</v>
      </c>
      <c r="E6" s="5">
        <v>5745</v>
      </c>
      <c r="F6">
        <f t="shared" si="0"/>
        <v>12780.75</v>
      </c>
      <c r="G6">
        <f t="shared" si="1"/>
        <v>43.659794694860537</v>
      </c>
      <c r="I6">
        <v>10390</v>
      </c>
      <c r="J6">
        <v>7481</v>
      </c>
      <c r="K6">
        <v>6175</v>
      </c>
      <c r="L6">
        <v>7850</v>
      </c>
      <c r="M6">
        <v>7974</v>
      </c>
      <c r="N6">
        <v>54.971304482705129</v>
      </c>
      <c r="P6">
        <v>32706</v>
      </c>
      <c r="Q6">
        <v>23702</v>
      </c>
      <c r="R6">
        <v>9527</v>
      </c>
      <c r="S6">
        <v>9493</v>
      </c>
      <c r="T6">
        <v>18857</v>
      </c>
      <c r="U6">
        <v>39.988124648775887</v>
      </c>
    </row>
    <row r="7" spans="1:21" x14ac:dyDescent="0.25">
      <c r="A7" s="4" t="s">
        <v>10</v>
      </c>
      <c r="B7" s="5">
        <v>546</v>
      </c>
      <c r="C7" s="5">
        <v>906</v>
      </c>
      <c r="D7" s="5">
        <v>6115</v>
      </c>
      <c r="E7" s="5">
        <v>935</v>
      </c>
      <c r="F7">
        <f t="shared" si="0"/>
        <v>2125.5</v>
      </c>
      <c r="G7">
        <f t="shared" si="1"/>
        <v>7.2608331767639669</v>
      </c>
      <c r="I7">
        <v>709</v>
      </c>
      <c r="J7">
        <v>698</v>
      </c>
      <c r="K7">
        <v>460</v>
      </c>
      <c r="L7">
        <v>407</v>
      </c>
      <c r="M7">
        <v>568.5</v>
      </c>
      <c r="N7">
        <v>3.9191355152267202</v>
      </c>
      <c r="P7">
        <v>6780</v>
      </c>
      <c r="Q7">
        <v>14221</v>
      </c>
      <c r="R7">
        <v>517</v>
      </c>
      <c r="S7">
        <v>1125</v>
      </c>
      <c r="T7">
        <v>5660.75</v>
      </c>
      <c r="U7">
        <v>12.00417757891277</v>
      </c>
    </row>
    <row r="8" spans="1:21" x14ac:dyDescent="0.25">
      <c r="A8" s="4" t="s">
        <v>11</v>
      </c>
      <c r="B8" s="5">
        <v>28</v>
      </c>
      <c r="C8" s="5">
        <v>1</v>
      </c>
      <c r="D8" s="5">
        <v>69</v>
      </c>
      <c r="E8" s="5">
        <v>0</v>
      </c>
      <c r="F8">
        <f t="shared" si="0"/>
        <v>24.5</v>
      </c>
      <c r="G8">
        <f t="shared" si="1"/>
        <v>8.3693442874955157E-2</v>
      </c>
      <c r="I8">
        <v>67</v>
      </c>
      <c r="J8">
        <v>348</v>
      </c>
      <c r="K8">
        <v>222</v>
      </c>
      <c r="L8">
        <v>236</v>
      </c>
      <c r="M8">
        <v>218.25</v>
      </c>
      <c r="N8">
        <v>1.5045757716767489</v>
      </c>
      <c r="P8">
        <v>1</v>
      </c>
      <c r="Q8">
        <v>1</v>
      </c>
      <c r="R8">
        <v>92</v>
      </c>
      <c r="S8">
        <v>1</v>
      </c>
      <c r="T8">
        <v>23.75</v>
      </c>
      <c r="U8">
        <v>5.0364212780846761E-2</v>
      </c>
    </row>
    <row r="9" spans="1:21" x14ac:dyDescent="0.25">
      <c r="F9">
        <f>SUM(F3:F8)</f>
        <v>29273.5</v>
      </c>
      <c r="G9">
        <v>100</v>
      </c>
      <c r="M9">
        <v>14505.75</v>
      </c>
      <c r="N9">
        <v>100</v>
      </c>
      <c r="T9">
        <v>47156.5</v>
      </c>
      <c r="U9">
        <v>100.00000000000001</v>
      </c>
    </row>
    <row r="10" spans="1:21" s="3" customFormat="1" x14ac:dyDescent="0.25">
      <c r="A10" s="2" t="s">
        <v>0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2</v>
      </c>
      <c r="G10" s="3" t="s">
        <v>3</v>
      </c>
      <c r="I10" s="3" t="s">
        <v>13</v>
      </c>
      <c r="J10" s="3" t="s">
        <v>13</v>
      </c>
      <c r="K10" s="3" t="s">
        <v>13</v>
      </c>
      <c r="L10" s="3" t="s">
        <v>13</v>
      </c>
      <c r="M10" s="3" t="s">
        <v>2</v>
      </c>
      <c r="N10" s="3" t="s">
        <v>3</v>
      </c>
      <c r="P10" s="3" t="s">
        <v>14</v>
      </c>
      <c r="Q10" s="3" t="s">
        <v>14</v>
      </c>
      <c r="R10" s="3" t="s">
        <v>14</v>
      </c>
      <c r="S10" s="3" t="s">
        <v>14</v>
      </c>
      <c r="T10" s="3" t="s">
        <v>2</v>
      </c>
      <c r="U10" s="3" t="s">
        <v>3</v>
      </c>
    </row>
    <row r="11" spans="1:21" x14ac:dyDescent="0.25">
      <c r="A11" t="s">
        <v>6</v>
      </c>
      <c r="B11">
        <v>1667</v>
      </c>
      <c r="C11">
        <v>524</v>
      </c>
      <c r="D11">
        <v>510</v>
      </c>
      <c r="E11">
        <v>363</v>
      </c>
      <c r="F11">
        <v>766</v>
      </c>
      <c r="G11">
        <v>1.0675511825289534</v>
      </c>
      <c r="I11">
        <v>1702</v>
      </c>
      <c r="J11">
        <v>1408</v>
      </c>
      <c r="K11">
        <v>204</v>
      </c>
      <c r="L11">
        <v>414</v>
      </c>
      <c r="M11">
        <v>932</v>
      </c>
      <c r="N11">
        <v>1.5042994395193343</v>
      </c>
      <c r="P11">
        <v>754</v>
      </c>
      <c r="Q11">
        <v>949</v>
      </c>
      <c r="R11">
        <v>889</v>
      </c>
      <c r="S11">
        <v>1285</v>
      </c>
      <c r="T11">
        <v>969.25</v>
      </c>
      <c r="U11">
        <v>1.6155041731427118</v>
      </c>
    </row>
    <row r="12" spans="1:21" x14ac:dyDescent="0.25">
      <c r="A12" t="s">
        <v>7</v>
      </c>
      <c r="B12">
        <v>33357</v>
      </c>
      <c r="C12">
        <v>41431</v>
      </c>
      <c r="D12">
        <v>43833</v>
      </c>
      <c r="E12">
        <v>27047</v>
      </c>
      <c r="F12">
        <v>36417</v>
      </c>
      <c r="G12">
        <v>50.753278608559924</v>
      </c>
      <c r="I12">
        <v>14566</v>
      </c>
      <c r="J12">
        <v>16649</v>
      </c>
      <c r="K12">
        <v>24865</v>
      </c>
      <c r="L12">
        <v>29009</v>
      </c>
      <c r="M12">
        <v>21272.25</v>
      </c>
      <c r="N12">
        <v>34.334585571153603</v>
      </c>
      <c r="P12">
        <v>25673</v>
      </c>
      <c r="Q12">
        <v>13513</v>
      </c>
      <c r="R12">
        <v>20046</v>
      </c>
      <c r="S12">
        <v>30641</v>
      </c>
      <c r="T12">
        <v>22468.25</v>
      </c>
      <c r="U12">
        <v>37.449111826890622</v>
      </c>
    </row>
    <row r="13" spans="1:21" x14ac:dyDescent="0.25">
      <c r="A13" t="s">
        <v>8</v>
      </c>
      <c r="B13">
        <v>310</v>
      </c>
      <c r="C13">
        <v>313</v>
      </c>
      <c r="D13">
        <v>510</v>
      </c>
      <c r="E13">
        <v>1351</v>
      </c>
      <c r="F13">
        <v>621</v>
      </c>
      <c r="G13">
        <v>0.8654690396220367</v>
      </c>
      <c r="I13">
        <v>69</v>
      </c>
      <c r="J13">
        <v>178</v>
      </c>
      <c r="K13">
        <v>117</v>
      </c>
      <c r="L13">
        <v>47</v>
      </c>
      <c r="M13">
        <v>102.75</v>
      </c>
      <c r="N13">
        <v>0.16584417104142876</v>
      </c>
      <c r="P13">
        <v>27</v>
      </c>
      <c r="Q13">
        <v>56</v>
      </c>
      <c r="R13">
        <v>1441</v>
      </c>
      <c r="S13">
        <v>333</v>
      </c>
      <c r="T13">
        <v>464.25</v>
      </c>
      <c r="U13">
        <v>0.7737919137286603</v>
      </c>
    </row>
    <row r="14" spans="1:21" x14ac:dyDescent="0.25">
      <c r="A14" t="s">
        <v>9</v>
      </c>
      <c r="B14">
        <v>32318</v>
      </c>
      <c r="C14">
        <v>28169</v>
      </c>
      <c r="D14">
        <v>31647</v>
      </c>
      <c r="E14">
        <v>21826</v>
      </c>
      <c r="F14">
        <v>28490</v>
      </c>
      <c r="G14">
        <v>39.705656906331441</v>
      </c>
      <c r="I14">
        <v>50968</v>
      </c>
      <c r="J14">
        <v>41311</v>
      </c>
      <c r="K14">
        <v>20064</v>
      </c>
      <c r="L14">
        <v>23547</v>
      </c>
      <c r="M14">
        <v>33972.5</v>
      </c>
      <c r="N14">
        <v>54.833490031191609</v>
      </c>
      <c r="P14">
        <v>31343</v>
      </c>
      <c r="Q14">
        <v>35216</v>
      </c>
      <c r="R14">
        <v>32601</v>
      </c>
      <c r="S14">
        <v>32330</v>
      </c>
      <c r="T14">
        <v>32872.5</v>
      </c>
      <c r="U14">
        <v>54.79046781700675</v>
      </c>
    </row>
    <row r="15" spans="1:21" x14ac:dyDescent="0.25">
      <c r="A15" t="s">
        <v>10</v>
      </c>
      <c r="B15">
        <v>6475</v>
      </c>
      <c r="C15">
        <v>4689</v>
      </c>
      <c r="D15">
        <v>5117</v>
      </c>
      <c r="E15">
        <v>5455</v>
      </c>
      <c r="F15">
        <v>5434</v>
      </c>
      <c r="G15">
        <v>7.5732025141805925</v>
      </c>
      <c r="I15">
        <v>2441</v>
      </c>
      <c r="J15">
        <v>3895</v>
      </c>
      <c r="K15">
        <v>4701</v>
      </c>
      <c r="L15">
        <v>2416</v>
      </c>
      <c r="M15">
        <v>3363.25</v>
      </c>
      <c r="N15">
        <v>5.4284711265701731</v>
      </c>
      <c r="P15">
        <v>1660</v>
      </c>
      <c r="Q15">
        <v>2804</v>
      </c>
      <c r="R15">
        <v>4540</v>
      </c>
      <c r="S15">
        <v>3884</v>
      </c>
      <c r="T15">
        <v>3222</v>
      </c>
      <c r="U15">
        <v>5.3702908907565829</v>
      </c>
    </row>
    <row r="16" spans="1:21" x14ac:dyDescent="0.25">
      <c r="A16" t="s">
        <v>11</v>
      </c>
      <c r="B16">
        <v>16</v>
      </c>
      <c r="C16">
        <v>9</v>
      </c>
      <c r="D16">
        <v>16</v>
      </c>
      <c r="E16">
        <v>59</v>
      </c>
      <c r="F16">
        <v>25</v>
      </c>
      <c r="G16">
        <v>3.4841748777054621E-2</v>
      </c>
      <c r="I16">
        <v>24</v>
      </c>
      <c r="J16">
        <v>86</v>
      </c>
      <c r="K16">
        <v>1007</v>
      </c>
      <c r="L16">
        <v>8135</v>
      </c>
      <c r="M16">
        <v>2313</v>
      </c>
      <c r="N16">
        <v>3.7333096605238416</v>
      </c>
      <c r="P16">
        <v>2</v>
      </c>
      <c r="Q16">
        <v>0</v>
      </c>
      <c r="R16">
        <v>0</v>
      </c>
      <c r="S16">
        <v>0</v>
      </c>
      <c r="T16">
        <v>0.5</v>
      </c>
      <c r="U16">
        <v>8.3337847466737774E-4</v>
      </c>
    </row>
    <row r="17" spans="1:21" x14ac:dyDescent="0.25">
      <c r="F17">
        <v>71753</v>
      </c>
      <c r="G17">
        <v>100</v>
      </c>
      <c r="M17">
        <v>61955.75</v>
      </c>
      <c r="N17">
        <v>100</v>
      </c>
      <c r="T17">
        <v>59996.75</v>
      </c>
      <c r="U17">
        <v>99.999999999999986</v>
      </c>
    </row>
    <row r="19" spans="1:21" s="7" customFormat="1" x14ac:dyDescent="0.25">
      <c r="A19" s="6" t="s">
        <v>15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1" spans="1:21" s="3" customFormat="1" x14ac:dyDescent="0.25">
      <c r="A21" s="8" t="s">
        <v>12</v>
      </c>
      <c r="B21" s="8"/>
      <c r="D21" s="8" t="s">
        <v>1</v>
      </c>
      <c r="E21" s="8"/>
      <c r="F21" s="8"/>
      <c r="G21" s="3" t="s">
        <v>13</v>
      </c>
      <c r="J21" s="3" t="s">
        <v>4</v>
      </c>
      <c r="M21" s="7" t="s">
        <v>16</v>
      </c>
      <c r="P21" s="3" t="s">
        <v>14</v>
      </c>
    </row>
    <row r="22" spans="1:21" x14ac:dyDescent="0.25">
      <c r="A22" s="9" t="s">
        <v>9</v>
      </c>
      <c r="B22" t="s">
        <v>7</v>
      </c>
      <c r="C22" t="s">
        <v>17</v>
      </c>
      <c r="D22" t="s">
        <v>9</v>
      </c>
      <c r="E22" t="s">
        <v>7</v>
      </c>
      <c r="G22" s="9" t="s">
        <v>9</v>
      </c>
      <c r="H22" t="s">
        <v>7</v>
      </c>
      <c r="I22" t="s">
        <v>17</v>
      </c>
      <c r="J22" s="9" t="s">
        <v>9</v>
      </c>
      <c r="K22" t="s">
        <v>7</v>
      </c>
      <c r="L22" t="s">
        <v>17</v>
      </c>
      <c r="M22" s="9" t="s">
        <v>9</v>
      </c>
      <c r="N22" t="s">
        <v>7</v>
      </c>
      <c r="O22" t="s">
        <v>17</v>
      </c>
      <c r="P22" s="9" t="s">
        <v>9</v>
      </c>
      <c r="Q22" t="s">
        <v>7</v>
      </c>
      <c r="R22" t="s">
        <v>17</v>
      </c>
    </row>
    <row r="23" spans="1:21" x14ac:dyDescent="0.25">
      <c r="A23" s="9">
        <v>32318</v>
      </c>
      <c r="B23" s="9">
        <v>33357</v>
      </c>
      <c r="C23">
        <f>A23/B23</f>
        <v>0.96885211499835122</v>
      </c>
      <c r="D23">
        <v>5187</v>
      </c>
      <c r="E23">
        <v>7209</v>
      </c>
      <c r="F23">
        <f>D23/E23</f>
        <v>0.71951727007906785</v>
      </c>
      <c r="G23" s="9">
        <v>50968</v>
      </c>
      <c r="H23" s="9">
        <v>14566</v>
      </c>
      <c r="I23" s="9">
        <f>(G23/H23)</f>
        <v>3.4991075106412195</v>
      </c>
      <c r="J23" s="9">
        <v>10390</v>
      </c>
      <c r="K23" s="9">
        <v>6781</v>
      </c>
      <c r="L23" s="9">
        <f>J23/K23</f>
        <v>1.5322223860787494</v>
      </c>
      <c r="M23">
        <v>32706</v>
      </c>
      <c r="N23">
        <v>44284</v>
      </c>
      <c r="O23">
        <f>M23/N23</f>
        <v>0.73855116972269896</v>
      </c>
      <c r="P23">
        <v>31343</v>
      </c>
      <c r="Q23">
        <v>25673</v>
      </c>
      <c r="R23" s="9">
        <f>P23/Q23</f>
        <v>1.2208545943208819</v>
      </c>
    </row>
    <row r="24" spans="1:21" x14ac:dyDescent="0.25">
      <c r="A24" s="9">
        <v>28169</v>
      </c>
      <c r="B24" s="9">
        <v>41431</v>
      </c>
      <c r="C24">
        <f t="shared" ref="C24:C26" si="2">A24/B24</f>
        <v>0.67990152301416817</v>
      </c>
      <c r="D24">
        <v>7086</v>
      </c>
      <c r="E24">
        <v>7389</v>
      </c>
      <c r="F24">
        <f t="shared" ref="F24:F26" si="3">D24/E24</f>
        <v>0.95899309784815268</v>
      </c>
      <c r="G24" s="9">
        <v>41311</v>
      </c>
      <c r="H24" s="9">
        <v>16649</v>
      </c>
      <c r="I24" s="9">
        <f t="shared" ref="I24:I26" si="4">(G24/H24)</f>
        <v>2.4812901675776322</v>
      </c>
      <c r="J24" s="9">
        <v>7481</v>
      </c>
      <c r="K24" s="9">
        <v>5396</v>
      </c>
      <c r="L24" s="9">
        <f t="shared" ref="L24:L26" si="5">J24/K24</f>
        <v>1.3863973313565605</v>
      </c>
      <c r="M24">
        <v>23702</v>
      </c>
      <c r="N24">
        <v>31392</v>
      </c>
      <c r="O24">
        <f t="shared" ref="O24:O26" si="6">M24/N24</f>
        <v>0.755033129459735</v>
      </c>
      <c r="P24">
        <v>35216</v>
      </c>
      <c r="Q24">
        <v>13513</v>
      </c>
      <c r="R24" s="9">
        <f t="shared" ref="R24:R26" si="7">P24/Q24</f>
        <v>2.6060830311551837</v>
      </c>
    </row>
    <row r="25" spans="1:21" x14ac:dyDescent="0.25">
      <c r="A25" s="9">
        <v>31647</v>
      </c>
      <c r="B25" s="9">
        <v>43833</v>
      </c>
      <c r="C25">
        <f t="shared" si="2"/>
        <v>0.72199028129491483</v>
      </c>
      <c r="D25">
        <v>33105</v>
      </c>
      <c r="E25">
        <v>34326</v>
      </c>
      <c r="F25">
        <f t="shared" si="3"/>
        <v>0.96442929557769619</v>
      </c>
      <c r="G25" s="9">
        <v>20064</v>
      </c>
      <c r="H25" s="9">
        <v>24865</v>
      </c>
      <c r="I25" s="9">
        <f t="shared" si="4"/>
        <v>0.80691735371003415</v>
      </c>
      <c r="J25" s="9">
        <v>6175</v>
      </c>
      <c r="K25" s="9">
        <v>4076</v>
      </c>
      <c r="L25" s="9">
        <f t="shared" si="5"/>
        <v>1.5149656526005888</v>
      </c>
      <c r="M25">
        <v>9527</v>
      </c>
      <c r="N25">
        <v>7084</v>
      </c>
      <c r="O25">
        <f t="shared" si="6"/>
        <v>1.3448616600790513</v>
      </c>
      <c r="P25">
        <v>32601</v>
      </c>
      <c r="Q25">
        <v>20046</v>
      </c>
      <c r="R25" s="9">
        <f t="shared" si="7"/>
        <v>1.6263094881771925</v>
      </c>
    </row>
    <row r="26" spans="1:21" x14ac:dyDescent="0.25">
      <c r="A26" s="9">
        <v>21826</v>
      </c>
      <c r="B26" s="9">
        <v>27047</v>
      </c>
      <c r="C26">
        <f t="shared" si="2"/>
        <v>0.80696565238288909</v>
      </c>
      <c r="D26">
        <v>5745</v>
      </c>
      <c r="E26">
        <v>6851</v>
      </c>
      <c r="F26">
        <f t="shared" si="3"/>
        <v>0.83856371332652169</v>
      </c>
      <c r="G26" s="9">
        <v>23547</v>
      </c>
      <c r="H26" s="9">
        <v>29009</v>
      </c>
      <c r="I26" s="9">
        <f t="shared" si="4"/>
        <v>0.81171360612223797</v>
      </c>
      <c r="J26" s="9">
        <v>7850</v>
      </c>
      <c r="K26" s="9">
        <v>4557</v>
      </c>
      <c r="L26" s="9">
        <f t="shared" si="5"/>
        <v>1.7226245336844415</v>
      </c>
      <c r="M26">
        <v>9493</v>
      </c>
      <c r="N26">
        <v>5663</v>
      </c>
      <c r="O26">
        <f t="shared" si="6"/>
        <v>1.6763199717464241</v>
      </c>
      <c r="P26">
        <v>32330</v>
      </c>
      <c r="Q26">
        <v>30641</v>
      </c>
      <c r="R26" s="9">
        <f t="shared" si="7"/>
        <v>1.0551222218595999</v>
      </c>
    </row>
    <row r="27" spans="1:21" s="3" customFormat="1" x14ac:dyDescent="0.25">
      <c r="C27" s="7">
        <f>AVERAGE(C23:C26)</f>
        <v>0.7944273929225808</v>
      </c>
      <c r="F27" s="7">
        <f>AVERAGE(F23:F26)</f>
        <v>0.87037584420785952</v>
      </c>
      <c r="G27" s="10"/>
      <c r="H27" s="10"/>
      <c r="I27" s="10">
        <f>AVERAGE(I23:I26)</f>
        <v>1.8997571595127809</v>
      </c>
      <c r="J27" s="10"/>
      <c r="K27" s="10"/>
      <c r="L27" s="10">
        <f>AVERAGE(L23:L26)</f>
        <v>1.539052475930085</v>
      </c>
      <c r="O27" s="3">
        <f>AVERAGE(O23:O26)</f>
        <v>1.1286914827519774</v>
      </c>
      <c r="R27" s="10">
        <f>AVERAGE(R23:R26)</f>
        <v>1.6270923338782146</v>
      </c>
    </row>
    <row r="28" spans="1:21" x14ac:dyDescent="0.25">
      <c r="G28" s="9"/>
      <c r="H28" s="9"/>
      <c r="I28" s="9"/>
      <c r="J28" s="9"/>
      <c r="K28" s="9"/>
      <c r="L28" s="9"/>
    </row>
  </sheetData>
  <mergeCells count="3">
    <mergeCell ref="A19:N19"/>
    <mergeCell ref="A21:B21"/>
    <mergeCell ref="D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File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TULASI PASAM</dc:creator>
  <cp:lastModifiedBy>TULASI PASAM</cp:lastModifiedBy>
  <dcterms:created xsi:type="dcterms:W3CDTF">2023-12-12T12:20:02Z</dcterms:created>
  <dcterms:modified xsi:type="dcterms:W3CDTF">2023-12-12T12:20:45Z</dcterms:modified>
</cp:coreProperties>
</file>