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vigogroep-my.sharepoint.com/personal/ingeborgkiers_vigogroep_nl/Documents/KP-opleiding/Wetenschappelijk onderzoek/Dataset/"/>
    </mc:Choice>
  </mc:AlternateContent>
  <xr:revisionPtr revIDLastSave="124" documentId="8_{EBD7D2EB-0EE8-4D82-8A12-866E58FA9109}" xr6:coauthVersionLast="47" xr6:coauthVersionMax="47" xr10:uidLastSave="{117EDE14-9058-4286-81A2-C9A30B77527F}"/>
  <bookViews>
    <workbookView xWindow="-110" yWindow="-110" windowWidth="25180" windowHeight="16260" activeTab="1" xr2:uid="{00000000-000D-0000-FFFF-FFFF00000000}"/>
  </bookViews>
  <sheets>
    <sheet name="Dataset" sheetId="1" r:id="rId1"/>
    <sheet name="Compleet" sheetId="4" r:id="rId2"/>
    <sheet name="Schalen" sheetId="2" r:id="rId3"/>
    <sheet name="Formules" sheetId="3" r:id="rId4"/>
  </sheets>
  <definedNames>
    <definedName name="_xlnm._FilterDatabase" localSheetId="1" hidden="1">Compleet!$A$1:$X$73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2" i="4" l="1"/>
  <c r="Y69" i="4"/>
  <c r="Y67" i="4"/>
  <c r="Y63" i="4"/>
  <c r="Y62" i="4"/>
  <c r="Y58" i="4"/>
  <c r="Y57" i="4"/>
  <c r="Y56" i="4"/>
  <c r="Y54" i="4"/>
  <c r="Y52" i="4"/>
  <c r="Y49" i="4"/>
  <c r="Y48" i="4"/>
  <c r="Y39" i="4"/>
  <c r="Y36" i="4"/>
  <c r="Y35" i="4"/>
  <c r="Y33" i="4"/>
  <c r="Y32" i="4"/>
  <c r="Y24" i="4"/>
  <c r="Y21" i="4"/>
  <c r="Y17" i="4"/>
  <c r="Y15" i="4"/>
  <c r="Y14" i="4"/>
  <c r="Y12" i="4"/>
  <c r="Y8" i="4"/>
  <c r="Y70" i="4"/>
  <c r="Y68" i="4"/>
  <c r="Y66" i="4"/>
  <c r="Y65" i="4"/>
  <c r="Y64" i="4"/>
  <c r="Y61" i="4"/>
  <c r="Y60" i="4"/>
  <c r="Y47" i="4"/>
  <c r="Y45" i="4"/>
  <c r="Y44" i="4"/>
  <c r="Y43" i="4"/>
  <c r="Y42" i="4"/>
  <c r="Y41" i="4"/>
  <c r="Y40" i="4"/>
  <c r="Y38" i="4"/>
  <c r="Y37" i="4"/>
  <c r="Y34" i="4"/>
  <c r="Y31" i="4"/>
  <c r="Y30" i="4"/>
  <c r="Y28" i="4"/>
  <c r="Y27" i="4"/>
  <c r="Y22" i="4"/>
  <c r="Y20" i="4"/>
  <c r="Y18" i="4"/>
  <c r="Y16" i="4"/>
  <c r="Y9" i="4"/>
  <c r="Y7" i="4"/>
  <c r="Y6" i="4"/>
  <c r="Y5" i="4"/>
  <c r="Y4" i="4"/>
  <c r="Y3" i="4"/>
  <c r="Y2" i="4"/>
  <c r="AK81" i="4"/>
  <c r="AK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E21" i="3"/>
  <c r="A21" i="3"/>
  <c r="A17" i="3"/>
  <c r="E13" i="3"/>
  <c r="E14" i="3" s="1"/>
  <c r="Y74" i="4" l="1"/>
  <c r="Y75" i="4" s="1"/>
  <c r="Y72" i="4"/>
  <c r="Y73" i="4" s="1"/>
  <c r="A18" i="3"/>
</calcChain>
</file>

<file path=xl/sharedStrings.xml><?xml version="1.0" encoding="utf-8"?>
<sst xmlns="http://schemas.openxmlformats.org/spreadsheetml/2006/main" count="1064" uniqueCount="224">
  <si>
    <t>YSQ</t>
  </si>
  <si>
    <t>PPnr 1</t>
  </si>
  <si>
    <t>age</t>
  </si>
  <si>
    <t>seks</t>
  </si>
  <si>
    <t>Te gebruiken schalen</t>
  </si>
  <si>
    <t>SCL-90</t>
  </si>
  <si>
    <t>Interpersonal sensibility</t>
  </si>
  <si>
    <t>Depression</t>
  </si>
  <si>
    <t>Anxiety</t>
  </si>
  <si>
    <t>Mean score</t>
  </si>
  <si>
    <t>SMI</t>
  </si>
  <si>
    <t>Global Symptom Index</t>
  </si>
  <si>
    <t>Positive syndrome distress Index</t>
  </si>
  <si>
    <t>Positive symptom total</t>
  </si>
  <si>
    <t>Mean adaptive modes (GV, BK)</t>
  </si>
  <si>
    <t>Mean maladaptive modes (all others)</t>
  </si>
  <si>
    <t>Drop out rates</t>
  </si>
  <si>
    <t>Globale psychische belasting</t>
  </si>
  <si>
    <t>aantal symptomen</t>
  </si>
  <si>
    <t>ernst van de symptomen</t>
  </si>
  <si>
    <t>YSQ_mean2</t>
  </si>
  <si>
    <t>YSQ_mean1</t>
  </si>
  <si>
    <t>YSQ_mean3</t>
  </si>
  <si>
    <t>SMI_AD1</t>
  </si>
  <si>
    <t>SMI_MAD1</t>
  </si>
  <si>
    <t>SMI_AD2</t>
  </si>
  <si>
    <t>SMI_MAD2</t>
  </si>
  <si>
    <t>SMI_AD3</t>
  </si>
  <si>
    <t>Education</t>
  </si>
  <si>
    <t>Occupation</t>
  </si>
  <si>
    <t>DSM</t>
  </si>
  <si>
    <t>SQ-48</t>
  </si>
  <si>
    <t>Angst</t>
  </si>
  <si>
    <t>Depressie</t>
  </si>
  <si>
    <t>Totaal</t>
  </si>
  <si>
    <t>Vitaliteit/optimisme</t>
  </si>
  <si>
    <t>(0-8 = klinisch)</t>
  </si>
  <si>
    <t>SQ48_ANX1</t>
  </si>
  <si>
    <t>SQ48_DEP1</t>
  </si>
  <si>
    <t>SQ48_FIT1</t>
  </si>
  <si>
    <t>SQ48_ANX2</t>
  </si>
  <si>
    <t>SQ48_DEP2</t>
  </si>
  <si>
    <t>SQ48_FIT2</t>
  </si>
  <si>
    <t>SQ48_TOTAL2</t>
  </si>
  <si>
    <t>SQ48_TOTAL1</t>
  </si>
  <si>
    <t>040161SC</t>
  </si>
  <si>
    <t>160589TH</t>
  </si>
  <si>
    <t>201093JA</t>
  </si>
  <si>
    <t>280190BO</t>
  </si>
  <si>
    <t>301192RA</t>
  </si>
  <si>
    <t>SMI_MAD3</t>
  </si>
  <si>
    <t>M</t>
  </si>
  <si>
    <t>MBO</t>
  </si>
  <si>
    <t>Harbour</t>
  </si>
  <si>
    <t>F</t>
  </si>
  <si>
    <t>HBO</t>
  </si>
  <si>
    <t>Student</t>
  </si>
  <si>
    <t>Social anxiety</t>
  </si>
  <si>
    <t>Logistics</t>
  </si>
  <si>
    <t>Depression, recurring</t>
  </si>
  <si>
    <t>Health care</t>
  </si>
  <si>
    <t>Laboratory</t>
  </si>
  <si>
    <t>WO</t>
  </si>
  <si>
    <t>IT</t>
  </si>
  <si>
    <t>Avoidant PD</t>
  </si>
  <si>
    <t>110286PO</t>
  </si>
  <si>
    <t>300776JA</t>
  </si>
  <si>
    <t>010474RE</t>
  </si>
  <si>
    <t>020375VE</t>
  </si>
  <si>
    <t>021288PE</t>
  </si>
  <si>
    <t>050573EV</t>
  </si>
  <si>
    <t>060995JA</t>
  </si>
  <si>
    <t>061094HE</t>
  </si>
  <si>
    <t>070868BE</t>
  </si>
  <si>
    <t>080556RU</t>
  </si>
  <si>
    <t>080882AL</t>
  </si>
  <si>
    <t>091092JA</t>
  </si>
  <si>
    <t>100298JO</t>
  </si>
  <si>
    <t>100665GE</t>
  </si>
  <si>
    <t>100899VA</t>
  </si>
  <si>
    <t>101075GU</t>
  </si>
  <si>
    <t>120691BA</t>
  </si>
  <si>
    <t>120984TI</t>
  </si>
  <si>
    <t>130797ST</t>
  </si>
  <si>
    <t>140560NO</t>
  </si>
  <si>
    <t>141180BO</t>
  </si>
  <si>
    <t>150992BE</t>
  </si>
  <si>
    <t>151286RO</t>
  </si>
  <si>
    <t>160377SC</t>
  </si>
  <si>
    <t>170192DE</t>
  </si>
  <si>
    <t>171296MA</t>
  </si>
  <si>
    <t>180593LA</t>
  </si>
  <si>
    <t>180870JA</t>
  </si>
  <si>
    <t>210397HA</t>
  </si>
  <si>
    <t>220485KA</t>
  </si>
  <si>
    <t>240193LA</t>
  </si>
  <si>
    <t>240289SP</t>
  </si>
  <si>
    <t>250180RO</t>
  </si>
  <si>
    <t>250691HU</t>
  </si>
  <si>
    <t>251188LE</t>
  </si>
  <si>
    <t>260281LI</t>
  </si>
  <si>
    <t>271098DE</t>
  </si>
  <si>
    <t>290602GI</t>
  </si>
  <si>
    <t>Unemployed</t>
  </si>
  <si>
    <t>Hairdresser</t>
  </si>
  <si>
    <t>PS NAO</t>
  </si>
  <si>
    <t>social anxiety</t>
  </si>
  <si>
    <t>chemical analist</t>
  </si>
  <si>
    <t>Self employed</t>
  </si>
  <si>
    <t>GAS</t>
  </si>
  <si>
    <t>Accountmanager</t>
  </si>
  <si>
    <t>student</t>
  </si>
  <si>
    <t>Mental healthcare</t>
  </si>
  <si>
    <t>PTSD</t>
  </si>
  <si>
    <t>Horeca</t>
  </si>
  <si>
    <t>Bus driver</t>
  </si>
  <si>
    <t>Healthcare</t>
  </si>
  <si>
    <t>Teacher</t>
  </si>
  <si>
    <t>VMBO</t>
  </si>
  <si>
    <t>Anxiety disorder</t>
  </si>
  <si>
    <t>unknown</t>
  </si>
  <si>
    <t>uitzendbureau</t>
  </si>
  <si>
    <t>beleidsmedewerker</t>
  </si>
  <si>
    <t>Narcisistic PD</t>
  </si>
  <si>
    <t>Police</t>
  </si>
  <si>
    <t>120296EE</t>
  </si>
  <si>
    <t>040285JO</t>
  </si>
  <si>
    <t>041189TO</t>
  </si>
  <si>
    <t>130283HO</t>
  </si>
  <si>
    <t>160391VI</t>
  </si>
  <si>
    <t>220570KL</t>
  </si>
  <si>
    <t>251269VR</t>
  </si>
  <si>
    <t>031185BA</t>
  </si>
  <si>
    <t>140993ST</t>
  </si>
  <si>
    <t>171293VI</t>
  </si>
  <si>
    <t>191261TR</t>
  </si>
  <si>
    <t>Mechanic</t>
  </si>
  <si>
    <t>Obsessive compulsive personality disorder</t>
  </si>
  <si>
    <t>administration</t>
  </si>
  <si>
    <t>Borderline PD</t>
  </si>
  <si>
    <t>Groep</t>
  </si>
  <si>
    <t>Weert (Sanne/Helen)</t>
  </si>
  <si>
    <t>Boxmeer (Irka/Yvet)</t>
  </si>
  <si>
    <t>Venray (Annemiek/Mandy</t>
  </si>
  <si>
    <t>Weert (Helen/Roy)</t>
  </si>
  <si>
    <t>Venlo (Eefje/Birte)</t>
  </si>
  <si>
    <t>201262TU</t>
  </si>
  <si>
    <t>201279KE</t>
  </si>
  <si>
    <t>260297ES</t>
  </si>
  <si>
    <t>290601GR</t>
  </si>
  <si>
    <t>Venray (Irka/Sanne)</t>
  </si>
  <si>
    <t>260786TH</t>
  </si>
  <si>
    <t>Venray (Susanne/Annemiek)</t>
  </si>
  <si>
    <t>280966KL</t>
  </si>
  <si>
    <t>110763BE</t>
  </si>
  <si>
    <t>100789BR</t>
  </si>
  <si>
    <t>160275CO</t>
  </si>
  <si>
    <t>Einhoven (Dieke/Loes)</t>
  </si>
  <si>
    <t>Weert (Femke/Moniek)</t>
  </si>
  <si>
    <t>Weert (Bart/Helen)</t>
  </si>
  <si>
    <t>Venlo (Linda/Divina)</t>
  </si>
  <si>
    <t>310578CR</t>
  </si>
  <si>
    <t>130999BO</t>
  </si>
  <si>
    <t>040894MO</t>
  </si>
  <si>
    <t>230892HA</t>
  </si>
  <si>
    <t>250285ZA</t>
  </si>
  <si>
    <t>300475GA</t>
  </si>
  <si>
    <t>150381BO</t>
  </si>
  <si>
    <t>270599GE</t>
  </si>
  <si>
    <t>240366PE</t>
  </si>
  <si>
    <t>140992BO</t>
  </si>
  <si>
    <t>111002ME</t>
  </si>
  <si>
    <t>170572PI</t>
  </si>
  <si>
    <t>090288RU</t>
  </si>
  <si>
    <t>290182HE</t>
  </si>
  <si>
    <t>260463BR</t>
  </si>
  <si>
    <t>250203HU</t>
  </si>
  <si>
    <t>030962BR</t>
  </si>
  <si>
    <t>f</t>
  </si>
  <si>
    <t>Oss (Roëlle/Linda)</t>
  </si>
  <si>
    <t>Helmond (Loes/Chantal)</t>
  </si>
  <si>
    <t>Transport</t>
  </si>
  <si>
    <t>Gemeente</t>
  </si>
  <si>
    <t>Engineer</t>
  </si>
  <si>
    <t>Daycare</t>
  </si>
  <si>
    <t>secretary</t>
  </si>
  <si>
    <t>060780LE</t>
  </si>
  <si>
    <t>SQ48_ANX</t>
  </si>
  <si>
    <t>071291AR</t>
  </si>
  <si>
    <t>130296WA</t>
  </si>
  <si>
    <t>280490RO</t>
  </si>
  <si>
    <t>270902GR</t>
  </si>
  <si>
    <t>020970HA</t>
  </si>
  <si>
    <t>HO</t>
  </si>
  <si>
    <t>LO</t>
  </si>
  <si>
    <t xml:space="preserve">Depression </t>
  </si>
  <si>
    <t xml:space="preserve">Anxiety  </t>
  </si>
  <si>
    <t>PD</t>
  </si>
  <si>
    <t>021161SN</t>
  </si>
  <si>
    <t>010284VE</t>
  </si>
  <si>
    <t>020502KN</t>
  </si>
  <si>
    <t>070375AH</t>
  </si>
  <si>
    <t>150578BO</t>
  </si>
  <si>
    <t>170280VO</t>
  </si>
  <si>
    <t>190668VE</t>
  </si>
  <si>
    <t>210382NO</t>
  </si>
  <si>
    <t>270557WI</t>
  </si>
  <si>
    <t>270896BA</t>
  </si>
  <si>
    <t>270896MA</t>
  </si>
  <si>
    <t>231271RO</t>
  </si>
  <si>
    <t>Weertn(Femke/Moniek</t>
  </si>
  <si>
    <t>070963HO</t>
  </si>
  <si>
    <t>311062SI</t>
  </si>
  <si>
    <t>m</t>
  </si>
  <si>
    <t>Cook</t>
  </si>
  <si>
    <t xml:space="preserve">PS  </t>
  </si>
  <si>
    <t>Venray (Sanne/Irka</t>
  </si>
  <si>
    <t>healthcare</t>
  </si>
  <si>
    <t>240276MO</t>
  </si>
  <si>
    <t>050476LE</t>
  </si>
  <si>
    <t>240366GE</t>
  </si>
  <si>
    <t>180283HE</t>
  </si>
  <si>
    <t>4.6</t>
  </si>
  <si>
    <t>Weert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</si>
</sst>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u/>
      <sz val="10"/>
      <color theme="1"/>
      <name val="Verdana"/>
      <family val="2"/>
    </font>
    <font>
      <sz val="11"/>
      <color rgb="FF000000"/>
      <name val="Calibri"/>
    </font>
    <font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4" fillId="4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6"/>
  <sheetViews>
    <sheetView topLeftCell="A2" workbookViewId="0">
      <selection activeCell="A26" sqref="A26"/>
    </sheetView>
  </sheetViews>
  <sheetFormatPr defaultRowHeight="13.5" x14ac:dyDescent="0.3"/>
  <cols>
    <col min="1" max="1" width="10" customWidth="1"/>
    <col min="2" max="2" width="24.61328125" customWidth="1"/>
    <col min="3" max="5" width="9.23046875" customWidth="1"/>
    <col min="6" max="6" width="21" customWidth="1"/>
    <col min="7" max="7" width="15.921875" customWidth="1"/>
    <col min="8" max="8" width="10.3828125" customWidth="1"/>
    <col min="9" max="14" width="9.23046875" customWidth="1"/>
    <col min="15" max="15" width="10.765625" customWidth="1"/>
    <col min="16" max="17" width="9.23046875" customWidth="1"/>
    <col min="24" max="24" width="12.765625" bestFit="1" customWidth="1"/>
  </cols>
  <sheetData>
    <row r="1" spans="1:24" x14ac:dyDescent="0.3">
      <c r="A1" t="s">
        <v>1</v>
      </c>
      <c r="B1" t="s">
        <v>140</v>
      </c>
      <c r="C1" t="s">
        <v>2</v>
      </c>
      <c r="D1" t="s">
        <v>3</v>
      </c>
      <c r="E1" t="s">
        <v>28</v>
      </c>
      <c r="F1" t="s">
        <v>30</v>
      </c>
      <c r="G1" t="s">
        <v>29</v>
      </c>
      <c r="H1" t="s">
        <v>21</v>
      </c>
      <c r="I1" t="s">
        <v>23</v>
      </c>
      <c r="J1" t="s">
        <v>24</v>
      </c>
      <c r="K1" t="s">
        <v>37</v>
      </c>
      <c r="L1" t="s">
        <v>38</v>
      </c>
      <c r="M1" t="s">
        <v>39</v>
      </c>
      <c r="N1" t="s">
        <v>44</v>
      </c>
      <c r="O1" t="s">
        <v>20</v>
      </c>
      <c r="P1" t="s">
        <v>25</v>
      </c>
      <c r="Q1" t="s">
        <v>26</v>
      </c>
      <c r="R1" t="s">
        <v>22</v>
      </c>
      <c r="S1" t="s">
        <v>27</v>
      </c>
      <c r="T1" t="s">
        <v>50</v>
      </c>
      <c r="U1" t="s">
        <v>40</v>
      </c>
      <c r="V1" t="s">
        <v>41</v>
      </c>
      <c r="W1" t="s">
        <v>42</v>
      </c>
      <c r="X1" t="s">
        <v>43</v>
      </c>
    </row>
    <row r="2" spans="1:24" x14ac:dyDescent="0.3">
      <c r="A2" t="s">
        <v>199</v>
      </c>
      <c r="B2" t="s">
        <v>216</v>
      </c>
      <c r="C2">
        <v>38</v>
      </c>
      <c r="D2" t="s">
        <v>54</v>
      </c>
      <c r="E2" t="s">
        <v>55</v>
      </c>
      <c r="F2" t="s">
        <v>195</v>
      </c>
      <c r="G2" t="s">
        <v>103</v>
      </c>
      <c r="H2">
        <v>2.92</v>
      </c>
      <c r="I2">
        <v>4.25</v>
      </c>
      <c r="J2">
        <v>2.59</v>
      </c>
      <c r="K2">
        <v>19</v>
      </c>
      <c r="L2">
        <v>13</v>
      </c>
      <c r="M2">
        <v>10</v>
      </c>
      <c r="N2">
        <v>76</v>
      </c>
      <c r="O2">
        <v>1.89</v>
      </c>
      <c r="P2">
        <v>5.15</v>
      </c>
      <c r="Q2">
        <v>2.06</v>
      </c>
      <c r="R2">
        <v>1.49</v>
      </c>
      <c r="S2">
        <v>5.3</v>
      </c>
      <c r="T2">
        <v>1.52</v>
      </c>
      <c r="U2">
        <v>22</v>
      </c>
      <c r="V2">
        <v>14</v>
      </c>
      <c r="W2">
        <v>13</v>
      </c>
      <c r="X2">
        <v>85</v>
      </c>
    </row>
    <row r="3" spans="1:24" x14ac:dyDescent="0.3">
      <c r="A3" s="7" t="s">
        <v>67</v>
      </c>
      <c r="B3" s="7" t="s">
        <v>158</v>
      </c>
      <c r="C3" s="7">
        <v>48</v>
      </c>
      <c r="D3" s="7" t="s">
        <v>54</v>
      </c>
      <c r="E3" s="7" t="s">
        <v>55</v>
      </c>
      <c r="F3" s="7" t="s">
        <v>59</v>
      </c>
      <c r="G3" s="7" t="s">
        <v>112</v>
      </c>
      <c r="H3" s="7">
        <v>2.65</v>
      </c>
      <c r="I3" s="7">
        <v>3.65</v>
      </c>
      <c r="J3" s="7">
        <v>2.38</v>
      </c>
      <c r="K3" s="7">
        <v>16</v>
      </c>
      <c r="L3" s="7">
        <v>11</v>
      </c>
      <c r="M3" s="7">
        <v>13</v>
      </c>
      <c r="N3" s="7">
        <v>63</v>
      </c>
      <c r="O3" s="7">
        <v>2.8</v>
      </c>
      <c r="P3" s="7">
        <v>3.6</v>
      </c>
      <c r="Q3" s="7">
        <v>2.37</v>
      </c>
      <c r="R3" s="7">
        <v>1.7</v>
      </c>
      <c r="S3" s="7">
        <v>3.7</v>
      </c>
      <c r="T3" s="7">
        <v>2.38</v>
      </c>
      <c r="U3" s="7">
        <v>13</v>
      </c>
      <c r="V3" s="7">
        <v>9</v>
      </c>
      <c r="W3" s="7">
        <v>11</v>
      </c>
      <c r="X3" s="7">
        <v>48</v>
      </c>
    </row>
    <row r="4" spans="1:24" x14ac:dyDescent="0.3">
      <c r="A4" s="6" t="s">
        <v>68</v>
      </c>
      <c r="B4" s="6" t="s">
        <v>145</v>
      </c>
      <c r="C4" s="6">
        <v>47</v>
      </c>
      <c r="D4" s="6" t="s">
        <v>54</v>
      </c>
      <c r="E4" s="6" t="s">
        <v>52</v>
      </c>
      <c r="F4" s="6" t="s">
        <v>59</v>
      </c>
      <c r="G4" s="6" t="s">
        <v>60</v>
      </c>
      <c r="H4" s="6"/>
      <c r="I4" s="6">
        <v>4.05</v>
      </c>
      <c r="J4" s="6">
        <v>3.22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idden="1" x14ac:dyDescent="0.3">
      <c r="A5" t="s">
        <v>200</v>
      </c>
      <c r="H5">
        <v>2.33</v>
      </c>
      <c r="I5">
        <v>4.2</v>
      </c>
      <c r="J5">
        <v>2.29</v>
      </c>
      <c r="K5">
        <v>15</v>
      </c>
      <c r="L5">
        <v>13</v>
      </c>
      <c r="M5">
        <v>14</v>
      </c>
      <c r="N5">
        <v>73</v>
      </c>
    </row>
    <row r="6" spans="1:24" x14ac:dyDescent="0.3">
      <c r="A6" s="4" t="s">
        <v>192</v>
      </c>
      <c r="B6" s="4"/>
      <c r="C6" s="4"/>
      <c r="D6" s="4"/>
      <c r="E6" s="4"/>
      <c r="F6" s="4"/>
      <c r="G6" s="4"/>
      <c r="H6" s="4">
        <v>2.0499999999999998</v>
      </c>
      <c r="I6" s="4">
        <v>3</v>
      </c>
      <c r="J6" s="4">
        <v>2.5499999999999998</v>
      </c>
      <c r="K6" s="4">
        <v>8</v>
      </c>
      <c r="L6" s="4">
        <v>12</v>
      </c>
      <c r="M6" s="4">
        <v>12</v>
      </c>
      <c r="N6" s="4">
        <v>46</v>
      </c>
      <c r="O6" s="4">
        <v>2.6</v>
      </c>
      <c r="P6" s="4">
        <v>2.75</v>
      </c>
      <c r="Q6" s="4">
        <v>3.22</v>
      </c>
      <c r="R6" s="4"/>
      <c r="S6" s="4"/>
      <c r="T6" s="4"/>
      <c r="U6" s="4"/>
      <c r="V6" s="4"/>
      <c r="W6" s="4"/>
      <c r="X6" s="4"/>
    </row>
    <row r="7" spans="1:24" x14ac:dyDescent="0.3">
      <c r="A7" s="5" t="s">
        <v>198</v>
      </c>
      <c r="B7" s="5" t="s">
        <v>180</v>
      </c>
      <c r="C7" s="5">
        <v>61</v>
      </c>
      <c r="D7" s="5" t="s">
        <v>213</v>
      </c>
      <c r="E7" s="5" t="s">
        <v>55</v>
      </c>
      <c r="F7" s="5" t="s">
        <v>59</v>
      </c>
      <c r="G7" s="5" t="s">
        <v>214</v>
      </c>
      <c r="H7" s="5">
        <v>2.35</v>
      </c>
      <c r="I7" s="5">
        <v>4.2</v>
      </c>
      <c r="J7" s="5">
        <v>2.29</v>
      </c>
      <c r="K7" s="5">
        <v>18</v>
      </c>
      <c r="L7" s="5">
        <v>13</v>
      </c>
      <c r="M7" s="5">
        <v>11</v>
      </c>
      <c r="N7" s="5">
        <v>72</v>
      </c>
      <c r="O7" s="5">
        <v>3.11</v>
      </c>
      <c r="P7" s="5">
        <v>3.25</v>
      </c>
      <c r="Q7" s="5">
        <v>3</v>
      </c>
      <c r="R7" s="5">
        <v>3.02</v>
      </c>
      <c r="S7" s="5">
        <v>3.35</v>
      </c>
      <c r="T7" s="5">
        <v>2.82</v>
      </c>
      <c r="U7" s="5">
        <v>9</v>
      </c>
      <c r="V7" s="5">
        <v>8</v>
      </c>
      <c r="W7" s="5">
        <v>15</v>
      </c>
      <c r="X7" s="5">
        <v>47</v>
      </c>
    </row>
    <row r="8" spans="1:24" x14ac:dyDescent="0.3">
      <c r="A8" s="8" t="s">
        <v>69</v>
      </c>
      <c r="B8" s="8" t="s">
        <v>144</v>
      </c>
      <c r="C8" s="8">
        <v>33</v>
      </c>
      <c r="D8" s="8" t="s">
        <v>51</v>
      </c>
      <c r="E8" s="8" t="s">
        <v>55</v>
      </c>
      <c r="F8" s="8" t="s">
        <v>106</v>
      </c>
      <c r="G8" s="8" t="s">
        <v>58</v>
      </c>
      <c r="H8" s="8">
        <v>2.75</v>
      </c>
      <c r="I8" s="8">
        <v>3.65</v>
      </c>
      <c r="J8" s="8">
        <v>3.04</v>
      </c>
      <c r="K8" s="8">
        <v>8</v>
      </c>
      <c r="L8" s="8">
        <v>8</v>
      </c>
      <c r="M8" s="8">
        <v>11</v>
      </c>
      <c r="N8" s="8">
        <v>36</v>
      </c>
      <c r="O8" s="8">
        <v>2.29</v>
      </c>
      <c r="P8" s="8">
        <v>3.9</v>
      </c>
      <c r="Q8" s="8">
        <v>2.7</v>
      </c>
      <c r="R8" s="8"/>
      <c r="S8" s="8"/>
      <c r="T8" s="8"/>
      <c r="U8" s="8"/>
      <c r="V8" s="8"/>
      <c r="W8" s="8"/>
      <c r="X8" s="8"/>
    </row>
    <row r="9" spans="1:24" x14ac:dyDescent="0.3">
      <c r="A9" t="s">
        <v>177</v>
      </c>
      <c r="B9" t="s">
        <v>160</v>
      </c>
      <c r="C9">
        <v>62</v>
      </c>
      <c r="D9" t="s">
        <v>51</v>
      </c>
      <c r="E9" t="s">
        <v>55</v>
      </c>
      <c r="F9" t="s">
        <v>59</v>
      </c>
      <c r="G9" t="s">
        <v>58</v>
      </c>
      <c r="H9">
        <v>3.1</v>
      </c>
      <c r="I9">
        <v>3.15</v>
      </c>
      <c r="J9">
        <v>2.52</v>
      </c>
      <c r="K9">
        <v>18</v>
      </c>
      <c r="L9">
        <v>16</v>
      </c>
      <c r="M9">
        <v>16</v>
      </c>
      <c r="N9">
        <v>78</v>
      </c>
    </row>
    <row r="10" spans="1:24" x14ac:dyDescent="0.3">
      <c r="A10" s="7" t="s">
        <v>132</v>
      </c>
      <c r="B10" s="7" t="s">
        <v>159</v>
      </c>
      <c r="C10" s="7">
        <v>36</v>
      </c>
      <c r="D10" s="7" t="s">
        <v>51</v>
      </c>
      <c r="E10" s="7" t="s">
        <v>55</v>
      </c>
      <c r="F10" s="7" t="s">
        <v>59</v>
      </c>
      <c r="G10" s="7" t="s">
        <v>136</v>
      </c>
      <c r="H10" s="7">
        <v>4.3099999999999996</v>
      </c>
      <c r="I10" s="7">
        <v>3</v>
      </c>
      <c r="J10" s="7">
        <v>4.38</v>
      </c>
      <c r="K10" s="7">
        <v>17</v>
      </c>
      <c r="L10" s="7">
        <v>11</v>
      </c>
      <c r="M10" s="7">
        <v>5</v>
      </c>
      <c r="N10" s="7">
        <v>81</v>
      </c>
      <c r="O10" s="7">
        <v>3.57</v>
      </c>
      <c r="P10" s="7">
        <v>3.4</v>
      </c>
      <c r="Q10" s="7">
        <v>3.52</v>
      </c>
      <c r="R10" s="7">
        <v>2.88</v>
      </c>
      <c r="S10" s="7">
        <v>4.0999999999999996</v>
      </c>
      <c r="T10" s="7">
        <v>2.71</v>
      </c>
      <c r="U10" s="7">
        <v>9</v>
      </c>
      <c r="V10" s="7">
        <v>6</v>
      </c>
      <c r="W10" s="7">
        <v>2</v>
      </c>
      <c r="X10" s="7">
        <v>33</v>
      </c>
    </row>
    <row r="11" spans="1:24" x14ac:dyDescent="0.3">
      <c r="A11" s="7" t="s">
        <v>127</v>
      </c>
      <c r="B11" s="7" t="s">
        <v>142</v>
      </c>
      <c r="C11" s="7">
        <v>32</v>
      </c>
      <c r="D11" s="7" t="s">
        <v>54</v>
      </c>
      <c r="E11" s="7" t="s">
        <v>55</v>
      </c>
      <c r="F11" s="7" t="s">
        <v>59</v>
      </c>
      <c r="G11" s="7" t="s">
        <v>112</v>
      </c>
      <c r="H11" s="7">
        <v>2.56</v>
      </c>
      <c r="I11" s="7">
        <v>3.35</v>
      </c>
      <c r="J11" s="7">
        <v>2.23</v>
      </c>
      <c r="K11" s="7">
        <v>12</v>
      </c>
      <c r="L11" s="7">
        <v>13</v>
      </c>
      <c r="M11" s="7">
        <v>11</v>
      </c>
      <c r="N11" s="7">
        <v>58</v>
      </c>
      <c r="O11" s="7">
        <v>1.96</v>
      </c>
      <c r="P11" s="7">
        <v>4.8499999999999996</v>
      </c>
      <c r="Q11" s="7">
        <v>1.78</v>
      </c>
      <c r="R11" s="7">
        <v>1.33</v>
      </c>
      <c r="S11" s="7">
        <v>4.9000000000000004</v>
      </c>
      <c r="T11" s="7">
        <v>1.6</v>
      </c>
      <c r="U11" s="7">
        <v>7</v>
      </c>
      <c r="V11" s="7">
        <v>3</v>
      </c>
      <c r="W11" s="7">
        <v>4</v>
      </c>
      <c r="X11" s="7">
        <v>16</v>
      </c>
    </row>
    <row r="12" spans="1:24" x14ac:dyDescent="0.3">
      <c r="A12" s="5" t="s">
        <v>45</v>
      </c>
      <c r="B12" s="5"/>
      <c r="C12" s="5">
        <v>61</v>
      </c>
      <c r="D12" s="5" t="s">
        <v>51</v>
      </c>
      <c r="E12" s="5" t="s">
        <v>52</v>
      </c>
      <c r="F12" s="5" t="s">
        <v>59</v>
      </c>
      <c r="G12" s="5" t="s">
        <v>60</v>
      </c>
      <c r="H12" s="5">
        <v>1.87</v>
      </c>
      <c r="I12" s="5">
        <v>1.88</v>
      </c>
      <c r="J12" s="5">
        <v>2.04</v>
      </c>
      <c r="K12" s="5">
        <v>19</v>
      </c>
      <c r="L12" s="5">
        <v>18</v>
      </c>
      <c r="M12" s="5">
        <v>17</v>
      </c>
      <c r="N12" s="5">
        <v>78</v>
      </c>
      <c r="O12" s="5">
        <v>1.71</v>
      </c>
      <c r="P12" s="5">
        <v>4.75</v>
      </c>
      <c r="Q12" s="5">
        <v>1.92</v>
      </c>
      <c r="R12" s="5">
        <v>1.61</v>
      </c>
      <c r="S12" s="5">
        <v>5</v>
      </c>
      <c r="T12" s="5">
        <v>1.96</v>
      </c>
      <c r="U12" s="5">
        <v>4</v>
      </c>
      <c r="V12" s="5">
        <v>1</v>
      </c>
      <c r="W12" s="5">
        <v>6</v>
      </c>
      <c r="X12" s="5">
        <v>13</v>
      </c>
    </row>
    <row r="13" spans="1:24" x14ac:dyDescent="0.3">
      <c r="A13" s="7" t="s">
        <v>126</v>
      </c>
      <c r="B13" s="7" t="s">
        <v>142</v>
      </c>
      <c r="C13" s="7">
        <v>37</v>
      </c>
      <c r="D13" s="7" t="s">
        <v>54</v>
      </c>
      <c r="E13" s="7" t="s">
        <v>52</v>
      </c>
      <c r="F13" s="7" t="s">
        <v>137</v>
      </c>
      <c r="G13" s="7"/>
      <c r="H13" s="7">
        <v>2.06</v>
      </c>
      <c r="I13" s="7">
        <v>3.75</v>
      </c>
      <c r="J13" s="7">
        <v>2.33</v>
      </c>
      <c r="K13" s="7">
        <v>10</v>
      </c>
      <c r="L13" s="7">
        <v>11</v>
      </c>
      <c r="M13" s="7">
        <v>17</v>
      </c>
      <c r="N13" s="7">
        <v>42</v>
      </c>
      <c r="O13" s="7">
        <v>1.99</v>
      </c>
      <c r="P13" s="7">
        <v>3.9</v>
      </c>
      <c r="Q13" s="7">
        <v>2.04</v>
      </c>
      <c r="R13" s="7">
        <v>1.42</v>
      </c>
      <c r="S13" s="7">
        <v>4.55</v>
      </c>
      <c r="T13" s="7">
        <v>1.76</v>
      </c>
      <c r="U13" s="7">
        <v>4</v>
      </c>
      <c r="V13" s="7">
        <v>1</v>
      </c>
      <c r="W13" s="7">
        <v>7</v>
      </c>
      <c r="X13" s="7">
        <v>13</v>
      </c>
    </row>
    <row r="14" spans="1:24" x14ac:dyDescent="0.3">
      <c r="A14" t="s">
        <v>163</v>
      </c>
      <c r="B14" t="s">
        <v>160</v>
      </c>
    </row>
    <row r="15" spans="1:24" x14ac:dyDescent="0.3">
      <c r="A15" s="5" t="s">
        <v>219</v>
      </c>
      <c r="B15" s="5" t="s">
        <v>158</v>
      </c>
      <c r="C15" s="5">
        <v>48</v>
      </c>
      <c r="D15" s="5" t="s">
        <v>54</v>
      </c>
      <c r="E15" s="5" t="s">
        <v>193</v>
      </c>
      <c r="F15" s="5" t="s">
        <v>7</v>
      </c>
      <c r="G15" s="5" t="s">
        <v>60</v>
      </c>
      <c r="H15" s="5">
        <v>2.6</v>
      </c>
      <c r="I15" s="5">
        <v>4.55</v>
      </c>
      <c r="J15" s="5">
        <v>2.69</v>
      </c>
      <c r="K15" s="5">
        <v>16</v>
      </c>
      <c r="L15" s="5">
        <v>10</v>
      </c>
      <c r="M15" s="5">
        <v>13</v>
      </c>
      <c r="N15" s="5">
        <v>68</v>
      </c>
      <c r="O15" s="5">
        <v>2.4300000000000002</v>
      </c>
      <c r="P15" s="5">
        <v>4.7</v>
      </c>
      <c r="Q15" s="5">
        <v>2.73</v>
      </c>
      <c r="R15" s="5">
        <v>1.93</v>
      </c>
      <c r="S15" s="5">
        <v>5.25</v>
      </c>
      <c r="T15" s="5">
        <v>1.81</v>
      </c>
      <c r="U15" s="5">
        <v>6</v>
      </c>
      <c r="V15" s="5">
        <v>5</v>
      </c>
      <c r="W15" s="5">
        <v>8</v>
      </c>
      <c r="X15" s="5">
        <v>23</v>
      </c>
    </row>
    <row r="16" spans="1:24" x14ac:dyDescent="0.3">
      <c r="A16" s="6" t="s">
        <v>70</v>
      </c>
      <c r="B16" s="6" t="s">
        <v>145</v>
      </c>
      <c r="C16" s="6">
        <v>49</v>
      </c>
      <c r="D16" s="6" t="s">
        <v>54</v>
      </c>
      <c r="E16" s="6" t="s">
        <v>52</v>
      </c>
      <c r="F16" s="6" t="s">
        <v>105</v>
      </c>
      <c r="G16" s="6" t="s">
        <v>122</v>
      </c>
      <c r="H16" s="6">
        <v>2.99</v>
      </c>
      <c r="I16" s="6">
        <v>3.45</v>
      </c>
      <c r="J16" s="6">
        <v>2.48</v>
      </c>
      <c r="K16" s="6">
        <v>16</v>
      </c>
      <c r="L16" s="6">
        <v>9</v>
      </c>
      <c r="M16" s="6">
        <v>12</v>
      </c>
      <c r="N16" s="6">
        <v>71</v>
      </c>
      <c r="O16" s="6">
        <v>2.78</v>
      </c>
      <c r="P16" s="6">
        <v>3.58</v>
      </c>
      <c r="Q16" s="6">
        <v>2.21</v>
      </c>
      <c r="R16" s="6"/>
      <c r="S16" s="6"/>
      <c r="T16" s="6"/>
      <c r="U16" s="6"/>
      <c r="V16" s="6"/>
      <c r="W16" s="6"/>
      <c r="X16" s="6"/>
    </row>
    <row r="17" spans="1:24" x14ac:dyDescent="0.3">
      <c r="A17" s="7" t="s">
        <v>186</v>
      </c>
      <c r="B17" s="7" t="s">
        <v>160</v>
      </c>
      <c r="C17" s="7">
        <v>42</v>
      </c>
      <c r="D17" s="7" t="s">
        <v>51</v>
      </c>
      <c r="E17" s="7" t="s">
        <v>55</v>
      </c>
      <c r="F17" s="7" t="s">
        <v>215</v>
      </c>
      <c r="G17" s="7" t="s">
        <v>60</v>
      </c>
      <c r="H17" s="7">
        <v>3.44</v>
      </c>
      <c r="I17" s="7">
        <v>3.15</v>
      </c>
      <c r="J17" s="7">
        <v>3.22</v>
      </c>
      <c r="K17" s="7">
        <v>15</v>
      </c>
      <c r="L17" s="7">
        <v>18</v>
      </c>
      <c r="M17" s="7">
        <v>18</v>
      </c>
      <c r="N17" s="7">
        <v>84</v>
      </c>
      <c r="O17" s="7">
        <v>3.31</v>
      </c>
      <c r="P17" s="7">
        <v>3.6</v>
      </c>
      <c r="Q17" s="7">
        <v>3.3</v>
      </c>
      <c r="R17" s="7">
        <v>2.7</v>
      </c>
      <c r="S17" s="7">
        <v>3.95</v>
      </c>
      <c r="T17" s="7">
        <v>2.73</v>
      </c>
      <c r="U17" s="7">
        <v>12</v>
      </c>
      <c r="V17" s="7">
        <v>14</v>
      </c>
      <c r="W17" s="7">
        <v>14</v>
      </c>
      <c r="X17" s="7">
        <v>68</v>
      </c>
    </row>
    <row r="18" spans="1:24" x14ac:dyDescent="0.3">
      <c r="A18" s="6" t="s">
        <v>71</v>
      </c>
      <c r="B18" s="6" t="s">
        <v>145</v>
      </c>
      <c r="C18" s="6">
        <v>26</v>
      </c>
      <c r="D18" s="6" t="s">
        <v>54</v>
      </c>
      <c r="E18" s="6" t="s">
        <v>55</v>
      </c>
      <c r="F18" s="6" t="s">
        <v>105</v>
      </c>
      <c r="G18" s="6" t="s">
        <v>121</v>
      </c>
      <c r="H18" s="6">
        <v>3.19</v>
      </c>
      <c r="I18" s="6">
        <v>2.8</v>
      </c>
      <c r="J18" s="6">
        <v>2.9</v>
      </c>
      <c r="K18" s="6">
        <v>21</v>
      </c>
      <c r="L18" s="6">
        <v>18</v>
      </c>
      <c r="M18" s="6">
        <v>18</v>
      </c>
      <c r="N18" s="6">
        <v>91</v>
      </c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x14ac:dyDescent="0.3">
      <c r="A19" s="6" t="s">
        <v>72</v>
      </c>
      <c r="B19" s="6"/>
      <c r="C19" s="6">
        <v>27</v>
      </c>
      <c r="D19" s="6" t="s">
        <v>51</v>
      </c>
      <c r="E19" s="6" t="s">
        <v>52</v>
      </c>
      <c r="F19" s="6" t="s">
        <v>59</v>
      </c>
      <c r="G19" s="6" t="s">
        <v>111</v>
      </c>
      <c r="H19" s="6">
        <v>2.88</v>
      </c>
      <c r="I19" s="6">
        <v>2.4500000000000002</v>
      </c>
      <c r="J19" s="6">
        <v>3.11</v>
      </c>
      <c r="K19" s="6"/>
      <c r="L19" s="6"/>
      <c r="M19" s="6"/>
      <c r="N19" s="6"/>
      <c r="O19" s="6">
        <v>3.23</v>
      </c>
      <c r="P19" s="6"/>
      <c r="Q19" s="6"/>
      <c r="R19" s="6"/>
      <c r="S19" s="6"/>
      <c r="T19" s="6"/>
      <c r="U19" s="6"/>
      <c r="V19" s="6"/>
      <c r="W19" s="6"/>
      <c r="X19" s="6"/>
    </row>
    <row r="20" spans="1:24" hidden="1" x14ac:dyDescent="0.3">
      <c r="A20" t="s">
        <v>201</v>
      </c>
      <c r="H20">
        <v>2.12</v>
      </c>
      <c r="I20">
        <v>4.4000000000000004</v>
      </c>
      <c r="J20">
        <v>2.27</v>
      </c>
      <c r="K20">
        <v>17</v>
      </c>
      <c r="L20">
        <v>10</v>
      </c>
      <c r="M20">
        <v>10</v>
      </c>
      <c r="N20">
        <v>63</v>
      </c>
    </row>
    <row r="21" spans="1:24" x14ac:dyDescent="0.3">
      <c r="A21" s="7" t="s">
        <v>73</v>
      </c>
      <c r="B21" s="7" t="s">
        <v>143</v>
      </c>
      <c r="C21" s="7">
        <v>53</v>
      </c>
      <c r="D21" s="7" t="s">
        <v>51</v>
      </c>
      <c r="E21" s="7" t="s">
        <v>52</v>
      </c>
      <c r="F21" s="7" t="s">
        <v>105</v>
      </c>
      <c r="G21" s="7" t="s">
        <v>58</v>
      </c>
      <c r="H21" s="7">
        <v>2.76</v>
      </c>
      <c r="I21" s="7">
        <v>4</v>
      </c>
      <c r="J21" s="7">
        <v>2.61</v>
      </c>
      <c r="K21" s="7">
        <v>12</v>
      </c>
      <c r="L21" s="7">
        <v>11</v>
      </c>
      <c r="M21" s="7">
        <v>11</v>
      </c>
      <c r="N21" s="7">
        <v>51</v>
      </c>
      <c r="O21" s="7">
        <v>2.33</v>
      </c>
      <c r="P21" s="7">
        <v>3.85</v>
      </c>
      <c r="Q21" s="7">
        <v>2.2400000000000002</v>
      </c>
      <c r="R21" s="7">
        <v>1.92</v>
      </c>
      <c r="S21" s="7">
        <v>4.2</v>
      </c>
      <c r="T21" s="7">
        <v>2.14</v>
      </c>
      <c r="U21" s="7">
        <v>4</v>
      </c>
      <c r="V21" s="7">
        <v>8</v>
      </c>
      <c r="W21" s="7">
        <v>7</v>
      </c>
      <c r="X21" s="7">
        <v>29</v>
      </c>
    </row>
    <row r="22" spans="1:24" x14ac:dyDescent="0.3">
      <c r="A22" t="s">
        <v>211</v>
      </c>
      <c r="U22">
        <v>8</v>
      </c>
      <c r="V22">
        <v>5</v>
      </c>
      <c r="W22">
        <v>7</v>
      </c>
      <c r="X22">
        <v>19</v>
      </c>
    </row>
    <row r="23" spans="1:24" x14ac:dyDescent="0.3">
      <c r="A23" s="5" t="s">
        <v>188</v>
      </c>
      <c r="B23" s="5" t="s">
        <v>216</v>
      </c>
      <c r="C23" s="5">
        <v>30</v>
      </c>
      <c r="D23" s="5" t="s">
        <v>54</v>
      </c>
      <c r="E23" s="5" t="s">
        <v>193</v>
      </c>
      <c r="F23" s="5" t="s">
        <v>196</v>
      </c>
      <c r="G23" s="5" t="s">
        <v>60</v>
      </c>
      <c r="H23" s="5">
        <v>3.75</v>
      </c>
      <c r="I23" s="5">
        <v>2.7</v>
      </c>
      <c r="J23" s="5">
        <v>3.14</v>
      </c>
      <c r="K23" s="5">
        <v>20</v>
      </c>
      <c r="L23" s="5">
        <v>18</v>
      </c>
      <c r="M23" s="5">
        <v>17</v>
      </c>
      <c r="N23" s="5">
        <v>98</v>
      </c>
      <c r="O23" s="5">
        <v>3.58</v>
      </c>
      <c r="P23" s="5">
        <v>3.05</v>
      </c>
      <c r="Q23" s="5">
        <v>2.75</v>
      </c>
      <c r="R23" s="5">
        <v>2.46</v>
      </c>
      <c r="S23" s="5">
        <v>3.65</v>
      </c>
      <c r="T23" s="5">
        <v>2.15</v>
      </c>
      <c r="U23" s="5">
        <v>10</v>
      </c>
      <c r="V23" s="5">
        <v>7</v>
      </c>
      <c r="W23" s="5">
        <v>11</v>
      </c>
      <c r="X23" s="5">
        <v>39</v>
      </c>
    </row>
    <row r="24" spans="1:24" x14ac:dyDescent="0.3">
      <c r="A24" s="7" t="s">
        <v>74</v>
      </c>
      <c r="B24" s="7" t="s">
        <v>158</v>
      </c>
      <c r="C24" s="7">
        <v>66</v>
      </c>
      <c r="D24" s="7" t="s">
        <v>54</v>
      </c>
      <c r="E24" s="7" t="s">
        <v>55</v>
      </c>
      <c r="F24" s="7" t="s">
        <v>105</v>
      </c>
      <c r="G24" s="7" t="s">
        <v>117</v>
      </c>
      <c r="H24" s="7">
        <v>1.94</v>
      </c>
      <c r="I24" s="7">
        <v>3.9</v>
      </c>
      <c r="J24" s="7">
        <v>1.78</v>
      </c>
      <c r="K24" s="7">
        <v>10</v>
      </c>
      <c r="L24" s="7">
        <v>9</v>
      </c>
      <c r="M24" s="7">
        <v>12</v>
      </c>
      <c r="N24" s="7">
        <v>48</v>
      </c>
      <c r="O24" s="7">
        <v>1.8</v>
      </c>
      <c r="P24" s="7">
        <v>4.8499999999999996</v>
      </c>
      <c r="Q24" s="7">
        <v>1.68</v>
      </c>
      <c r="R24" s="7">
        <v>1.57</v>
      </c>
      <c r="S24" s="7">
        <v>4.7</v>
      </c>
      <c r="T24" s="7">
        <v>1.45</v>
      </c>
      <c r="U24" s="7">
        <v>1</v>
      </c>
      <c r="V24" s="7">
        <v>0</v>
      </c>
      <c r="W24" s="7">
        <v>4</v>
      </c>
      <c r="X24" s="7">
        <v>6</v>
      </c>
    </row>
    <row r="25" spans="1:24" x14ac:dyDescent="0.3">
      <c r="A25" s="5" t="s">
        <v>75</v>
      </c>
      <c r="B25" s="5" t="s">
        <v>143</v>
      </c>
      <c r="C25" s="5">
        <v>39</v>
      </c>
      <c r="D25" s="5" t="s">
        <v>54</v>
      </c>
      <c r="E25" s="5" t="s">
        <v>52</v>
      </c>
      <c r="F25" s="5" t="s">
        <v>106</v>
      </c>
      <c r="G25" s="5" t="s">
        <v>103</v>
      </c>
      <c r="H25" s="5">
        <v>2.58</v>
      </c>
      <c r="I25" s="5">
        <v>3.65</v>
      </c>
      <c r="J25" s="5">
        <v>3.2</v>
      </c>
      <c r="K25" s="5">
        <v>9</v>
      </c>
      <c r="L25" s="5">
        <v>6</v>
      </c>
      <c r="M25" s="5">
        <v>12</v>
      </c>
      <c r="N25" s="5">
        <v>56</v>
      </c>
      <c r="O25" s="5">
        <v>3.06</v>
      </c>
      <c r="P25" s="5">
        <v>3.65</v>
      </c>
      <c r="Q25" s="5">
        <v>3.53</v>
      </c>
      <c r="R25" s="5">
        <v>2.81</v>
      </c>
      <c r="S25" s="5">
        <v>4.0999999999999996</v>
      </c>
      <c r="T25" s="5">
        <v>2.87</v>
      </c>
      <c r="U25" s="5">
        <v>4</v>
      </c>
      <c r="V25" s="5">
        <v>4</v>
      </c>
      <c r="W25" s="5">
        <v>6</v>
      </c>
      <c r="X25" s="5">
        <v>17</v>
      </c>
    </row>
    <row r="26" spans="1:24" x14ac:dyDescent="0.3">
      <c r="A26" t="s">
        <v>173</v>
      </c>
      <c r="B26" t="s">
        <v>160</v>
      </c>
      <c r="C26">
        <v>34</v>
      </c>
      <c r="D26" t="s">
        <v>54</v>
      </c>
      <c r="E26" t="s">
        <v>118</v>
      </c>
      <c r="F26" t="s">
        <v>59</v>
      </c>
      <c r="G26" t="s">
        <v>60</v>
      </c>
      <c r="H26">
        <v>1.96</v>
      </c>
      <c r="I26">
        <v>4.75</v>
      </c>
      <c r="J26">
        <v>1.63</v>
      </c>
      <c r="O26">
        <v>1.74</v>
      </c>
      <c r="P26">
        <v>4.9000000000000004</v>
      </c>
      <c r="Q26">
        <v>1.68</v>
      </c>
      <c r="R26">
        <v>1.67</v>
      </c>
      <c r="S26">
        <v>1.47</v>
      </c>
    </row>
    <row r="27" spans="1:24" x14ac:dyDescent="0.3">
      <c r="A27" s="8" t="s">
        <v>76</v>
      </c>
      <c r="B27" s="8" t="s">
        <v>144</v>
      </c>
      <c r="C27" s="8">
        <v>29</v>
      </c>
      <c r="D27" s="8" t="s">
        <v>54</v>
      </c>
      <c r="E27" s="8" t="s">
        <v>52</v>
      </c>
      <c r="F27" s="8" t="s">
        <v>59</v>
      </c>
      <c r="G27" s="8" t="s">
        <v>117</v>
      </c>
      <c r="H27" s="8">
        <v>3.84</v>
      </c>
      <c r="I27" s="8">
        <v>3.2</v>
      </c>
      <c r="J27" s="8">
        <v>3.6</v>
      </c>
      <c r="K27" s="8">
        <v>15</v>
      </c>
      <c r="L27" s="8">
        <v>14</v>
      </c>
      <c r="M27" s="8">
        <v>15</v>
      </c>
      <c r="N27" s="8">
        <v>65</v>
      </c>
      <c r="O27" s="8">
        <v>3.11</v>
      </c>
      <c r="P27" s="8">
        <v>3.55</v>
      </c>
      <c r="Q27" s="8">
        <v>2.76</v>
      </c>
      <c r="R27" s="8"/>
      <c r="S27" s="8"/>
      <c r="T27" s="8"/>
      <c r="U27" s="8"/>
      <c r="V27" s="8"/>
      <c r="W27" s="8"/>
      <c r="X27" s="8"/>
    </row>
    <row r="28" spans="1:24" x14ac:dyDescent="0.3">
      <c r="A28" s="5" t="s">
        <v>77</v>
      </c>
      <c r="B28" s="5" t="s">
        <v>157</v>
      </c>
      <c r="C28" s="5">
        <v>24</v>
      </c>
      <c r="D28" s="5" t="s">
        <v>54</v>
      </c>
      <c r="E28" s="5" t="s">
        <v>52</v>
      </c>
      <c r="F28" s="5" t="s">
        <v>113</v>
      </c>
      <c r="G28" s="5" t="s">
        <v>114</v>
      </c>
      <c r="H28" s="5">
        <v>2.2599999999999998</v>
      </c>
      <c r="I28" s="5">
        <v>4.3</v>
      </c>
      <c r="J28" s="5">
        <v>2.4</v>
      </c>
      <c r="K28" s="5">
        <v>13</v>
      </c>
      <c r="L28" s="5">
        <v>8</v>
      </c>
      <c r="M28" s="5">
        <v>9</v>
      </c>
      <c r="N28" s="5">
        <v>62</v>
      </c>
      <c r="O28" s="5">
        <v>3.24</v>
      </c>
      <c r="P28" s="5">
        <v>3.35</v>
      </c>
      <c r="Q28" s="5">
        <v>3</v>
      </c>
      <c r="R28" s="5">
        <v>2.85</v>
      </c>
      <c r="S28" s="5">
        <v>3.65</v>
      </c>
      <c r="T28" s="5">
        <v>3.1</v>
      </c>
      <c r="U28" s="5">
        <v>7</v>
      </c>
      <c r="V28" s="5">
        <v>3</v>
      </c>
      <c r="W28" s="5">
        <v>14</v>
      </c>
      <c r="X28" s="5">
        <v>48</v>
      </c>
    </row>
    <row r="29" spans="1:24" x14ac:dyDescent="0.3">
      <c r="A29" s="8" t="s">
        <v>78</v>
      </c>
      <c r="B29" s="8" t="s">
        <v>144</v>
      </c>
      <c r="C29" s="8">
        <v>57</v>
      </c>
      <c r="D29" s="8" t="s">
        <v>54</v>
      </c>
      <c r="E29" s="8" t="s">
        <v>118</v>
      </c>
      <c r="F29" s="8" t="s">
        <v>59</v>
      </c>
      <c r="G29" s="8" t="s">
        <v>60</v>
      </c>
      <c r="H29" s="8">
        <v>1.99</v>
      </c>
      <c r="I29" s="8">
        <v>3.9</v>
      </c>
      <c r="J29" s="8">
        <v>2</v>
      </c>
      <c r="K29" s="8">
        <v>18</v>
      </c>
      <c r="L29" s="8">
        <v>15</v>
      </c>
      <c r="M29" s="8">
        <v>10</v>
      </c>
      <c r="N29" s="8">
        <v>70</v>
      </c>
      <c r="O29" s="8">
        <v>1.9</v>
      </c>
      <c r="P29" s="8">
        <v>4.2</v>
      </c>
      <c r="Q29" s="8">
        <v>2.23</v>
      </c>
      <c r="R29" s="8"/>
      <c r="S29" s="8"/>
      <c r="T29" s="8"/>
      <c r="U29" s="8"/>
      <c r="V29" s="8"/>
      <c r="W29" s="8"/>
      <c r="X29" s="8"/>
    </row>
    <row r="30" spans="1:24" x14ac:dyDescent="0.3">
      <c r="A30" s="5" t="s">
        <v>155</v>
      </c>
      <c r="B30" s="5" t="s">
        <v>152</v>
      </c>
      <c r="C30" s="5">
        <v>33</v>
      </c>
      <c r="D30" s="5" t="s">
        <v>54</v>
      </c>
      <c r="E30" s="5" t="s">
        <v>194</v>
      </c>
      <c r="F30" s="5" t="s">
        <v>7</v>
      </c>
      <c r="G30" s="5" t="s">
        <v>185</v>
      </c>
      <c r="H30" s="5">
        <v>4.1399999999999997</v>
      </c>
      <c r="I30" s="5">
        <v>2.5499999999999998</v>
      </c>
      <c r="J30" s="5">
        <v>3.93</v>
      </c>
      <c r="K30" s="5">
        <v>22</v>
      </c>
      <c r="L30" s="5">
        <v>12</v>
      </c>
      <c r="M30" s="5">
        <v>16</v>
      </c>
      <c r="N30" s="5">
        <v>93</v>
      </c>
      <c r="O30" s="5">
        <v>3.23</v>
      </c>
      <c r="P30" s="5">
        <v>3.25</v>
      </c>
      <c r="Q30" s="5">
        <v>3.12</v>
      </c>
      <c r="R30" s="5">
        <v>1.96</v>
      </c>
      <c r="S30" s="5">
        <v>3.7</v>
      </c>
      <c r="T30" s="5">
        <v>2.41</v>
      </c>
      <c r="U30" s="5">
        <v>15</v>
      </c>
      <c r="V30" s="5">
        <v>10</v>
      </c>
      <c r="W30" s="5">
        <v>10</v>
      </c>
      <c r="X30" s="5">
        <v>67</v>
      </c>
    </row>
    <row r="31" spans="1:24" x14ac:dyDescent="0.3">
      <c r="A31" s="5" t="s">
        <v>79</v>
      </c>
      <c r="B31" s="5" t="s">
        <v>141</v>
      </c>
      <c r="C31" s="5">
        <v>23</v>
      </c>
      <c r="D31" s="5" t="s">
        <v>54</v>
      </c>
      <c r="E31" s="5" t="s">
        <v>52</v>
      </c>
      <c r="F31" s="5" t="s">
        <v>113</v>
      </c>
      <c r="G31" s="5" t="s">
        <v>111</v>
      </c>
      <c r="H31" s="5">
        <v>3.72</v>
      </c>
      <c r="I31" s="5">
        <v>3.6</v>
      </c>
      <c r="J31" s="5">
        <v>2.91</v>
      </c>
      <c r="K31" s="5">
        <v>18</v>
      </c>
      <c r="L31" s="5">
        <v>13</v>
      </c>
      <c r="M31" s="5">
        <v>14</v>
      </c>
      <c r="N31" s="5">
        <v>83</v>
      </c>
      <c r="O31" s="5">
        <v>3.78</v>
      </c>
      <c r="P31" s="5">
        <v>3.2</v>
      </c>
      <c r="Q31" s="5">
        <v>2.95</v>
      </c>
      <c r="R31" s="5">
        <v>2.98</v>
      </c>
      <c r="S31" s="5">
        <v>4.45</v>
      </c>
      <c r="T31" s="5">
        <v>2.2799999999999998</v>
      </c>
      <c r="U31" s="5">
        <v>12</v>
      </c>
      <c r="V31" s="5">
        <v>13</v>
      </c>
      <c r="W31" s="5">
        <v>10</v>
      </c>
      <c r="X31" s="5">
        <v>48</v>
      </c>
    </row>
    <row r="32" spans="1:24" x14ac:dyDescent="0.3">
      <c r="A32" s="5" t="s">
        <v>80</v>
      </c>
      <c r="B32" s="5" t="s">
        <v>145</v>
      </c>
      <c r="C32" s="5">
        <v>46</v>
      </c>
      <c r="D32" s="5" t="s">
        <v>54</v>
      </c>
      <c r="E32" s="5" t="s">
        <v>118</v>
      </c>
      <c r="F32" s="5" t="s">
        <v>59</v>
      </c>
      <c r="G32" s="5" t="s">
        <v>58</v>
      </c>
      <c r="H32" s="5">
        <v>2.33</v>
      </c>
      <c r="I32" s="5">
        <v>4.5</v>
      </c>
      <c r="J32" s="5">
        <v>2.92</v>
      </c>
      <c r="K32" s="5">
        <v>7</v>
      </c>
      <c r="L32" s="5">
        <v>3</v>
      </c>
      <c r="M32" s="5">
        <v>4</v>
      </c>
      <c r="N32" s="5">
        <v>41</v>
      </c>
      <c r="O32" s="5">
        <v>2.2999999999999998</v>
      </c>
      <c r="P32" s="5">
        <v>4.4000000000000004</v>
      </c>
      <c r="Q32" s="5">
        <v>2.5499999999999998</v>
      </c>
      <c r="R32" s="5">
        <v>1.86</v>
      </c>
      <c r="S32" s="5">
        <v>4.8</v>
      </c>
      <c r="T32" s="5">
        <v>1.94</v>
      </c>
      <c r="U32" s="5">
        <v>3</v>
      </c>
      <c r="V32" s="5">
        <v>1</v>
      </c>
      <c r="W32" s="5">
        <v>1</v>
      </c>
      <c r="X32" s="5">
        <v>17</v>
      </c>
    </row>
    <row r="33" spans="1:24" x14ac:dyDescent="0.3">
      <c r="A33" s="5" t="s">
        <v>65</v>
      </c>
      <c r="B33" s="5" t="s">
        <v>157</v>
      </c>
      <c r="C33" s="5">
        <v>36</v>
      </c>
      <c r="D33" s="5" t="s">
        <v>51</v>
      </c>
      <c r="E33" s="5" t="s">
        <v>52</v>
      </c>
      <c r="F33" s="5" t="s">
        <v>105</v>
      </c>
      <c r="G33" s="5" t="s">
        <v>115</v>
      </c>
      <c r="H33" s="5">
        <v>2.2999999999999998</v>
      </c>
      <c r="I33" s="5">
        <v>4.55</v>
      </c>
      <c r="J33" s="5">
        <v>2.9</v>
      </c>
      <c r="K33" s="5">
        <v>7</v>
      </c>
      <c r="L33" s="5">
        <v>3</v>
      </c>
      <c r="M33" s="5">
        <v>4</v>
      </c>
      <c r="N33" s="5">
        <v>41</v>
      </c>
      <c r="O33" s="5">
        <v>2.2999999999999998</v>
      </c>
      <c r="P33" s="5">
        <v>4.45</v>
      </c>
      <c r="Q33" s="5">
        <v>2.54</v>
      </c>
      <c r="R33" s="5">
        <v>1.86</v>
      </c>
      <c r="S33" s="5">
        <v>4.8</v>
      </c>
      <c r="T33" s="5">
        <v>1.94</v>
      </c>
      <c r="U33" s="5">
        <v>4</v>
      </c>
      <c r="V33" s="5">
        <v>1</v>
      </c>
      <c r="W33" s="5">
        <v>4</v>
      </c>
      <c r="X33" s="5">
        <v>16</v>
      </c>
    </row>
    <row r="34" spans="1:24" x14ac:dyDescent="0.3">
      <c r="A34" s="7" t="s">
        <v>154</v>
      </c>
      <c r="B34" s="7" t="s">
        <v>152</v>
      </c>
      <c r="C34" s="7">
        <v>59</v>
      </c>
      <c r="D34" s="7" t="s">
        <v>51</v>
      </c>
      <c r="E34" s="7" t="s">
        <v>193</v>
      </c>
      <c r="F34" s="7" t="s">
        <v>59</v>
      </c>
      <c r="G34" s="7" t="s">
        <v>103</v>
      </c>
      <c r="H34" s="7">
        <v>2.4300000000000002</v>
      </c>
      <c r="I34" s="7">
        <v>4</v>
      </c>
      <c r="J34" s="7">
        <v>2.09</v>
      </c>
      <c r="K34" s="7">
        <v>16</v>
      </c>
      <c r="L34" s="7">
        <v>15</v>
      </c>
      <c r="M34" s="7">
        <v>11</v>
      </c>
      <c r="N34" s="7">
        <v>75</v>
      </c>
      <c r="O34" s="7">
        <v>2.42</v>
      </c>
      <c r="P34" s="7">
        <v>4.45</v>
      </c>
      <c r="Q34" s="7">
        <v>2.17</v>
      </c>
      <c r="R34" s="7">
        <v>2.2799999999999998</v>
      </c>
      <c r="S34" s="7">
        <v>4.75</v>
      </c>
      <c r="T34" s="7">
        <v>1.47</v>
      </c>
      <c r="U34" s="7">
        <v>12</v>
      </c>
      <c r="V34" s="7">
        <v>8</v>
      </c>
      <c r="W34" s="7">
        <v>5</v>
      </c>
      <c r="X34" s="7">
        <v>54</v>
      </c>
    </row>
    <row r="35" spans="1:24" x14ac:dyDescent="0.3">
      <c r="A35" s="5" t="s">
        <v>171</v>
      </c>
      <c r="B35" s="5" t="s">
        <v>179</v>
      </c>
      <c r="C35" s="5">
        <v>20</v>
      </c>
      <c r="D35" s="5" t="s">
        <v>54</v>
      </c>
      <c r="E35" s="5" t="s">
        <v>194</v>
      </c>
      <c r="F35" s="5" t="s">
        <v>113</v>
      </c>
      <c r="G35" s="5" t="s">
        <v>111</v>
      </c>
      <c r="H35" s="5">
        <v>2.23</v>
      </c>
      <c r="I35" s="5">
        <v>4.25</v>
      </c>
      <c r="J35" s="5">
        <v>2.58</v>
      </c>
      <c r="K35" s="5">
        <v>10</v>
      </c>
      <c r="L35" s="5">
        <v>6</v>
      </c>
      <c r="M35" s="5">
        <v>8</v>
      </c>
      <c r="N35" s="5">
        <v>41</v>
      </c>
      <c r="O35" s="5">
        <v>1.87</v>
      </c>
      <c r="P35" s="5">
        <v>4.5</v>
      </c>
      <c r="Q35" s="5">
        <v>2.06</v>
      </c>
      <c r="R35" s="5">
        <v>1.98</v>
      </c>
      <c r="S35" s="5">
        <v>4.5</v>
      </c>
      <c r="T35" s="5">
        <v>2.19</v>
      </c>
      <c r="U35" s="5">
        <v>8</v>
      </c>
      <c r="V35" s="5">
        <v>2</v>
      </c>
      <c r="W35" s="5">
        <v>2</v>
      </c>
      <c r="X35" s="5">
        <v>31</v>
      </c>
    </row>
    <row r="36" spans="1:24" x14ac:dyDescent="0.3">
      <c r="A36" s="5" t="s">
        <v>125</v>
      </c>
      <c r="B36" s="5"/>
      <c r="C36" s="5">
        <v>26</v>
      </c>
      <c r="D36" s="5" t="s">
        <v>54</v>
      </c>
      <c r="E36" s="5" t="s">
        <v>193</v>
      </c>
      <c r="F36" s="5" t="s">
        <v>59</v>
      </c>
      <c r="G36" s="5" t="s">
        <v>56</v>
      </c>
      <c r="H36" s="5">
        <v>4.32</v>
      </c>
      <c r="I36" s="5">
        <v>3</v>
      </c>
      <c r="J36" s="5">
        <v>4</v>
      </c>
      <c r="K36" s="5">
        <v>21</v>
      </c>
      <c r="L36" s="5">
        <v>20</v>
      </c>
      <c r="M36" s="5">
        <v>16</v>
      </c>
      <c r="N36" s="5">
        <v>115</v>
      </c>
      <c r="O36" s="5">
        <v>3.53</v>
      </c>
      <c r="P36" s="5">
        <v>3.65</v>
      </c>
      <c r="Q36" s="5">
        <v>3.3</v>
      </c>
      <c r="R36" s="5">
        <v>1.72</v>
      </c>
      <c r="S36" s="5">
        <v>4.8</v>
      </c>
      <c r="T36" s="5">
        <v>1.63</v>
      </c>
      <c r="U36" s="5">
        <v>12</v>
      </c>
      <c r="V36" s="5">
        <v>13</v>
      </c>
      <c r="W36" s="5">
        <v>12</v>
      </c>
      <c r="X36" s="5">
        <v>54</v>
      </c>
    </row>
    <row r="37" spans="1:24" x14ac:dyDescent="0.3">
      <c r="A37" s="9" t="s">
        <v>81</v>
      </c>
      <c r="B37" s="9" t="s">
        <v>150</v>
      </c>
      <c r="C37" s="9">
        <v>4.8</v>
      </c>
      <c r="D37" s="9" t="s">
        <v>54</v>
      </c>
      <c r="E37" s="9" t="s">
        <v>193</v>
      </c>
      <c r="F37" s="9" t="s">
        <v>105</v>
      </c>
      <c r="G37" s="9" t="s">
        <v>108</v>
      </c>
      <c r="H37" s="9">
        <v>1.68</v>
      </c>
      <c r="I37" s="9">
        <v>4.7</v>
      </c>
      <c r="J37" s="9">
        <v>1.94</v>
      </c>
      <c r="K37" s="9">
        <v>7</v>
      </c>
      <c r="L37" s="9">
        <v>3</v>
      </c>
      <c r="M37" s="9">
        <v>12</v>
      </c>
      <c r="N37" s="9">
        <v>26</v>
      </c>
      <c r="O37" s="9">
        <v>1.71</v>
      </c>
      <c r="P37" s="9">
        <v>4.6500000000000004</v>
      </c>
      <c r="Q37" s="9">
        <v>2.27</v>
      </c>
      <c r="R37" s="9">
        <v>1.55</v>
      </c>
      <c r="S37" s="9">
        <v>4.95</v>
      </c>
      <c r="T37" s="9">
        <v>2.23</v>
      </c>
      <c r="U37" s="9">
        <v>2</v>
      </c>
      <c r="V37" s="9">
        <v>4</v>
      </c>
      <c r="W37" s="9">
        <v>10</v>
      </c>
      <c r="X37" s="9">
        <v>14</v>
      </c>
    </row>
    <row r="38" spans="1:24" x14ac:dyDescent="0.3">
      <c r="A38" s="6" t="s">
        <v>82</v>
      </c>
      <c r="B38" s="6" t="s">
        <v>158</v>
      </c>
      <c r="C38" s="6">
        <v>37</v>
      </c>
      <c r="D38" s="6" t="s">
        <v>51</v>
      </c>
      <c r="E38" s="6" t="s">
        <v>194</v>
      </c>
      <c r="F38" s="6" t="s">
        <v>59</v>
      </c>
      <c r="G38" s="6" t="s">
        <v>58</v>
      </c>
      <c r="H38" s="6">
        <v>2.86</v>
      </c>
      <c r="I38" s="6">
        <v>3</v>
      </c>
      <c r="J38" s="6">
        <v>2.87</v>
      </c>
      <c r="K38" s="6"/>
      <c r="L38" s="6"/>
      <c r="M38" s="6"/>
      <c r="N38" s="6"/>
      <c r="O38" s="6">
        <v>2.63</v>
      </c>
      <c r="P38" s="6"/>
      <c r="Q38" s="6"/>
      <c r="R38" s="6"/>
      <c r="S38" s="6">
        <v>3.85</v>
      </c>
      <c r="T38" s="6">
        <v>2.6</v>
      </c>
      <c r="U38" s="6"/>
      <c r="V38" s="6"/>
      <c r="W38" s="6"/>
      <c r="X38" s="6"/>
    </row>
    <row r="39" spans="1:24" x14ac:dyDescent="0.3">
      <c r="A39" s="7" t="s">
        <v>128</v>
      </c>
      <c r="B39" s="7" t="s">
        <v>142</v>
      </c>
      <c r="C39" s="7">
        <v>39</v>
      </c>
      <c r="D39" s="7" t="s">
        <v>54</v>
      </c>
      <c r="E39" s="7" t="s">
        <v>194</v>
      </c>
      <c r="F39" s="7" t="s">
        <v>109</v>
      </c>
      <c r="G39" s="7" t="s">
        <v>112</v>
      </c>
      <c r="H39" s="7">
        <v>2.71</v>
      </c>
      <c r="I39" s="7">
        <v>3.55</v>
      </c>
      <c r="J39" s="7">
        <v>2.5099999999999998</v>
      </c>
      <c r="K39" s="7">
        <v>19</v>
      </c>
      <c r="L39" s="7">
        <v>9</v>
      </c>
      <c r="M39" s="7">
        <v>17</v>
      </c>
      <c r="N39" s="7">
        <v>71</v>
      </c>
      <c r="O39" s="7">
        <v>2.39</v>
      </c>
      <c r="P39" s="7">
        <v>4.05</v>
      </c>
      <c r="Q39" s="7">
        <v>2.2200000000000002</v>
      </c>
      <c r="R39" s="7">
        <v>1.99</v>
      </c>
      <c r="S39" s="7">
        <v>4.25</v>
      </c>
      <c r="T39" s="7">
        <v>2</v>
      </c>
      <c r="U39" s="7">
        <v>13</v>
      </c>
      <c r="V39" s="7">
        <v>6</v>
      </c>
      <c r="W39" s="7">
        <v>13</v>
      </c>
      <c r="X39" s="7">
        <v>44</v>
      </c>
    </row>
    <row r="40" spans="1:24" x14ac:dyDescent="0.3">
      <c r="A40" s="5" t="s">
        <v>189</v>
      </c>
      <c r="B40" s="5" t="s">
        <v>216</v>
      </c>
      <c r="C40" s="5">
        <v>26</v>
      </c>
      <c r="D40" s="5" t="s">
        <v>54</v>
      </c>
      <c r="E40" s="5" t="s">
        <v>193</v>
      </c>
      <c r="F40" s="5" t="s">
        <v>197</v>
      </c>
      <c r="G40" s="5" t="s">
        <v>183</v>
      </c>
      <c r="H40" s="5">
        <v>2.83</v>
      </c>
      <c r="I40" s="5">
        <v>4.3</v>
      </c>
      <c r="J40" s="5">
        <v>2.66</v>
      </c>
      <c r="K40" s="5">
        <v>13</v>
      </c>
      <c r="L40" s="5">
        <v>10</v>
      </c>
      <c r="M40" s="5">
        <v>11</v>
      </c>
      <c r="N40" s="5">
        <v>74</v>
      </c>
      <c r="O40" s="5">
        <v>2.08</v>
      </c>
      <c r="P40" s="5">
        <v>4.0999999999999996</v>
      </c>
      <c r="Q40" s="5">
        <v>2.1800000000000002</v>
      </c>
      <c r="R40" s="5">
        <v>1.76</v>
      </c>
      <c r="S40" s="5">
        <v>4.6500000000000004</v>
      </c>
      <c r="T40" s="5">
        <v>1.98</v>
      </c>
      <c r="U40" s="5">
        <v>4</v>
      </c>
      <c r="V40" s="5">
        <v>3</v>
      </c>
      <c r="W40" s="5">
        <v>7</v>
      </c>
      <c r="X40" s="5">
        <v>25</v>
      </c>
    </row>
    <row r="41" spans="1:24" x14ac:dyDescent="0.3">
      <c r="A41" s="6" t="s">
        <v>83</v>
      </c>
      <c r="B41" s="6" t="s">
        <v>145</v>
      </c>
      <c r="C41" s="6">
        <v>25</v>
      </c>
      <c r="D41" s="6" t="s">
        <v>51</v>
      </c>
      <c r="E41" s="6" t="s">
        <v>194</v>
      </c>
      <c r="F41" s="6" t="s">
        <v>105</v>
      </c>
      <c r="G41" s="6" t="s">
        <v>58</v>
      </c>
      <c r="H41" s="6">
        <v>3.53</v>
      </c>
      <c r="I41" s="6">
        <v>3.3</v>
      </c>
      <c r="J41" s="6">
        <v>2.87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x14ac:dyDescent="0.3">
      <c r="A42" s="7" t="s">
        <v>162</v>
      </c>
      <c r="B42" s="7" t="s">
        <v>160</v>
      </c>
      <c r="C42" s="7"/>
      <c r="D42" s="7"/>
      <c r="E42" s="7"/>
      <c r="F42" s="7"/>
      <c r="G42" s="7"/>
      <c r="H42" s="7">
        <v>2.88</v>
      </c>
      <c r="I42" s="7">
        <v>3.45</v>
      </c>
      <c r="J42" s="7">
        <v>2.82</v>
      </c>
      <c r="K42" s="7">
        <v>14</v>
      </c>
      <c r="L42" s="7">
        <v>5</v>
      </c>
      <c r="M42" s="7">
        <v>9</v>
      </c>
      <c r="N42" s="7">
        <v>44</v>
      </c>
      <c r="O42" s="7">
        <v>3.21</v>
      </c>
      <c r="P42" s="7">
        <v>3.95</v>
      </c>
      <c r="Q42" s="7">
        <v>2.89</v>
      </c>
      <c r="R42" s="7">
        <v>1.9</v>
      </c>
      <c r="S42" s="7">
        <v>4.5</v>
      </c>
      <c r="T42" s="7">
        <v>1.96</v>
      </c>
      <c r="U42" s="7">
        <v>14</v>
      </c>
      <c r="V42" s="7">
        <v>5</v>
      </c>
      <c r="W42" s="7">
        <v>7</v>
      </c>
      <c r="X42" s="7">
        <v>42</v>
      </c>
    </row>
    <row r="43" spans="1:24" x14ac:dyDescent="0.3">
      <c r="A43" s="5" t="s">
        <v>170</v>
      </c>
      <c r="B43" s="5" t="s">
        <v>179</v>
      </c>
      <c r="C43" s="5">
        <v>30</v>
      </c>
      <c r="D43" s="5" t="s">
        <v>54</v>
      </c>
      <c r="E43" s="5" t="s">
        <v>193</v>
      </c>
      <c r="F43" s="5" t="s">
        <v>59</v>
      </c>
      <c r="G43" s="5" t="s">
        <v>117</v>
      </c>
      <c r="H43" s="5">
        <v>2.68</v>
      </c>
      <c r="I43" s="5">
        <v>4.5</v>
      </c>
      <c r="J43" s="5">
        <v>2.4900000000000002</v>
      </c>
      <c r="K43" s="5">
        <v>21</v>
      </c>
      <c r="L43" s="5">
        <v>16</v>
      </c>
      <c r="M43" s="5">
        <v>13</v>
      </c>
      <c r="N43" s="5">
        <v>95</v>
      </c>
      <c r="O43" s="5">
        <v>2.69</v>
      </c>
      <c r="P43" s="5">
        <v>3.75</v>
      </c>
      <c r="Q43" s="5">
        <v>2.69</v>
      </c>
      <c r="R43" s="5">
        <v>2.19</v>
      </c>
      <c r="S43" s="5">
        <v>4.5</v>
      </c>
      <c r="T43" s="5">
        <v>2.2200000000000002</v>
      </c>
      <c r="U43" s="5">
        <v>13</v>
      </c>
      <c r="V43" s="5">
        <v>10</v>
      </c>
      <c r="W43" s="5">
        <v>12</v>
      </c>
      <c r="X43" s="5">
        <v>58</v>
      </c>
    </row>
    <row r="44" spans="1:24" x14ac:dyDescent="0.3">
      <c r="A44" s="7" t="s">
        <v>133</v>
      </c>
      <c r="B44" s="7" t="s">
        <v>159</v>
      </c>
      <c r="C44" s="7">
        <v>29</v>
      </c>
      <c r="D44" s="7" t="s">
        <v>54</v>
      </c>
      <c r="E44" s="7" t="s">
        <v>193</v>
      </c>
      <c r="F44" s="7" t="s">
        <v>105</v>
      </c>
      <c r="G44" s="7" t="s">
        <v>122</v>
      </c>
      <c r="H44" s="7">
        <v>2.84</v>
      </c>
      <c r="I44" s="7">
        <v>3.25</v>
      </c>
      <c r="J44" s="7">
        <v>3.34</v>
      </c>
      <c r="K44" s="7">
        <v>13</v>
      </c>
      <c r="L44" s="7">
        <v>13</v>
      </c>
      <c r="M44" s="7">
        <v>12</v>
      </c>
      <c r="N44" s="7">
        <v>61</v>
      </c>
      <c r="O44" s="7">
        <v>2.21</v>
      </c>
      <c r="P44" s="7">
        <v>3.85</v>
      </c>
      <c r="Q44" s="7">
        <v>2.2799999999999998</v>
      </c>
      <c r="R44" s="7">
        <v>1.73</v>
      </c>
      <c r="S44" s="7">
        <v>4.51</v>
      </c>
      <c r="T44" s="7">
        <v>1.69</v>
      </c>
      <c r="U44" s="7">
        <v>6</v>
      </c>
      <c r="V44" s="7">
        <v>5</v>
      </c>
      <c r="W44" s="7">
        <v>7</v>
      </c>
      <c r="X44" s="7">
        <v>31</v>
      </c>
    </row>
    <row r="45" spans="1:24" x14ac:dyDescent="0.3">
      <c r="A45" s="7" t="s">
        <v>84</v>
      </c>
      <c r="B45" s="7" t="s">
        <v>144</v>
      </c>
      <c r="C45" s="7">
        <v>62</v>
      </c>
      <c r="D45" s="7" t="s">
        <v>54</v>
      </c>
      <c r="E45" s="7" t="s">
        <v>194</v>
      </c>
      <c r="F45" s="7" t="s">
        <v>59</v>
      </c>
      <c r="G45" s="7" t="s">
        <v>112</v>
      </c>
      <c r="H45" s="7">
        <v>3.61</v>
      </c>
      <c r="I45" s="7">
        <v>3.3</v>
      </c>
      <c r="J45" s="7">
        <v>3.63</v>
      </c>
      <c r="K45" s="7">
        <v>16</v>
      </c>
      <c r="L45" s="7">
        <v>17</v>
      </c>
      <c r="M45" s="7">
        <v>16</v>
      </c>
      <c r="N45" s="7">
        <v>94</v>
      </c>
      <c r="O45" s="7">
        <v>1.91</v>
      </c>
      <c r="P45" s="7">
        <v>4.2</v>
      </c>
      <c r="Q45" s="7">
        <v>1.9</v>
      </c>
      <c r="R45" s="7">
        <v>8</v>
      </c>
      <c r="S45" s="7">
        <v>7</v>
      </c>
      <c r="T45" s="7">
        <v>12</v>
      </c>
      <c r="U45" s="7">
        <v>45</v>
      </c>
      <c r="V45" s="7">
        <v>7</v>
      </c>
      <c r="W45" s="7">
        <v>16</v>
      </c>
      <c r="X45" s="7">
        <v>38</v>
      </c>
    </row>
    <row r="46" spans="1:24" x14ac:dyDescent="0.3">
      <c r="A46" s="7" t="s">
        <v>85</v>
      </c>
      <c r="B46" s="7" t="s">
        <v>141</v>
      </c>
      <c r="C46" s="7">
        <v>41</v>
      </c>
      <c r="D46" s="7" t="s">
        <v>54</v>
      </c>
      <c r="E46" s="7" t="s">
        <v>194</v>
      </c>
      <c r="F46" s="7" t="s">
        <v>7</v>
      </c>
      <c r="G46" s="7" t="s">
        <v>112</v>
      </c>
      <c r="H46" s="7">
        <v>2.0499999999999998</v>
      </c>
      <c r="I46" s="7">
        <v>3.85</v>
      </c>
      <c r="J46" s="7">
        <v>2.54</v>
      </c>
      <c r="K46" s="7">
        <v>7</v>
      </c>
      <c r="L46" s="7">
        <v>9</v>
      </c>
      <c r="M46" s="7">
        <v>15</v>
      </c>
      <c r="N46" s="7">
        <v>49</v>
      </c>
      <c r="O46" s="7">
        <v>1.93</v>
      </c>
      <c r="P46" s="7">
        <v>3.5</v>
      </c>
      <c r="Q46" s="7">
        <v>2.02</v>
      </c>
      <c r="R46" s="7">
        <v>1.75</v>
      </c>
      <c r="S46" s="7">
        <v>3.5</v>
      </c>
      <c r="T46" s="7">
        <v>1.52</v>
      </c>
      <c r="U46" s="7">
        <v>3</v>
      </c>
      <c r="V46" s="7">
        <v>6</v>
      </c>
      <c r="W46" s="7">
        <v>10</v>
      </c>
      <c r="X46" s="7">
        <v>21</v>
      </c>
    </row>
    <row r="47" spans="1:24" x14ac:dyDescent="0.3">
      <c r="A47" s="5" t="s">
        <v>167</v>
      </c>
      <c r="B47" s="5" t="s">
        <v>180</v>
      </c>
      <c r="C47" s="5">
        <v>41</v>
      </c>
      <c r="D47" s="5" t="s">
        <v>54</v>
      </c>
      <c r="E47" s="5" t="s">
        <v>194</v>
      </c>
      <c r="F47" s="5" t="s">
        <v>59</v>
      </c>
      <c r="G47" s="5" t="s">
        <v>181</v>
      </c>
      <c r="H47" s="5">
        <v>2.86</v>
      </c>
      <c r="I47" s="5">
        <v>2.9</v>
      </c>
      <c r="J47" s="5">
        <v>3</v>
      </c>
      <c r="K47" s="5">
        <v>15</v>
      </c>
      <c r="L47" s="5">
        <v>15</v>
      </c>
      <c r="M47" s="5">
        <v>17</v>
      </c>
      <c r="N47" s="5">
        <v>67</v>
      </c>
      <c r="O47" s="5">
        <v>2.9</v>
      </c>
      <c r="P47" s="5">
        <v>2.9</v>
      </c>
      <c r="Q47" s="5">
        <v>3.23</v>
      </c>
      <c r="R47" s="5">
        <v>2.08</v>
      </c>
      <c r="S47" s="5">
        <v>3.5</v>
      </c>
      <c r="T47" s="5">
        <v>2.85</v>
      </c>
      <c r="U47" s="5">
        <v>14</v>
      </c>
      <c r="V47" s="5">
        <v>12</v>
      </c>
      <c r="W47" s="5">
        <v>14</v>
      </c>
      <c r="X47" s="5">
        <v>52</v>
      </c>
    </row>
    <row r="48" spans="1:24" x14ac:dyDescent="0.3">
      <c r="A48" t="s">
        <v>202</v>
      </c>
      <c r="H48">
        <v>2.72</v>
      </c>
      <c r="I48">
        <v>3.3</v>
      </c>
      <c r="J48">
        <v>3.09</v>
      </c>
      <c r="K48">
        <v>15</v>
      </c>
      <c r="L48">
        <v>11</v>
      </c>
      <c r="M48">
        <v>9</v>
      </c>
      <c r="N48">
        <v>58</v>
      </c>
    </row>
    <row r="49" spans="1:24" x14ac:dyDescent="0.3">
      <c r="A49" s="9" t="s">
        <v>86</v>
      </c>
      <c r="B49" s="9" t="s">
        <v>150</v>
      </c>
      <c r="C49" s="9">
        <v>29</v>
      </c>
      <c r="D49" s="9" t="s">
        <v>54</v>
      </c>
      <c r="E49" s="9" t="s">
        <v>194</v>
      </c>
      <c r="F49" s="9" t="s">
        <v>106</v>
      </c>
      <c r="G49" s="9" t="s">
        <v>107</v>
      </c>
      <c r="H49" s="9">
        <v>3.51</v>
      </c>
      <c r="I49" s="9">
        <v>3.65</v>
      </c>
      <c r="J49" s="9">
        <v>3.3</v>
      </c>
      <c r="K49" s="9">
        <v>20</v>
      </c>
      <c r="L49" s="9">
        <v>13</v>
      </c>
      <c r="M49" s="9">
        <v>15</v>
      </c>
      <c r="N49" s="9">
        <v>82</v>
      </c>
      <c r="O49" s="9">
        <v>3.43</v>
      </c>
      <c r="P49" s="9">
        <v>4.45</v>
      </c>
      <c r="Q49" s="9">
        <v>3.77</v>
      </c>
      <c r="R49" s="9">
        <v>2.52</v>
      </c>
      <c r="S49" s="9">
        <v>4.8</v>
      </c>
      <c r="T49" s="9">
        <v>2.87</v>
      </c>
      <c r="U49" s="9">
        <v>13</v>
      </c>
      <c r="V49" s="9">
        <v>6</v>
      </c>
      <c r="W49" s="9">
        <v>5</v>
      </c>
      <c r="X49" s="9">
        <v>49</v>
      </c>
    </row>
    <row r="50" spans="1:24" x14ac:dyDescent="0.3">
      <c r="A50" s="5" t="s">
        <v>87</v>
      </c>
      <c r="B50" s="5" t="s">
        <v>141</v>
      </c>
      <c r="C50" s="5">
        <v>35</v>
      </c>
      <c r="D50" s="5" t="s">
        <v>54</v>
      </c>
      <c r="E50" s="5" t="s">
        <v>194</v>
      </c>
      <c r="F50" s="5" t="s">
        <v>109</v>
      </c>
      <c r="G50" s="5" t="s">
        <v>104</v>
      </c>
      <c r="H50" s="5">
        <v>2.69</v>
      </c>
      <c r="I50" s="5">
        <v>2.95</v>
      </c>
      <c r="J50" s="5">
        <v>2.65</v>
      </c>
      <c r="K50" s="5">
        <v>15</v>
      </c>
      <c r="L50" s="5">
        <v>15</v>
      </c>
      <c r="M50" s="5">
        <v>13</v>
      </c>
      <c r="N50" s="5">
        <v>92</v>
      </c>
      <c r="O50" s="5">
        <v>2.48</v>
      </c>
      <c r="P50" s="5">
        <v>3.3</v>
      </c>
      <c r="Q50" s="5">
        <v>2.85</v>
      </c>
      <c r="R50" s="5">
        <v>2.1800000000000002</v>
      </c>
      <c r="S50" s="5">
        <v>3.8</v>
      </c>
      <c r="T50" s="5">
        <v>2.41</v>
      </c>
      <c r="U50" s="5">
        <v>9</v>
      </c>
      <c r="V50" s="5">
        <v>8</v>
      </c>
      <c r="W50" s="5">
        <v>7</v>
      </c>
      <c r="X50" s="5">
        <v>32</v>
      </c>
    </row>
    <row r="51" spans="1:24" x14ac:dyDescent="0.3">
      <c r="A51" s="7" t="s">
        <v>156</v>
      </c>
      <c r="B51" s="7" t="s">
        <v>152</v>
      </c>
      <c r="C51" s="7">
        <v>47</v>
      </c>
      <c r="D51" s="7" t="s">
        <v>51</v>
      </c>
      <c r="E51" s="7" t="s">
        <v>194</v>
      </c>
      <c r="F51" s="7" t="s">
        <v>59</v>
      </c>
      <c r="G51" s="7" t="s">
        <v>103</v>
      </c>
      <c r="H51" s="7">
        <v>2.23</v>
      </c>
      <c r="I51" s="7">
        <v>3</v>
      </c>
      <c r="J51" s="7">
        <v>2.5499999999999998</v>
      </c>
      <c r="K51" s="7">
        <v>12</v>
      </c>
      <c r="L51" s="7">
        <v>9</v>
      </c>
      <c r="M51" s="7">
        <v>14</v>
      </c>
      <c r="N51" s="7">
        <v>44</v>
      </c>
      <c r="O51" s="7">
        <v>2.4</v>
      </c>
      <c r="P51" s="7">
        <v>2.95</v>
      </c>
      <c r="Q51" s="7">
        <v>2.6</v>
      </c>
      <c r="R51" s="7">
        <v>2.08</v>
      </c>
      <c r="S51" s="7">
        <v>2.95</v>
      </c>
      <c r="T51" s="7">
        <v>2.16</v>
      </c>
      <c r="U51" s="7">
        <v>6</v>
      </c>
      <c r="V51" s="7">
        <v>4</v>
      </c>
      <c r="W51" s="7">
        <v>7</v>
      </c>
      <c r="X51" s="7">
        <v>28</v>
      </c>
    </row>
    <row r="52" spans="1:24" x14ac:dyDescent="0.3">
      <c r="A52" s="4" t="s">
        <v>88</v>
      </c>
      <c r="B52" s="4" t="s">
        <v>143</v>
      </c>
      <c r="C52" s="4">
        <v>45</v>
      </c>
      <c r="D52" s="4" t="s">
        <v>54</v>
      </c>
      <c r="E52" s="4" t="s">
        <v>52</v>
      </c>
      <c r="F52" s="4" t="s">
        <v>59</v>
      </c>
      <c r="G52" s="4" t="s">
        <v>104</v>
      </c>
      <c r="H52" s="4">
        <v>3.87</v>
      </c>
      <c r="I52" s="4">
        <v>3.25</v>
      </c>
      <c r="J52" s="4">
        <v>2.6</v>
      </c>
      <c r="K52" s="4">
        <v>2</v>
      </c>
      <c r="L52" s="4">
        <v>20</v>
      </c>
      <c r="M52" s="4">
        <v>14</v>
      </c>
      <c r="N52" s="4">
        <v>103</v>
      </c>
      <c r="O52" s="4">
        <v>3.3</v>
      </c>
      <c r="P52" s="4">
        <v>3.7</v>
      </c>
      <c r="Q52" s="4">
        <v>2.73</v>
      </c>
      <c r="R52" s="4"/>
      <c r="S52" s="4"/>
      <c r="T52" s="4"/>
      <c r="U52" s="4"/>
      <c r="V52" s="4"/>
      <c r="W52" s="4"/>
      <c r="X52" s="4"/>
    </row>
    <row r="53" spans="1:24" x14ac:dyDescent="0.3">
      <c r="A53" s="4" t="s">
        <v>129</v>
      </c>
      <c r="B53" s="4" t="s">
        <v>142</v>
      </c>
      <c r="C53" s="4">
        <v>31</v>
      </c>
      <c r="D53" s="4" t="s">
        <v>54</v>
      </c>
      <c r="E53" s="4"/>
      <c r="F53" s="4" t="s">
        <v>59</v>
      </c>
      <c r="G53" s="4" t="s">
        <v>60</v>
      </c>
      <c r="H53" s="4">
        <v>2.88</v>
      </c>
      <c r="I53" s="4">
        <v>3.7</v>
      </c>
      <c r="J53" s="4">
        <v>2.91</v>
      </c>
      <c r="K53" s="4">
        <v>13</v>
      </c>
      <c r="L53" s="4">
        <v>15</v>
      </c>
      <c r="M53" s="4">
        <v>13</v>
      </c>
      <c r="N53" s="4">
        <v>74</v>
      </c>
      <c r="O53" s="4">
        <v>2.36</v>
      </c>
      <c r="P53" s="4">
        <v>3.7</v>
      </c>
      <c r="Q53" s="4">
        <v>2.69</v>
      </c>
      <c r="R53" s="4"/>
      <c r="S53" s="4"/>
      <c r="T53" s="4"/>
      <c r="U53" s="4"/>
      <c r="V53" s="4"/>
      <c r="W53" s="4"/>
      <c r="X53" s="4"/>
    </row>
    <row r="54" spans="1:24" x14ac:dyDescent="0.3">
      <c r="A54" s="5" t="s">
        <v>46</v>
      </c>
      <c r="B54" s="5" t="s">
        <v>142</v>
      </c>
      <c r="C54" s="5">
        <v>33</v>
      </c>
      <c r="D54" s="5" t="s">
        <v>54</v>
      </c>
      <c r="E54" s="5" t="s">
        <v>52</v>
      </c>
      <c r="F54" s="5" t="s">
        <v>57</v>
      </c>
      <c r="G54" s="5" t="s">
        <v>58</v>
      </c>
      <c r="H54" s="5">
        <v>1.92</v>
      </c>
      <c r="I54" s="5">
        <v>4.5999999999999996</v>
      </c>
      <c r="J54" s="5">
        <v>1.95</v>
      </c>
      <c r="K54" s="5">
        <v>10</v>
      </c>
      <c r="L54" s="5">
        <v>16</v>
      </c>
      <c r="M54" s="5">
        <v>12</v>
      </c>
      <c r="N54" s="5">
        <v>53</v>
      </c>
      <c r="O54" s="5">
        <v>1.99</v>
      </c>
      <c r="P54" s="5">
        <v>4.55</v>
      </c>
      <c r="Q54" s="5">
        <v>2.0299999999999998</v>
      </c>
      <c r="R54" s="5">
        <v>1.61</v>
      </c>
      <c r="S54" s="5">
        <v>5.05</v>
      </c>
      <c r="T54" s="5">
        <v>1.67</v>
      </c>
      <c r="U54" s="5">
        <v>10</v>
      </c>
      <c r="V54" s="5">
        <v>7</v>
      </c>
      <c r="W54" s="5">
        <v>5</v>
      </c>
      <c r="X54" s="5">
        <v>29</v>
      </c>
    </row>
    <row r="55" spans="1:24" x14ac:dyDescent="0.3">
      <c r="A55" s="5" t="s">
        <v>89</v>
      </c>
      <c r="B55" s="5" t="s">
        <v>141</v>
      </c>
      <c r="C55" s="5">
        <v>30</v>
      </c>
      <c r="D55" s="5" t="s">
        <v>54</v>
      </c>
      <c r="E55" s="5" t="s">
        <v>52</v>
      </c>
      <c r="F55" s="5" t="s">
        <v>119</v>
      </c>
      <c r="G55" s="5" t="s">
        <v>120</v>
      </c>
      <c r="H55" s="5">
        <v>3.63</v>
      </c>
      <c r="I55" s="5">
        <v>3.35</v>
      </c>
      <c r="J55" s="5">
        <v>3.46</v>
      </c>
      <c r="K55" s="5">
        <v>18</v>
      </c>
      <c r="L55" s="5">
        <v>17</v>
      </c>
      <c r="M55" s="5">
        <v>14</v>
      </c>
      <c r="N55" s="5">
        <v>66</v>
      </c>
      <c r="O55" s="5">
        <v>3.01</v>
      </c>
      <c r="P55" s="5">
        <v>3.9</v>
      </c>
      <c r="Q55" s="5">
        <v>3.39</v>
      </c>
      <c r="R55" s="5">
        <v>2.4</v>
      </c>
      <c r="S55" s="5">
        <v>4.8</v>
      </c>
      <c r="T55" s="5">
        <v>2.52</v>
      </c>
      <c r="U55" s="5">
        <v>6</v>
      </c>
      <c r="V55" s="5">
        <v>8</v>
      </c>
      <c r="W55" s="5">
        <v>5</v>
      </c>
      <c r="X55" s="5">
        <v>32</v>
      </c>
    </row>
    <row r="56" spans="1:24" x14ac:dyDescent="0.3">
      <c r="A56" t="s">
        <v>203</v>
      </c>
      <c r="H56">
        <v>2.0499999999999998</v>
      </c>
      <c r="I56">
        <v>3.35</v>
      </c>
      <c r="J56">
        <v>2.71</v>
      </c>
      <c r="O56">
        <v>2.42</v>
      </c>
      <c r="P56">
        <v>3.05</v>
      </c>
      <c r="Q56">
        <v>2.8</v>
      </c>
    </row>
    <row r="57" spans="1:24" x14ac:dyDescent="0.3">
      <c r="A57" s="5" t="s">
        <v>172</v>
      </c>
      <c r="B57" s="5" t="s">
        <v>179</v>
      </c>
      <c r="C57" s="5">
        <v>50</v>
      </c>
      <c r="D57" s="5" t="s">
        <v>54</v>
      </c>
      <c r="E57" s="5" t="s">
        <v>55</v>
      </c>
      <c r="F57" s="5" t="s">
        <v>59</v>
      </c>
      <c r="G57" s="5" t="s">
        <v>56</v>
      </c>
      <c r="H57" s="5">
        <v>2.82</v>
      </c>
      <c r="I57" s="5">
        <v>2.9</v>
      </c>
      <c r="J57" s="5">
        <v>2.92</v>
      </c>
      <c r="K57" s="5">
        <v>17</v>
      </c>
      <c r="L57" s="5">
        <v>19</v>
      </c>
      <c r="M57" s="5">
        <v>22</v>
      </c>
      <c r="N57" s="5">
        <v>68</v>
      </c>
      <c r="O57" s="5">
        <v>2.39</v>
      </c>
      <c r="P57" s="5">
        <v>3.4</v>
      </c>
      <c r="Q57" s="5">
        <v>2.65</v>
      </c>
      <c r="R57" s="5">
        <v>2.54</v>
      </c>
      <c r="S57" s="5">
        <v>4.1500000000000004</v>
      </c>
      <c r="T57" s="5">
        <v>1.98</v>
      </c>
      <c r="U57" s="5">
        <v>17</v>
      </c>
      <c r="V57" s="5">
        <v>13</v>
      </c>
      <c r="W57" s="5">
        <v>10</v>
      </c>
      <c r="X57" s="5">
        <v>58</v>
      </c>
    </row>
    <row r="58" spans="1:24" x14ac:dyDescent="0.3">
      <c r="A58" s="7" t="s">
        <v>134</v>
      </c>
      <c r="B58" s="7" t="s">
        <v>159</v>
      </c>
      <c r="C58" s="7">
        <v>28</v>
      </c>
      <c r="D58" s="7" t="s">
        <v>54</v>
      </c>
      <c r="E58" s="7" t="s">
        <v>52</v>
      </c>
      <c r="F58" s="7" t="s">
        <v>59</v>
      </c>
      <c r="G58" s="7" t="s">
        <v>60</v>
      </c>
      <c r="H58" s="7">
        <v>2.97</v>
      </c>
      <c r="I58" s="7">
        <v>3.05</v>
      </c>
      <c r="J58" s="7">
        <v>3.31</v>
      </c>
      <c r="K58" s="7">
        <v>8</v>
      </c>
      <c r="L58" s="7">
        <v>8</v>
      </c>
      <c r="M58" s="7">
        <v>14</v>
      </c>
      <c r="N58" s="7">
        <v>44</v>
      </c>
      <c r="O58" s="7">
        <v>3.11</v>
      </c>
      <c r="P58" s="7">
        <v>3.2</v>
      </c>
      <c r="Q58" s="7">
        <v>2.36</v>
      </c>
      <c r="R58" s="7">
        <v>2.42</v>
      </c>
      <c r="S58" s="7" t="s">
        <v>222</v>
      </c>
      <c r="T58" s="7">
        <v>1.58</v>
      </c>
      <c r="U58" s="7">
        <v>3</v>
      </c>
      <c r="V58" s="7">
        <v>4</v>
      </c>
      <c r="W58" s="7">
        <v>9</v>
      </c>
      <c r="X58" s="7">
        <v>18</v>
      </c>
    </row>
    <row r="59" spans="1:24" x14ac:dyDescent="0.3">
      <c r="A59" s="5" t="s">
        <v>90</v>
      </c>
      <c r="B59" s="5" t="s">
        <v>157</v>
      </c>
      <c r="C59" s="5">
        <v>25</v>
      </c>
      <c r="D59" s="5" t="s">
        <v>51</v>
      </c>
      <c r="E59" s="5" t="s">
        <v>55</v>
      </c>
      <c r="F59" s="5" t="s">
        <v>109</v>
      </c>
      <c r="G59" s="5" t="s">
        <v>111</v>
      </c>
      <c r="H59" s="5">
        <v>3.1</v>
      </c>
      <c r="I59" s="5">
        <v>2.85</v>
      </c>
      <c r="J59" s="5">
        <v>2.99</v>
      </c>
      <c r="K59" s="5">
        <v>17</v>
      </c>
      <c r="L59" s="5">
        <v>17</v>
      </c>
      <c r="M59" s="5">
        <v>12</v>
      </c>
      <c r="N59" s="5">
        <v>69</v>
      </c>
      <c r="O59" s="5">
        <v>2.7</v>
      </c>
      <c r="P59" s="5">
        <v>3.2</v>
      </c>
      <c r="Q59" s="5">
        <v>2.86</v>
      </c>
      <c r="R59" s="5">
        <v>2.36</v>
      </c>
      <c r="S59" s="5">
        <v>3.5</v>
      </c>
      <c r="T59" s="5">
        <v>2.58</v>
      </c>
      <c r="U59" s="5">
        <v>15</v>
      </c>
      <c r="V59" s="5">
        <v>13</v>
      </c>
      <c r="W59" s="5">
        <v>13</v>
      </c>
      <c r="X59" s="5">
        <v>56</v>
      </c>
    </row>
    <row r="60" spans="1:24" x14ac:dyDescent="0.3">
      <c r="A60" s="5" t="s">
        <v>221</v>
      </c>
      <c r="B60" s="5" t="s">
        <v>158</v>
      </c>
      <c r="C60" s="5">
        <v>39</v>
      </c>
      <c r="D60" s="5" t="s">
        <v>54</v>
      </c>
      <c r="E60" s="5" t="s">
        <v>194</v>
      </c>
      <c r="F60" s="5" t="s">
        <v>7</v>
      </c>
      <c r="G60" s="5" t="s">
        <v>116</v>
      </c>
      <c r="H60" s="5">
        <v>3.08</v>
      </c>
      <c r="I60" s="5">
        <v>2.95</v>
      </c>
      <c r="J60" s="5">
        <v>2.64</v>
      </c>
      <c r="K60" s="5">
        <v>15</v>
      </c>
      <c r="L60" s="5">
        <v>10</v>
      </c>
      <c r="M60" s="5">
        <v>12</v>
      </c>
      <c r="N60" s="5">
        <v>59</v>
      </c>
      <c r="O60" s="5">
        <v>1.82</v>
      </c>
      <c r="P60" s="5">
        <v>4.45</v>
      </c>
      <c r="Q60" s="5">
        <v>1.65</v>
      </c>
      <c r="R60" s="5">
        <v>1.28</v>
      </c>
      <c r="S60" s="5">
        <v>4.95</v>
      </c>
      <c r="T60" s="5">
        <v>1.4</v>
      </c>
      <c r="U60" s="5">
        <v>6</v>
      </c>
      <c r="V60" s="5">
        <v>2</v>
      </c>
      <c r="W60" s="5">
        <v>0</v>
      </c>
      <c r="X60" s="5">
        <v>17</v>
      </c>
    </row>
    <row r="61" spans="1:24" x14ac:dyDescent="0.3">
      <c r="A61" s="7" t="s">
        <v>91</v>
      </c>
      <c r="B61" s="7" t="s">
        <v>158</v>
      </c>
      <c r="C61" s="7">
        <v>29</v>
      </c>
      <c r="D61" s="7" t="s">
        <v>54</v>
      </c>
      <c r="E61" s="7" t="s">
        <v>52</v>
      </c>
      <c r="F61" s="7" t="s">
        <v>59</v>
      </c>
      <c r="G61" s="7" t="s">
        <v>104</v>
      </c>
      <c r="H61" s="7">
        <v>2.61</v>
      </c>
      <c r="I61" s="7">
        <v>3.5</v>
      </c>
      <c r="J61" s="7">
        <v>3.3</v>
      </c>
      <c r="K61" s="7">
        <v>14</v>
      </c>
      <c r="L61" s="7">
        <v>12</v>
      </c>
      <c r="M61" s="7">
        <v>15</v>
      </c>
      <c r="N61" s="7">
        <v>69</v>
      </c>
      <c r="O61" s="7">
        <v>2.5099999999999998</v>
      </c>
      <c r="P61" s="7">
        <v>3.9</v>
      </c>
      <c r="Q61" s="7">
        <v>2.5299999999999998</v>
      </c>
      <c r="R61" s="7">
        <v>2.0699999999999998</v>
      </c>
      <c r="S61" s="7">
        <v>3.52</v>
      </c>
      <c r="T61" s="7">
        <v>2.31</v>
      </c>
      <c r="U61" s="7">
        <v>8</v>
      </c>
      <c r="V61" s="7">
        <v>9</v>
      </c>
      <c r="W61" s="7">
        <v>10</v>
      </c>
      <c r="X61" s="7">
        <v>38</v>
      </c>
    </row>
    <row r="62" spans="1:24" x14ac:dyDescent="0.3">
      <c r="A62" s="4" t="s">
        <v>92</v>
      </c>
      <c r="B62" s="4" t="s">
        <v>141</v>
      </c>
      <c r="C62" s="4">
        <v>51</v>
      </c>
      <c r="D62" s="4" t="s">
        <v>51</v>
      </c>
      <c r="E62" s="4" t="s">
        <v>55</v>
      </c>
      <c r="F62" s="4" t="s">
        <v>106</v>
      </c>
      <c r="G62" s="4" t="s">
        <v>60</v>
      </c>
      <c r="H62" s="4">
        <v>3.33</v>
      </c>
      <c r="I62" s="4">
        <v>3</v>
      </c>
      <c r="J62" s="4">
        <v>2.9</v>
      </c>
      <c r="K62" s="4">
        <v>17</v>
      </c>
      <c r="L62" s="4">
        <v>18</v>
      </c>
      <c r="M62" s="4">
        <v>18</v>
      </c>
      <c r="N62" s="4">
        <v>69</v>
      </c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x14ac:dyDescent="0.3">
      <c r="A63" s="5" t="s">
        <v>204</v>
      </c>
      <c r="B63" s="5" t="s">
        <v>179</v>
      </c>
      <c r="C63" s="5">
        <v>54</v>
      </c>
      <c r="D63" s="5" t="s">
        <v>51</v>
      </c>
      <c r="E63" s="5" t="s">
        <v>52</v>
      </c>
      <c r="F63" s="5" t="s">
        <v>59</v>
      </c>
      <c r="G63" s="5" t="s">
        <v>60</v>
      </c>
      <c r="H63" s="5">
        <v>1.89</v>
      </c>
      <c r="I63" s="5">
        <v>4.4000000000000004</v>
      </c>
      <c r="J63" s="5">
        <v>9</v>
      </c>
      <c r="K63" s="5">
        <v>14</v>
      </c>
      <c r="L63" s="5">
        <v>16</v>
      </c>
      <c r="M63" s="5">
        <v>54</v>
      </c>
      <c r="N63" s="5">
        <v>1.52</v>
      </c>
      <c r="O63" s="5">
        <v>4.8</v>
      </c>
      <c r="P63" s="5">
        <v>1.75</v>
      </c>
      <c r="Q63" s="5">
        <v>1.75</v>
      </c>
      <c r="R63" s="5">
        <v>1.1200000000000001</v>
      </c>
      <c r="S63" s="5">
        <v>5.35</v>
      </c>
      <c r="T63" s="5">
        <v>1.38</v>
      </c>
      <c r="U63" s="5">
        <v>0</v>
      </c>
      <c r="V63" s="5">
        <v>2</v>
      </c>
      <c r="W63" s="5">
        <v>1</v>
      </c>
      <c r="X63" s="5">
        <v>2</v>
      </c>
    </row>
    <row r="64" spans="1:24" x14ac:dyDescent="0.3">
      <c r="A64" s="5" t="s">
        <v>135</v>
      </c>
      <c r="B64" s="5" t="s">
        <v>159</v>
      </c>
      <c r="C64" s="5">
        <v>60</v>
      </c>
      <c r="D64" s="5" t="s">
        <v>51</v>
      </c>
      <c r="E64" s="5" t="s">
        <v>55</v>
      </c>
      <c r="F64" s="5" t="s">
        <v>59</v>
      </c>
      <c r="G64" s="5" t="s">
        <v>103</v>
      </c>
      <c r="H64" s="5">
        <v>3.57</v>
      </c>
      <c r="I64" s="5">
        <v>4</v>
      </c>
      <c r="J64" s="5">
        <v>5.57</v>
      </c>
      <c r="K64" s="5">
        <v>11</v>
      </c>
      <c r="L64" s="5">
        <v>12</v>
      </c>
      <c r="M64" s="5">
        <v>9</v>
      </c>
      <c r="N64" s="5">
        <v>54</v>
      </c>
      <c r="O64" s="5">
        <v>2.6</v>
      </c>
      <c r="P64" s="5">
        <v>3.95</v>
      </c>
      <c r="Q64" s="5">
        <v>3.05</v>
      </c>
      <c r="R64" s="5">
        <v>2.39</v>
      </c>
      <c r="S64" s="5">
        <v>4.45</v>
      </c>
      <c r="T64" s="5">
        <v>2.42</v>
      </c>
      <c r="U64" s="5">
        <v>7</v>
      </c>
      <c r="V64" s="5">
        <v>5</v>
      </c>
      <c r="W64" s="5">
        <v>11</v>
      </c>
      <c r="X64" s="5">
        <v>31</v>
      </c>
    </row>
    <row r="65" spans="1:24" x14ac:dyDescent="0.3">
      <c r="A65" s="5" t="s">
        <v>47</v>
      </c>
      <c r="B65" s="5"/>
      <c r="C65" s="5">
        <v>28</v>
      </c>
      <c r="D65" s="5" t="s">
        <v>51</v>
      </c>
      <c r="E65" s="5" t="s">
        <v>52</v>
      </c>
      <c r="F65" s="5" t="s">
        <v>59</v>
      </c>
      <c r="G65" s="5" t="s">
        <v>53</v>
      </c>
      <c r="H65" s="5">
        <v>3.2</v>
      </c>
      <c r="I65" s="5">
        <v>2.75</v>
      </c>
      <c r="J65" s="5">
        <v>3.05</v>
      </c>
      <c r="K65" s="5">
        <v>20</v>
      </c>
      <c r="L65" s="5">
        <v>20</v>
      </c>
      <c r="M65" s="5">
        <v>16</v>
      </c>
      <c r="N65" s="5">
        <v>79</v>
      </c>
      <c r="O65" s="5">
        <v>2.68</v>
      </c>
      <c r="P65" s="5">
        <v>3.35</v>
      </c>
      <c r="Q65" s="5">
        <v>2.63</v>
      </c>
      <c r="R65" s="5">
        <v>2.2799999999999998</v>
      </c>
      <c r="S65" s="5">
        <v>3.65</v>
      </c>
      <c r="T65" s="5">
        <v>2.1800000000000002</v>
      </c>
      <c r="U65" s="5">
        <v>2</v>
      </c>
      <c r="V65" s="5">
        <v>4</v>
      </c>
      <c r="W65" s="5">
        <v>13</v>
      </c>
      <c r="X65" s="5">
        <v>17</v>
      </c>
    </row>
    <row r="66" spans="1:24" x14ac:dyDescent="0.3">
      <c r="A66" t="s">
        <v>146</v>
      </c>
      <c r="B66" t="s">
        <v>160</v>
      </c>
      <c r="C66">
        <v>59</v>
      </c>
      <c r="D66" t="s">
        <v>54</v>
      </c>
      <c r="E66" t="s">
        <v>118</v>
      </c>
      <c r="F66" t="s">
        <v>105</v>
      </c>
      <c r="G66" t="s">
        <v>103</v>
      </c>
      <c r="H66">
        <v>2.85</v>
      </c>
      <c r="I66">
        <v>4.2</v>
      </c>
      <c r="J66">
        <v>3</v>
      </c>
      <c r="K66">
        <v>21</v>
      </c>
      <c r="L66">
        <v>19</v>
      </c>
      <c r="M66">
        <v>15</v>
      </c>
      <c r="N66">
        <v>114</v>
      </c>
    </row>
    <row r="67" spans="1:24" x14ac:dyDescent="0.3">
      <c r="A67" s="7" t="s">
        <v>147</v>
      </c>
      <c r="B67" s="7" t="s">
        <v>160</v>
      </c>
      <c r="C67" s="7">
        <v>42</v>
      </c>
      <c r="D67" s="7" t="s">
        <v>51</v>
      </c>
      <c r="E67" s="7" t="s">
        <v>55</v>
      </c>
      <c r="F67" s="7" t="s">
        <v>59</v>
      </c>
      <c r="G67" s="7" t="s">
        <v>58</v>
      </c>
      <c r="H67" s="7">
        <v>2.94</v>
      </c>
      <c r="I67" s="7">
        <v>3.75</v>
      </c>
      <c r="J67" s="7">
        <v>2.56</v>
      </c>
      <c r="K67" s="7">
        <v>15</v>
      </c>
      <c r="L67" s="7">
        <v>11</v>
      </c>
      <c r="M67" s="7">
        <v>13</v>
      </c>
      <c r="N67" s="7">
        <v>60</v>
      </c>
      <c r="O67" s="7">
        <v>2.72</v>
      </c>
      <c r="P67" s="7">
        <v>47</v>
      </c>
      <c r="Q67" s="7">
        <v>2.52</v>
      </c>
      <c r="R67" s="7">
        <v>2.54</v>
      </c>
      <c r="S67" s="7">
        <v>4.3</v>
      </c>
      <c r="T67" s="7">
        <v>2.48</v>
      </c>
      <c r="U67" s="7">
        <v>10</v>
      </c>
      <c r="V67" s="7">
        <v>6</v>
      </c>
      <c r="W67" s="7">
        <v>11</v>
      </c>
      <c r="X67" s="7">
        <v>37</v>
      </c>
    </row>
    <row r="68" spans="1:24" x14ac:dyDescent="0.3">
      <c r="A68" t="s">
        <v>1</v>
      </c>
      <c r="C68" t="s">
        <v>2</v>
      </c>
      <c r="D68" t="s">
        <v>3</v>
      </c>
      <c r="E68" t="s">
        <v>28</v>
      </c>
      <c r="F68" t="s">
        <v>30</v>
      </c>
      <c r="G68" t="s">
        <v>29</v>
      </c>
      <c r="H68" t="s">
        <v>21</v>
      </c>
      <c r="I68" t="s">
        <v>23</v>
      </c>
      <c r="J68" t="s">
        <v>24</v>
      </c>
      <c r="K68" t="s">
        <v>37</v>
      </c>
      <c r="L68" t="s">
        <v>38</v>
      </c>
      <c r="M68" t="s">
        <v>39</v>
      </c>
      <c r="N68" t="s">
        <v>44</v>
      </c>
      <c r="O68" t="s">
        <v>20</v>
      </c>
      <c r="P68" t="s">
        <v>25</v>
      </c>
      <c r="Q68" t="s">
        <v>26</v>
      </c>
      <c r="R68" t="s">
        <v>22</v>
      </c>
      <c r="S68" t="s">
        <v>27</v>
      </c>
      <c r="T68" t="s">
        <v>50</v>
      </c>
      <c r="U68" t="s">
        <v>187</v>
      </c>
      <c r="V68" t="s">
        <v>41</v>
      </c>
      <c r="W68" t="s">
        <v>42</v>
      </c>
      <c r="X68" t="s">
        <v>43</v>
      </c>
    </row>
    <row r="69" spans="1:24" x14ac:dyDescent="0.3">
      <c r="A69" t="s">
        <v>205</v>
      </c>
      <c r="H69">
        <v>2.75</v>
      </c>
      <c r="I69">
        <v>3.75</v>
      </c>
      <c r="J69">
        <v>2.83</v>
      </c>
      <c r="K69">
        <v>11</v>
      </c>
      <c r="L69">
        <v>10</v>
      </c>
      <c r="M69">
        <v>8</v>
      </c>
      <c r="N69">
        <v>45</v>
      </c>
    </row>
    <row r="70" spans="1:24" x14ac:dyDescent="0.3">
      <c r="A70" s="4" t="s">
        <v>93</v>
      </c>
      <c r="B70" s="4" t="s">
        <v>158</v>
      </c>
      <c r="C70" s="4">
        <v>25</v>
      </c>
      <c r="D70" s="4" t="s">
        <v>51</v>
      </c>
      <c r="E70" s="4" t="s">
        <v>118</v>
      </c>
      <c r="F70" s="4" t="s">
        <v>59</v>
      </c>
      <c r="G70" s="4" t="s">
        <v>58</v>
      </c>
      <c r="H70" s="4">
        <v>2.89</v>
      </c>
      <c r="I70" s="4">
        <v>3.15</v>
      </c>
      <c r="J70" s="4">
        <v>2.99</v>
      </c>
      <c r="K70" s="4">
        <v>16</v>
      </c>
      <c r="L70" s="4">
        <v>15</v>
      </c>
      <c r="M70" s="4">
        <v>12</v>
      </c>
      <c r="N70" s="4">
        <v>64</v>
      </c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x14ac:dyDescent="0.3">
      <c r="A71" s="5" t="s">
        <v>94</v>
      </c>
      <c r="B71" s="5" t="s">
        <v>158</v>
      </c>
      <c r="C71" s="5">
        <v>37</v>
      </c>
      <c r="D71" s="5" t="s">
        <v>54</v>
      </c>
      <c r="E71" s="5" t="s">
        <v>52</v>
      </c>
      <c r="F71" s="5" t="s">
        <v>64</v>
      </c>
      <c r="G71" s="5" t="s">
        <v>60</v>
      </c>
      <c r="H71" s="5">
        <v>2.0299999999999998</v>
      </c>
      <c r="I71" s="5">
        <v>4.95</v>
      </c>
      <c r="J71" s="5">
        <v>2.46</v>
      </c>
      <c r="K71" s="5">
        <v>16</v>
      </c>
      <c r="L71" s="5">
        <v>15</v>
      </c>
      <c r="M71" s="5">
        <v>12</v>
      </c>
      <c r="N71" s="5">
        <v>64</v>
      </c>
      <c r="O71" s="5">
        <v>2.08</v>
      </c>
      <c r="P71" s="5">
        <v>5.15</v>
      </c>
      <c r="Q71" s="5">
        <v>2.2200000000000002</v>
      </c>
      <c r="R71" s="5">
        <v>2.39</v>
      </c>
      <c r="S71" s="5">
        <v>4.45</v>
      </c>
      <c r="T71" s="5">
        <v>2.42</v>
      </c>
      <c r="U71" s="5">
        <v>7</v>
      </c>
      <c r="V71" s="5">
        <v>5</v>
      </c>
      <c r="W71" s="5">
        <v>11</v>
      </c>
      <c r="X71" s="5">
        <v>31</v>
      </c>
    </row>
    <row r="72" spans="1:24" x14ac:dyDescent="0.3">
      <c r="A72" s="7" t="s">
        <v>130</v>
      </c>
      <c r="B72" s="7" t="s">
        <v>142</v>
      </c>
      <c r="C72" s="7">
        <v>52</v>
      </c>
      <c r="D72" s="7" t="s">
        <v>54</v>
      </c>
      <c r="E72" s="7" t="s">
        <v>55</v>
      </c>
      <c r="F72" s="7" t="s">
        <v>59</v>
      </c>
      <c r="G72" s="7"/>
      <c r="H72" s="7">
        <v>1.87</v>
      </c>
      <c r="I72" s="7">
        <v>3.95</v>
      </c>
      <c r="J72" s="7">
        <v>2.36</v>
      </c>
      <c r="K72" s="7">
        <v>21</v>
      </c>
      <c r="L72" s="7">
        <v>15</v>
      </c>
      <c r="M72" s="7">
        <v>22</v>
      </c>
      <c r="N72" s="7">
        <v>65</v>
      </c>
      <c r="O72" s="7">
        <v>1.62</v>
      </c>
      <c r="P72" s="7">
        <v>4.2</v>
      </c>
      <c r="Q72" s="7">
        <v>1.65</v>
      </c>
      <c r="R72" s="7">
        <v>1.63</v>
      </c>
      <c r="S72" s="7">
        <v>4.2</v>
      </c>
      <c r="T72" s="7">
        <v>1.67</v>
      </c>
      <c r="U72" s="7">
        <v>13</v>
      </c>
      <c r="V72" s="7">
        <v>6</v>
      </c>
      <c r="W72" s="7">
        <v>14</v>
      </c>
      <c r="X72" s="7">
        <v>45</v>
      </c>
    </row>
    <row r="73" spans="1:24" x14ac:dyDescent="0.3">
      <c r="A73" s="5" t="s">
        <v>209</v>
      </c>
      <c r="B73" s="5" t="s">
        <v>210</v>
      </c>
      <c r="C73" s="5">
        <v>51</v>
      </c>
      <c r="D73" s="5" t="s">
        <v>54</v>
      </c>
      <c r="E73" s="5" t="s">
        <v>55</v>
      </c>
      <c r="F73" s="5" t="s">
        <v>119</v>
      </c>
      <c r="G73" s="5" t="s">
        <v>103</v>
      </c>
      <c r="H73" s="5">
        <v>2.5299999999999998</v>
      </c>
      <c r="I73" s="5">
        <v>3.35</v>
      </c>
      <c r="J73" s="5">
        <v>2.5499999999999998</v>
      </c>
      <c r="K73" s="5">
        <v>17</v>
      </c>
      <c r="L73" s="5">
        <v>13</v>
      </c>
      <c r="M73" s="5">
        <v>15</v>
      </c>
      <c r="N73" s="5">
        <v>82</v>
      </c>
      <c r="O73" s="5">
        <v>3.3</v>
      </c>
      <c r="P73" s="5">
        <v>3.15</v>
      </c>
      <c r="Q73" s="5">
        <v>2.74</v>
      </c>
      <c r="R73" s="5">
        <v>3.15</v>
      </c>
      <c r="S73" s="5">
        <v>3.3</v>
      </c>
      <c r="T73" s="5">
        <v>2.9</v>
      </c>
      <c r="U73" s="5">
        <v>12</v>
      </c>
      <c r="V73" s="5">
        <v>9</v>
      </c>
      <c r="W73" s="5">
        <v>10</v>
      </c>
      <c r="X73" s="5">
        <v>65</v>
      </c>
    </row>
    <row r="74" spans="1:24" x14ac:dyDescent="0.3">
      <c r="A74" s="5" t="s">
        <v>164</v>
      </c>
      <c r="B74" s="5" t="s">
        <v>160</v>
      </c>
      <c r="C74" s="5">
        <v>30</v>
      </c>
      <c r="D74" s="5" t="s">
        <v>54</v>
      </c>
      <c r="E74" s="5" t="s">
        <v>55</v>
      </c>
      <c r="F74" s="5" t="s">
        <v>119</v>
      </c>
      <c r="G74" s="5" t="s">
        <v>60</v>
      </c>
      <c r="H74" s="5">
        <v>3.43</v>
      </c>
      <c r="I74" s="5">
        <v>3.3</v>
      </c>
      <c r="J74" s="5">
        <v>3.72</v>
      </c>
      <c r="K74" s="5">
        <v>21</v>
      </c>
      <c r="L74" s="5">
        <v>22</v>
      </c>
      <c r="M74" s="5">
        <v>13</v>
      </c>
      <c r="N74" s="5">
        <v>88</v>
      </c>
      <c r="O74" s="5">
        <v>2.73</v>
      </c>
      <c r="P74" s="5">
        <v>4.4000000000000004</v>
      </c>
      <c r="Q74" s="5">
        <v>2.4</v>
      </c>
      <c r="R74" s="5">
        <v>1.89</v>
      </c>
      <c r="S74" s="5">
        <v>4.7</v>
      </c>
      <c r="T74" s="5">
        <v>1.54</v>
      </c>
      <c r="U74" s="5">
        <v>4</v>
      </c>
      <c r="V74" s="5">
        <v>3</v>
      </c>
      <c r="W74" s="5">
        <v>8</v>
      </c>
      <c r="X74" s="5">
        <v>21</v>
      </c>
    </row>
    <row r="75" spans="1:24" x14ac:dyDescent="0.3">
      <c r="A75" s="5" t="s">
        <v>95</v>
      </c>
      <c r="B75" s="5" t="s">
        <v>157</v>
      </c>
      <c r="C75" s="5">
        <v>29</v>
      </c>
      <c r="D75" s="5" t="s">
        <v>54</v>
      </c>
      <c r="E75" s="5" t="s">
        <v>55</v>
      </c>
      <c r="F75" s="5" t="s">
        <v>64</v>
      </c>
      <c r="G75" s="5" t="s">
        <v>116</v>
      </c>
      <c r="H75" s="5">
        <v>3.61</v>
      </c>
      <c r="I75" s="5">
        <v>3.3</v>
      </c>
      <c r="J75" s="5">
        <v>3.44</v>
      </c>
      <c r="K75" s="5">
        <v>22</v>
      </c>
      <c r="L75" s="5">
        <v>19</v>
      </c>
      <c r="M75" s="5">
        <v>11</v>
      </c>
      <c r="N75" s="5">
        <v>88</v>
      </c>
      <c r="O75" s="5">
        <v>3.21</v>
      </c>
      <c r="P75" s="5">
        <v>3.25</v>
      </c>
      <c r="Q75" s="5">
        <v>3.21</v>
      </c>
      <c r="R75" s="5">
        <v>2.4300000000000002</v>
      </c>
      <c r="S75" s="5">
        <v>3.85</v>
      </c>
      <c r="T75" s="5">
        <v>2.38</v>
      </c>
      <c r="U75" s="5">
        <v>13</v>
      </c>
      <c r="V75" s="5">
        <v>8</v>
      </c>
      <c r="W75" s="5">
        <v>11</v>
      </c>
      <c r="X75" s="5">
        <v>50</v>
      </c>
    </row>
    <row r="76" spans="1:24" x14ac:dyDescent="0.3">
      <c r="A76" s="5" t="s">
        <v>220</v>
      </c>
      <c r="B76" s="5" t="s">
        <v>180</v>
      </c>
      <c r="C76" s="5">
        <v>56</v>
      </c>
      <c r="D76" s="5" t="s">
        <v>54</v>
      </c>
      <c r="E76" s="5" t="s">
        <v>55</v>
      </c>
      <c r="F76" s="5" t="s">
        <v>119</v>
      </c>
      <c r="G76" s="5" t="s">
        <v>116</v>
      </c>
      <c r="H76" s="5">
        <v>3.26</v>
      </c>
      <c r="I76" s="5">
        <v>2.7</v>
      </c>
      <c r="J76" s="5">
        <v>3.12</v>
      </c>
      <c r="K76" s="5">
        <v>10</v>
      </c>
      <c r="L76" s="5">
        <v>11</v>
      </c>
      <c r="M76" s="5">
        <v>7</v>
      </c>
      <c r="N76" s="5">
        <v>51</v>
      </c>
      <c r="O76" s="5">
        <v>2.64</v>
      </c>
      <c r="P76" s="5">
        <v>3.85</v>
      </c>
      <c r="Q76" s="5">
        <v>2.87</v>
      </c>
      <c r="R76" s="5">
        <v>2.37</v>
      </c>
      <c r="S76" s="5">
        <v>4.1500000000000004</v>
      </c>
      <c r="T76" s="5">
        <v>2.02</v>
      </c>
      <c r="U76" s="5">
        <v>4</v>
      </c>
      <c r="V76" s="5">
        <v>3</v>
      </c>
      <c r="W76" s="5">
        <v>6</v>
      </c>
      <c r="X76" s="5">
        <v>16</v>
      </c>
    </row>
    <row r="77" spans="1:24" x14ac:dyDescent="0.3">
      <c r="A77" s="7" t="s">
        <v>169</v>
      </c>
      <c r="B77" s="7" t="s">
        <v>180</v>
      </c>
      <c r="C77" s="7">
        <v>32</v>
      </c>
      <c r="D77" s="7" t="s">
        <v>54</v>
      </c>
      <c r="E77" s="7" t="s">
        <v>193</v>
      </c>
      <c r="F77" s="7" t="s">
        <v>197</v>
      </c>
      <c r="G77" s="7" t="s">
        <v>217</v>
      </c>
      <c r="H77" s="7">
        <v>1.43</v>
      </c>
      <c r="I77" s="7">
        <v>4.5</v>
      </c>
      <c r="J77" s="7">
        <v>1.93</v>
      </c>
      <c r="K77" s="7">
        <v>9</v>
      </c>
      <c r="L77" s="7">
        <v>7</v>
      </c>
      <c r="M77" s="7">
        <v>9</v>
      </c>
      <c r="N77" s="7">
        <v>43</v>
      </c>
      <c r="O77" s="7">
        <v>1.62</v>
      </c>
      <c r="P77" s="7">
        <v>3.65</v>
      </c>
      <c r="Q77" s="7">
        <v>1.93</v>
      </c>
      <c r="R77" s="7">
        <v>1.31</v>
      </c>
      <c r="S77" s="7">
        <v>4.95</v>
      </c>
      <c r="T77" s="7">
        <v>1.56</v>
      </c>
      <c r="U77" s="7">
        <v>4</v>
      </c>
      <c r="V77" s="7">
        <v>3</v>
      </c>
      <c r="W77" s="7">
        <v>4</v>
      </c>
      <c r="X77" s="7">
        <v>31</v>
      </c>
    </row>
    <row r="78" spans="1:24" x14ac:dyDescent="0.3">
      <c r="A78" s="5" t="s">
        <v>218</v>
      </c>
      <c r="B78" s="5" t="s">
        <v>180</v>
      </c>
      <c r="C78" s="5">
        <v>46</v>
      </c>
      <c r="D78" s="5" t="s">
        <v>54</v>
      </c>
      <c r="E78" s="5" t="s">
        <v>193</v>
      </c>
      <c r="F78" s="5" t="s">
        <v>197</v>
      </c>
      <c r="G78" s="5" t="s">
        <v>60</v>
      </c>
      <c r="H78" s="5">
        <v>3.26</v>
      </c>
      <c r="I78" s="5">
        <v>2.7</v>
      </c>
      <c r="J78" s="5">
        <v>3.13</v>
      </c>
      <c r="K78" s="5">
        <v>12</v>
      </c>
      <c r="L78" s="5">
        <v>11</v>
      </c>
      <c r="M78" s="5">
        <v>15</v>
      </c>
      <c r="N78" s="5">
        <v>61</v>
      </c>
      <c r="O78" s="5">
        <v>2.64</v>
      </c>
      <c r="P78" s="5">
        <v>3.85</v>
      </c>
      <c r="Q78" s="5">
        <v>2.87</v>
      </c>
      <c r="R78" s="5">
        <v>1.63</v>
      </c>
      <c r="S78" s="5">
        <v>4.2</v>
      </c>
      <c r="T78" s="5">
        <v>2.02</v>
      </c>
      <c r="U78" s="5">
        <v>5</v>
      </c>
      <c r="V78" s="5">
        <v>6</v>
      </c>
      <c r="W78" s="5">
        <v>4</v>
      </c>
      <c r="X78" s="5">
        <v>18</v>
      </c>
    </row>
    <row r="79" spans="1:24" x14ac:dyDescent="0.3">
      <c r="A79" s="4" t="s">
        <v>96</v>
      </c>
      <c r="B79" s="4" t="s">
        <v>143</v>
      </c>
      <c r="C79" s="4">
        <v>33</v>
      </c>
      <c r="D79" s="4" t="s">
        <v>54</v>
      </c>
      <c r="E79" s="4" t="s">
        <v>52</v>
      </c>
      <c r="F79" s="4" t="s">
        <v>139</v>
      </c>
      <c r="G79" s="4" t="s">
        <v>60</v>
      </c>
      <c r="H79" s="4">
        <v>2.91</v>
      </c>
      <c r="I79" s="4">
        <v>3.1</v>
      </c>
      <c r="J79" s="4">
        <v>3.14</v>
      </c>
      <c r="K79" s="4">
        <v>12</v>
      </c>
      <c r="L79" s="4">
        <v>14</v>
      </c>
      <c r="M79" s="4">
        <v>14</v>
      </c>
      <c r="N79" s="4">
        <v>71</v>
      </c>
      <c r="O79" s="4">
        <v>3.25</v>
      </c>
      <c r="P79" s="4">
        <v>2.85</v>
      </c>
      <c r="Q79" s="4">
        <v>2.93</v>
      </c>
      <c r="R79" s="4"/>
      <c r="S79" s="4"/>
      <c r="T79" s="4"/>
      <c r="U79" s="4"/>
      <c r="V79" s="4"/>
      <c r="W79" s="4"/>
      <c r="X79" s="4"/>
    </row>
    <row r="80" spans="1:24" x14ac:dyDescent="0.3">
      <c r="A80" s="6" t="s">
        <v>97</v>
      </c>
      <c r="B80" s="6" t="s">
        <v>145</v>
      </c>
      <c r="C80" s="6">
        <v>42</v>
      </c>
      <c r="D80" s="6" t="s">
        <v>51</v>
      </c>
      <c r="E80" s="6" t="s">
        <v>52</v>
      </c>
      <c r="F80" s="6" t="s">
        <v>123</v>
      </c>
      <c r="G80" s="6" t="s">
        <v>124</v>
      </c>
      <c r="H80" s="6">
        <v>2.0099999999999998</v>
      </c>
      <c r="I80" s="6">
        <v>3.4</v>
      </c>
      <c r="J80" s="6">
        <v>3.02</v>
      </c>
      <c r="K80" s="6">
        <v>13</v>
      </c>
      <c r="L80" s="6">
        <v>17</v>
      </c>
      <c r="M80" s="6">
        <v>19</v>
      </c>
      <c r="N80" s="6">
        <v>54</v>
      </c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x14ac:dyDescent="0.3">
      <c r="A81" s="10" t="s">
        <v>176</v>
      </c>
      <c r="B81" s="10" t="s">
        <v>179</v>
      </c>
      <c r="C81" s="10">
        <v>19</v>
      </c>
      <c r="D81" s="10" t="s">
        <v>51</v>
      </c>
      <c r="E81" s="10" t="s">
        <v>52</v>
      </c>
      <c r="F81" s="10" t="s">
        <v>106</v>
      </c>
      <c r="G81" s="10" t="s">
        <v>111</v>
      </c>
      <c r="H81" s="10">
        <v>3.18</v>
      </c>
      <c r="I81" s="10">
        <v>2.85</v>
      </c>
      <c r="J81" s="10">
        <v>2.96</v>
      </c>
      <c r="K81" s="10">
        <v>16</v>
      </c>
      <c r="L81" s="10">
        <v>9</v>
      </c>
      <c r="M81" s="10">
        <v>10</v>
      </c>
      <c r="N81" s="10">
        <v>63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</row>
    <row r="82" spans="1:24" x14ac:dyDescent="0.3">
      <c r="A82" s="5" t="s">
        <v>165</v>
      </c>
      <c r="B82" s="5" t="s">
        <v>160</v>
      </c>
      <c r="C82" s="5">
        <v>37</v>
      </c>
      <c r="D82" s="5" t="s">
        <v>178</v>
      </c>
      <c r="E82" s="5" t="s">
        <v>118</v>
      </c>
      <c r="F82" s="5" t="s">
        <v>64</v>
      </c>
      <c r="G82" s="5" t="s">
        <v>182</v>
      </c>
      <c r="H82" s="5">
        <v>1.99</v>
      </c>
      <c r="I82" s="5">
        <v>3.5</v>
      </c>
      <c r="J82" s="5">
        <v>2.3199999999999998</v>
      </c>
      <c r="K82" s="5">
        <v>23</v>
      </c>
      <c r="L82" s="5">
        <v>11</v>
      </c>
      <c r="M82" s="5">
        <v>17</v>
      </c>
      <c r="N82" s="5">
        <v>87</v>
      </c>
      <c r="O82" s="5">
        <v>2.15</v>
      </c>
      <c r="P82" s="5">
        <v>3.75</v>
      </c>
      <c r="Q82" s="5">
        <v>3.06</v>
      </c>
      <c r="R82" s="5">
        <v>1.79</v>
      </c>
      <c r="S82" s="5">
        <v>4.05</v>
      </c>
      <c r="T82" s="5">
        <v>2.17</v>
      </c>
      <c r="U82" s="5">
        <v>17</v>
      </c>
      <c r="V82" s="5">
        <v>10</v>
      </c>
      <c r="W82" s="5">
        <v>14</v>
      </c>
      <c r="X82" s="5">
        <v>77</v>
      </c>
    </row>
    <row r="83" spans="1:24" x14ac:dyDescent="0.3">
      <c r="A83" s="5" t="s">
        <v>98</v>
      </c>
      <c r="B83" s="5" t="s">
        <v>143</v>
      </c>
      <c r="C83" s="5">
        <v>31</v>
      </c>
      <c r="D83" s="5" t="s">
        <v>54</v>
      </c>
      <c r="E83" s="5" t="s">
        <v>55</v>
      </c>
      <c r="F83" s="5" t="s">
        <v>106</v>
      </c>
      <c r="G83" s="5" t="s">
        <v>112</v>
      </c>
      <c r="H83" s="5">
        <v>3.31</v>
      </c>
      <c r="I83" s="5">
        <v>2.95</v>
      </c>
      <c r="J83" s="5">
        <v>2.81</v>
      </c>
      <c r="K83" s="5">
        <v>9</v>
      </c>
      <c r="L83" s="5">
        <v>8</v>
      </c>
      <c r="M83" s="5">
        <v>11</v>
      </c>
      <c r="N83" s="5">
        <v>47</v>
      </c>
      <c r="O83" s="5">
        <v>3.31</v>
      </c>
      <c r="P83" s="5">
        <v>3.05</v>
      </c>
      <c r="Q83" s="5">
        <v>2.94</v>
      </c>
      <c r="R83" s="5">
        <v>3.22</v>
      </c>
      <c r="S83" s="5">
        <v>3.2</v>
      </c>
      <c r="T83" s="5">
        <v>2.87</v>
      </c>
      <c r="U83" s="5">
        <v>13</v>
      </c>
      <c r="V83" s="5">
        <v>11</v>
      </c>
      <c r="W83" s="5">
        <v>14</v>
      </c>
      <c r="X83" s="5">
        <v>56</v>
      </c>
    </row>
    <row r="84" spans="1:24" x14ac:dyDescent="0.3">
      <c r="A84" s="7" t="s">
        <v>99</v>
      </c>
      <c r="B84" s="7" t="s">
        <v>158</v>
      </c>
      <c r="C84" s="7">
        <v>33</v>
      </c>
      <c r="D84" s="7" t="s">
        <v>51</v>
      </c>
      <c r="E84" s="7" t="s">
        <v>118</v>
      </c>
      <c r="F84" s="7" t="s">
        <v>139</v>
      </c>
      <c r="G84" s="7" t="s">
        <v>58</v>
      </c>
      <c r="H84" s="7">
        <v>2.44</v>
      </c>
      <c r="I84" s="7">
        <v>4.1500000000000004</v>
      </c>
      <c r="J84" s="7">
        <v>2.76</v>
      </c>
      <c r="K84" s="7">
        <v>11</v>
      </c>
      <c r="L84" s="7">
        <v>9</v>
      </c>
      <c r="M84" s="7">
        <v>9</v>
      </c>
      <c r="N84" s="7">
        <v>47</v>
      </c>
      <c r="O84" s="7">
        <v>1.96</v>
      </c>
      <c r="P84" s="7">
        <v>4.45</v>
      </c>
      <c r="Q84" s="7">
        <v>2.09</v>
      </c>
      <c r="R84" s="7">
        <v>1.77</v>
      </c>
      <c r="S84" s="7">
        <v>4.0999999999999996</v>
      </c>
      <c r="T84" s="7">
        <v>1.97</v>
      </c>
      <c r="U84" s="7">
        <v>3</v>
      </c>
      <c r="V84" s="7">
        <v>4</v>
      </c>
      <c r="W84" s="7">
        <v>8</v>
      </c>
      <c r="X84" s="7">
        <v>14</v>
      </c>
    </row>
    <row r="85" spans="1:24" x14ac:dyDescent="0.3">
      <c r="A85" s="7" t="s">
        <v>131</v>
      </c>
      <c r="B85" s="7" t="s">
        <v>142</v>
      </c>
      <c r="C85" s="7">
        <v>52</v>
      </c>
      <c r="D85" s="7" t="s">
        <v>54</v>
      </c>
      <c r="E85" s="7" t="s">
        <v>55</v>
      </c>
      <c r="F85" s="7" t="s">
        <v>109</v>
      </c>
      <c r="G85" s="7" t="s">
        <v>138</v>
      </c>
      <c r="H85" s="7">
        <v>2.57</v>
      </c>
      <c r="I85" s="7">
        <v>3.5</v>
      </c>
      <c r="J85" s="7">
        <v>3.09</v>
      </c>
      <c r="K85" s="7">
        <v>18</v>
      </c>
      <c r="L85" s="7">
        <v>13</v>
      </c>
      <c r="M85" s="7">
        <v>15</v>
      </c>
      <c r="N85" s="7">
        <v>91</v>
      </c>
      <c r="O85" s="7">
        <v>2.4</v>
      </c>
      <c r="P85" s="7">
        <v>3.75</v>
      </c>
      <c r="Q85" s="7">
        <v>2.86</v>
      </c>
      <c r="R85" s="7">
        <v>2.2000000000000002</v>
      </c>
      <c r="S85" s="7">
        <v>3.75</v>
      </c>
      <c r="T85" s="7">
        <v>2.57</v>
      </c>
      <c r="U85" s="7">
        <v>16</v>
      </c>
      <c r="V85" s="7">
        <v>10</v>
      </c>
      <c r="W85" s="7">
        <v>10</v>
      </c>
      <c r="X85" s="7">
        <v>71</v>
      </c>
    </row>
    <row r="86" spans="1:24" x14ac:dyDescent="0.3">
      <c r="A86" s="5" t="s">
        <v>148</v>
      </c>
      <c r="B86" s="5" t="s">
        <v>159</v>
      </c>
      <c r="C86" s="5"/>
      <c r="D86" s="5"/>
      <c r="E86" s="5"/>
      <c r="F86" s="5"/>
      <c r="G86" s="5"/>
      <c r="H86" s="5">
        <v>2.68</v>
      </c>
      <c r="I86" s="5">
        <v>2.8</v>
      </c>
      <c r="J86" s="5">
        <v>2.99</v>
      </c>
      <c r="K86" s="5">
        <v>16</v>
      </c>
      <c r="L86" s="5">
        <v>12</v>
      </c>
      <c r="M86" s="5">
        <v>10</v>
      </c>
      <c r="N86" s="5">
        <v>73</v>
      </c>
      <c r="O86" s="5">
        <v>3.13</v>
      </c>
      <c r="P86" s="5">
        <v>3.45</v>
      </c>
      <c r="Q86" s="5">
        <v>2.35</v>
      </c>
      <c r="R86" s="5">
        <v>2.15</v>
      </c>
      <c r="S86" s="5">
        <v>4.25</v>
      </c>
      <c r="T86" s="5">
        <v>1.98</v>
      </c>
      <c r="U86" s="5">
        <v>13</v>
      </c>
      <c r="V86" s="5">
        <v>6</v>
      </c>
      <c r="W86" s="5">
        <v>7</v>
      </c>
      <c r="X86" s="5">
        <v>44</v>
      </c>
    </row>
    <row r="87" spans="1:24" x14ac:dyDescent="0.3">
      <c r="A87" s="9" t="s">
        <v>100</v>
      </c>
      <c r="B87" s="9" t="s">
        <v>150</v>
      </c>
      <c r="C87" s="9">
        <v>41</v>
      </c>
      <c r="D87" s="9" t="s">
        <v>51</v>
      </c>
      <c r="E87" s="9" t="s">
        <v>55</v>
      </c>
      <c r="F87" s="9" t="s">
        <v>109</v>
      </c>
      <c r="G87" s="9" t="s">
        <v>110</v>
      </c>
      <c r="H87" s="9">
        <v>2.4700000000000002</v>
      </c>
      <c r="I87" s="9">
        <v>3.65</v>
      </c>
      <c r="J87" s="9">
        <v>2.36</v>
      </c>
      <c r="K87" s="9">
        <v>14</v>
      </c>
      <c r="L87" s="9">
        <v>15</v>
      </c>
      <c r="M87" s="9">
        <v>14</v>
      </c>
      <c r="N87" s="9">
        <v>68</v>
      </c>
      <c r="O87" s="9">
        <v>2.74</v>
      </c>
      <c r="P87" s="9">
        <v>3.7</v>
      </c>
      <c r="Q87" s="9">
        <v>2.42</v>
      </c>
      <c r="R87" s="9">
        <v>2.41</v>
      </c>
      <c r="S87" s="9">
        <v>3.9</v>
      </c>
      <c r="T87" s="9">
        <v>2.4500000000000002</v>
      </c>
      <c r="U87" s="9">
        <v>13</v>
      </c>
      <c r="V87" s="9">
        <v>11</v>
      </c>
      <c r="W87" s="9">
        <v>16</v>
      </c>
      <c r="X87" s="9">
        <v>58</v>
      </c>
    </row>
    <row r="88" spans="1:24" x14ac:dyDescent="0.3">
      <c r="A88" s="7" t="s">
        <v>175</v>
      </c>
      <c r="B88" s="7" t="s">
        <v>160</v>
      </c>
      <c r="C88" s="7">
        <v>59</v>
      </c>
      <c r="D88" s="7" t="s">
        <v>51</v>
      </c>
      <c r="E88" s="7" t="s">
        <v>55</v>
      </c>
      <c r="F88" s="7" t="s">
        <v>137</v>
      </c>
      <c r="G88" s="7" t="s">
        <v>183</v>
      </c>
      <c r="H88" s="7">
        <v>3.7</v>
      </c>
      <c r="I88" s="7">
        <v>2.85</v>
      </c>
      <c r="J88" s="7">
        <v>3.21</v>
      </c>
      <c r="K88" s="7">
        <v>20</v>
      </c>
      <c r="L88" s="7">
        <v>13</v>
      </c>
      <c r="M88" s="7">
        <v>14</v>
      </c>
      <c r="N88" s="7">
        <v>80</v>
      </c>
      <c r="O88" s="7">
        <v>3.09</v>
      </c>
      <c r="P88" s="7">
        <v>3.1</v>
      </c>
      <c r="Q88" s="7">
        <v>2.91</v>
      </c>
      <c r="R88" s="7">
        <v>2.27</v>
      </c>
      <c r="S88" s="7">
        <v>3.8</v>
      </c>
      <c r="T88" s="7">
        <v>2.41</v>
      </c>
      <c r="U88" s="7">
        <v>11</v>
      </c>
      <c r="V88" s="7">
        <v>6</v>
      </c>
      <c r="W88" s="7">
        <v>8</v>
      </c>
      <c r="X88" s="7">
        <v>36</v>
      </c>
    </row>
    <row r="89" spans="1:24" x14ac:dyDescent="0.3">
      <c r="A89" s="5" t="s">
        <v>151</v>
      </c>
      <c r="B89" s="5" t="s">
        <v>152</v>
      </c>
      <c r="C89" s="5">
        <v>36</v>
      </c>
      <c r="D89" s="5" t="s">
        <v>54</v>
      </c>
      <c r="E89" s="5" t="s">
        <v>52</v>
      </c>
      <c r="F89" s="5" t="s">
        <v>59</v>
      </c>
      <c r="G89" s="5" t="s">
        <v>184</v>
      </c>
      <c r="H89" s="5">
        <v>2.0299999999999998</v>
      </c>
      <c r="I89" s="5">
        <v>3.7</v>
      </c>
      <c r="J89" s="5">
        <v>2.36</v>
      </c>
      <c r="K89" s="5">
        <v>13</v>
      </c>
      <c r="L89" s="5">
        <v>10</v>
      </c>
      <c r="M89" s="5">
        <v>9</v>
      </c>
      <c r="N89" s="5">
        <v>59</v>
      </c>
      <c r="O89" s="5">
        <v>2.2200000000000002</v>
      </c>
      <c r="P89" s="5">
        <v>3.85</v>
      </c>
      <c r="Q89" s="5">
        <v>2.6</v>
      </c>
      <c r="R89" s="5">
        <v>2.29</v>
      </c>
      <c r="S89" s="5">
        <v>3.95</v>
      </c>
      <c r="T89" s="5">
        <v>2.5499999999999998</v>
      </c>
      <c r="U89" s="5">
        <v>10</v>
      </c>
      <c r="V89" s="5">
        <v>9</v>
      </c>
      <c r="W89" s="5">
        <v>8</v>
      </c>
      <c r="X89" s="5">
        <v>41</v>
      </c>
    </row>
    <row r="90" spans="1:24" x14ac:dyDescent="0.3">
      <c r="A90" t="s">
        <v>206</v>
      </c>
      <c r="H90">
        <v>2.2599999999999998</v>
      </c>
      <c r="I90">
        <v>4.0999999999999996</v>
      </c>
      <c r="J90">
        <v>2.2999999999999998</v>
      </c>
    </row>
    <row r="91" spans="1:24" x14ac:dyDescent="0.3">
      <c r="A91" s="5" t="s">
        <v>168</v>
      </c>
      <c r="B91" s="5" t="s">
        <v>180</v>
      </c>
      <c r="C91" s="5">
        <v>23</v>
      </c>
      <c r="D91" s="5" t="s">
        <v>54</v>
      </c>
      <c r="E91" s="5" t="s">
        <v>52</v>
      </c>
      <c r="F91" s="5" t="s">
        <v>106</v>
      </c>
      <c r="G91" s="5" t="s">
        <v>60</v>
      </c>
      <c r="H91" s="5">
        <v>3.56</v>
      </c>
      <c r="I91" s="5">
        <v>3.05</v>
      </c>
      <c r="J91" s="5">
        <v>3.19</v>
      </c>
      <c r="K91" s="5">
        <v>22</v>
      </c>
      <c r="L91" s="5">
        <v>15</v>
      </c>
      <c r="M91" s="5">
        <v>14</v>
      </c>
      <c r="N91" s="5">
        <v>96</v>
      </c>
      <c r="O91" s="5">
        <v>3.73</v>
      </c>
      <c r="P91" s="5">
        <v>3.15</v>
      </c>
      <c r="Q91" s="5">
        <v>2.97</v>
      </c>
      <c r="R91" s="5">
        <v>3.19</v>
      </c>
      <c r="S91" s="5">
        <v>3.3</v>
      </c>
      <c r="T91" s="5">
        <v>3.03</v>
      </c>
      <c r="U91" s="5">
        <v>15</v>
      </c>
      <c r="V91" s="5">
        <v>9</v>
      </c>
      <c r="W91" s="5">
        <v>11</v>
      </c>
      <c r="X91" s="5">
        <v>79</v>
      </c>
    </row>
    <row r="92" spans="1:24" hidden="1" x14ac:dyDescent="0.3">
      <c r="A92" t="s">
        <v>207</v>
      </c>
      <c r="H92">
        <v>2.84</v>
      </c>
      <c r="I92">
        <v>4.1500000000000004</v>
      </c>
      <c r="J92">
        <v>2.4700000000000002</v>
      </c>
      <c r="K92">
        <v>14</v>
      </c>
      <c r="L92">
        <v>6</v>
      </c>
      <c r="M92">
        <v>6</v>
      </c>
      <c r="N92">
        <v>55</v>
      </c>
    </row>
    <row r="93" spans="1:24" hidden="1" x14ac:dyDescent="0.3">
      <c r="A93" s="4" t="s">
        <v>208</v>
      </c>
      <c r="B93" s="4"/>
      <c r="C93" s="4"/>
      <c r="D93" s="4"/>
      <c r="E93" s="4"/>
      <c r="F93" s="4"/>
      <c r="G93" s="4"/>
      <c r="H93" s="4">
        <v>3.68</v>
      </c>
      <c r="I93" s="4">
        <v>3.25</v>
      </c>
      <c r="J93" s="4">
        <v>2.06</v>
      </c>
      <c r="K93" s="4">
        <v>23</v>
      </c>
      <c r="L93" s="4">
        <v>17</v>
      </c>
      <c r="M93" s="4">
        <v>10</v>
      </c>
      <c r="N93" s="4">
        <v>102</v>
      </c>
      <c r="O93" s="4">
        <v>2.35</v>
      </c>
      <c r="P93" s="4">
        <v>3.85</v>
      </c>
      <c r="Q93" s="4">
        <v>2.2200000000000002</v>
      </c>
      <c r="R93" s="4"/>
      <c r="S93" s="4"/>
      <c r="T93" s="4"/>
      <c r="U93" s="4"/>
      <c r="V93" s="4"/>
      <c r="W93" s="4"/>
      <c r="X93" s="4"/>
    </row>
    <row r="94" spans="1:24" x14ac:dyDescent="0.3">
      <c r="A94" s="5" t="s">
        <v>191</v>
      </c>
      <c r="B94" s="5" t="s">
        <v>216</v>
      </c>
      <c r="C94" s="5">
        <v>20</v>
      </c>
      <c r="D94" s="5" t="s">
        <v>54</v>
      </c>
      <c r="E94" s="5" t="s">
        <v>194</v>
      </c>
      <c r="F94" s="5" t="s">
        <v>8</v>
      </c>
      <c r="G94" s="5" t="s">
        <v>111</v>
      </c>
      <c r="H94" s="5">
        <v>4.13</v>
      </c>
      <c r="I94" s="5">
        <v>3.05</v>
      </c>
      <c r="J94" s="5">
        <v>3.09</v>
      </c>
      <c r="K94" s="5">
        <v>15</v>
      </c>
      <c r="L94" s="5">
        <v>13</v>
      </c>
      <c r="M94" s="5">
        <v>14</v>
      </c>
      <c r="N94" s="5">
        <v>82</v>
      </c>
      <c r="O94" s="5">
        <v>3.39</v>
      </c>
      <c r="P94" s="5">
        <v>2.9</v>
      </c>
      <c r="Q94" s="5">
        <v>3</v>
      </c>
      <c r="R94" s="5">
        <v>3.48</v>
      </c>
      <c r="S94" s="5">
        <v>3.4</v>
      </c>
      <c r="T94" s="5">
        <v>2.76</v>
      </c>
      <c r="U94" s="5">
        <v>17</v>
      </c>
      <c r="V94" s="5">
        <v>8</v>
      </c>
      <c r="W94" s="5">
        <v>9</v>
      </c>
      <c r="X94" s="5">
        <v>69</v>
      </c>
    </row>
    <row r="95" spans="1:24" x14ac:dyDescent="0.3">
      <c r="A95" s="5" t="s">
        <v>101</v>
      </c>
      <c r="B95" s="5" t="s">
        <v>141</v>
      </c>
      <c r="C95" s="5">
        <v>23</v>
      </c>
      <c r="D95" s="5" t="s">
        <v>54</v>
      </c>
      <c r="E95" s="5" t="s">
        <v>52</v>
      </c>
      <c r="F95" s="5" t="s">
        <v>59</v>
      </c>
      <c r="G95" s="5" t="s">
        <v>60</v>
      </c>
      <c r="H95" s="5">
        <v>3.45</v>
      </c>
      <c r="I95" s="5">
        <v>3.4</v>
      </c>
      <c r="J95" s="5">
        <v>3.62</v>
      </c>
      <c r="K95" s="5">
        <v>13</v>
      </c>
      <c r="L95" s="5">
        <v>14</v>
      </c>
      <c r="M95" s="5">
        <v>11</v>
      </c>
      <c r="N95" s="5">
        <v>76</v>
      </c>
      <c r="O95" s="5">
        <v>3.44</v>
      </c>
      <c r="P95" s="5">
        <v>2.85</v>
      </c>
      <c r="Q95" s="5">
        <v>3.18</v>
      </c>
      <c r="R95" s="5">
        <v>2.42</v>
      </c>
      <c r="S95" s="5">
        <v>3.8</v>
      </c>
      <c r="T95" s="5">
        <v>2.46</v>
      </c>
      <c r="U95" s="5">
        <v>5</v>
      </c>
      <c r="V95" s="5">
        <v>7</v>
      </c>
      <c r="W95" s="5">
        <v>5</v>
      </c>
      <c r="X95" s="5">
        <v>46</v>
      </c>
    </row>
    <row r="96" spans="1:24" x14ac:dyDescent="0.3">
      <c r="A96" s="5" t="s">
        <v>48</v>
      </c>
      <c r="B96" s="5" t="s">
        <v>142</v>
      </c>
      <c r="C96" s="5">
        <v>32</v>
      </c>
      <c r="D96" s="5" t="s">
        <v>54</v>
      </c>
      <c r="E96" s="5" t="s">
        <v>62</v>
      </c>
      <c r="F96" s="5">
        <v>2.06</v>
      </c>
      <c r="G96" s="5" t="s">
        <v>184</v>
      </c>
      <c r="H96" s="5">
        <v>2.4900000000000002</v>
      </c>
      <c r="I96" s="5">
        <v>4.45</v>
      </c>
      <c r="J96" s="5">
        <v>2.83</v>
      </c>
      <c r="K96" s="5">
        <v>21</v>
      </c>
      <c r="L96" s="5">
        <v>7</v>
      </c>
      <c r="M96" s="5">
        <v>13</v>
      </c>
      <c r="N96" s="5">
        <v>74</v>
      </c>
      <c r="O96" s="5">
        <v>1.69</v>
      </c>
      <c r="P96" s="5">
        <v>5</v>
      </c>
      <c r="Q96" s="5">
        <v>1.87</v>
      </c>
      <c r="R96" s="5">
        <v>1.35</v>
      </c>
      <c r="S96" s="5">
        <v>5.45</v>
      </c>
      <c r="T96" s="5">
        <v>1.39</v>
      </c>
      <c r="U96" s="5">
        <v>4</v>
      </c>
      <c r="V96" s="5">
        <v>1</v>
      </c>
      <c r="W96" s="5">
        <v>6</v>
      </c>
      <c r="X96" s="5">
        <v>15</v>
      </c>
    </row>
    <row r="97" spans="1:24" x14ac:dyDescent="0.3">
      <c r="A97" s="5" t="s">
        <v>190</v>
      </c>
      <c r="B97" s="5" t="s">
        <v>216</v>
      </c>
      <c r="C97" s="5">
        <v>32</v>
      </c>
      <c r="D97" s="5" t="s">
        <v>54</v>
      </c>
      <c r="E97" s="5" t="s">
        <v>193</v>
      </c>
      <c r="F97" s="5" t="s">
        <v>195</v>
      </c>
      <c r="G97" s="5" t="s">
        <v>60</v>
      </c>
      <c r="H97" s="5">
        <v>3.34</v>
      </c>
      <c r="I97" s="5">
        <v>3.76</v>
      </c>
      <c r="J97" s="5">
        <v>3.82</v>
      </c>
      <c r="K97" s="5">
        <v>26</v>
      </c>
      <c r="L97" s="5">
        <v>17</v>
      </c>
      <c r="M97" s="5">
        <v>13</v>
      </c>
      <c r="N97" s="5">
        <v>85</v>
      </c>
      <c r="O97" s="5">
        <v>2.73</v>
      </c>
      <c r="P97" s="5">
        <v>4.0999999999999996</v>
      </c>
      <c r="Q97" s="5">
        <v>2.48</v>
      </c>
      <c r="R97" s="5">
        <v>2.37</v>
      </c>
      <c r="S97" s="5">
        <v>4.75</v>
      </c>
      <c r="T97" s="5">
        <v>1.96</v>
      </c>
      <c r="U97" s="5">
        <v>9</v>
      </c>
      <c r="V97" s="5">
        <v>3</v>
      </c>
      <c r="W97" s="5">
        <v>2</v>
      </c>
      <c r="X97" s="5">
        <v>38</v>
      </c>
    </row>
    <row r="98" spans="1:24" x14ac:dyDescent="0.3">
      <c r="A98" s="5" t="s">
        <v>153</v>
      </c>
      <c r="B98" s="5" t="s">
        <v>152</v>
      </c>
      <c r="C98" s="5">
        <v>56</v>
      </c>
      <c r="D98" s="5" t="s">
        <v>54</v>
      </c>
      <c r="E98" s="5" t="s">
        <v>52</v>
      </c>
      <c r="F98" s="5" t="s">
        <v>59</v>
      </c>
      <c r="G98" s="5" t="s">
        <v>185</v>
      </c>
      <c r="H98" s="5">
        <v>2.67</v>
      </c>
      <c r="I98" s="5">
        <v>4.3</v>
      </c>
      <c r="J98" s="5">
        <v>2.81</v>
      </c>
      <c r="K98" s="5">
        <v>13</v>
      </c>
      <c r="L98" s="5">
        <v>13</v>
      </c>
      <c r="M98" s="5">
        <v>13</v>
      </c>
      <c r="N98" s="5">
        <v>55</v>
      </c>
      <c r="O98" s="5">
        <v>1.65</v>
      </c>
      <c r="P98" s="5">
        <v>4.05</v>
      </c>
      <c r="Q98" s="5">
        <v>2.06</v>
      </c>
      <c r="R98" s="5">
        <v>1.58</v>
      </c>
      <c r="S98" s="5">
        <v>4.3</v>
      </c>
      <c r="T98" s="5">
        <v>11.83</v>
      </c>
      <c r="U98" s="5">
        <v>6</v>
      </c>
      <c r="V98" s="5">
        <v>5</v>
      </c>
      <c r="W98" s="5">
        <v>8</v>
      </c>
      <c r="X98" s="5">
        <v>27</v>
      </c>
    </row>
    <row r="99" spans="1:24" x14ac:dyDescent="0.3">
      <c r="A99" s="4" t="s">
        <v>174</v>
      </c>
      <c r="B99" s="4" t="s">
        <v>159</v>
      </c>
      <c r="C99" s="4">
        <v>40</v>
      </c>
      <c r="D99" s="4" t="s">
        <v>51</v>
      </c>
      <c r="E99" s="4" t="s">
        <v>55</v>
      </c>
      <c r="F99" s="4" t="s">
        <v>59</v>
      </c>
      <c r="G99" s="4" t="s">
        <v>183</v>
      </c>
      <c r="H99" s="4">
        <v>2.0499999999999998</v>
      </c>
      <c r="I99" s="4">
        <v>3.17</v>
      </c>
      <c r="J99" s="4">
        <v>3.51</v>
      </c>
      <c r="K99" s="4">
        <v>14</v>
      </c>
      <c r="L99" s="4">
        <v>15</v>
      </c>
      <c r="M99" s="4">
        <v>13</v>
      </c>
      <c r="N99" s="4">
        <v>63</v>
      </c>
      <c r="O99" s="4">
        <v>1.88</v>
      </c>
      <c r="P99" s="4">
        <v>3.55</v>
      </c>
      <c r="Q99" s="4">
        <v>2.52</v>
      </c>
      <c r="R99" s="4"/>
      <c r="S99" s="4"/>
      <c r="T99" s="4"/>
      <c r="U99" s="4"/>
      <c r="V99" s="4"/>
      <c r="W99" s="4"/>
      <c r="X99" s="4"/>
    </row>
    <row r="100" spans="1:24" x14ac:dyDescent="0.3">
      <c r="A100" s="7" t="s">
        <v>149</v>
      </c>
      <c r="B100" s="7" t="s">
        <v>159</v>
      </c>
      <c r="C100" s="7">
        <v>21</v>
      </c>
      <c r="D100" s="7" t="s">
        <v>51</v>
      </c>
      <c r="E100" s="7" t="s">
        <v>52</v>
      </c>
      <c r="F100" s="7" t="s">
        <v>113</v>
      </c>
      <c r="G100" s="7" t="s">
        <v>58</v>
      </c>
      <c r="H100" s="7">
        <v>3.47</v>
      </c>
      <c r="I100" s="7">
        <v>3.9</v>
      </c>
      <c r="J100" s="7">
        <v>3.11</v>
      </c>
      <c r="K100" s="7">
        <v>16</v>
      </c>
      <c r="L100" s="7">
        <v>16</v>
      </c>
      <c r="M100" s="7">
        <v>7</v>
      </c>
      <c r="N100" s="7">
        <v>74</v>
      </c>
      <c r="O100" s="7">
        <v>3.29</v>
      </c>
      <c r="P100" s="7">
        <v>4.0999999999999996</v>
      </c>
      <c r="Q100" s="7">
        <v>2.89</v>
      </c>
      <c r="R100" s="7">
        <v>2.78</v>
      </c>
      <c r="S100" s="7">
        <v>4.8</v>
      </c>
      <c r="T100" s="7">
        <v>1.78</v>
      </c>
      <c r="U100" s="7">
        <v>13</v>
      </c>
      <c r="V100" s="7">
        <v>9</v>
      </c>
      <c r="W100" s="7">
        <v>4</v>
      </c>
      <c r="X100" s="7">
        <v>38</v>
      </c>
    </row>
    <row r="101" spans="1:24" x14ac:dyDescent="0.3">
      <c r="A101" s="5" t="s">
        <v>102</v>
      </c>
      <c r="B101" s="5" t="s">
        <v>143</v>
      </c>
      <c r="C101" s="5">
        <v>20</v>
      </c>
      <c r="D101" s="5" t="s">
        <v>54</v>
      </c>
      <c r="E101" s="5" t="s">
        <v>52</v>
      </c>
      <c r="F101" s="5" t="s">
        <v>59</v>
      </c>
      <c r="G101" s="5" t="s">
        <v>56</v>
      </c>
      <c r="H101" s="5">
        <v>3.42</v>
      </c>
      <c r="I101" s="5">
        <v>3.1</v>
      </c>
      <c r="J101" s="5">
        <v>3.41</v>
      </c>
      <c r="K101" s="5">
        <v>16</v>
      </c>
      <c r="L101" s="5">
        <v>15</v>
      </c>
      <c r="M101" s="5">
        <v>15</v>
      </c>
      <c r="N101" s="5">
        <v>86</v>
      </c>
      <c r="O101" s="5">
        <v>3.42</v>
      </c>
      <c r="P101" s="5">
        <v>2.75</v>
      </c>
      <c r="Q101" s="5">
        <v>3.47</v>
      </c>
      <c r="R101" s="5">
        <v>3.01</v>
      </c>
      <c r="S101" s="5">
        <v>2.7</v>
      </c>
      <c r="T101" s="5">
        <v>3.43</v>
      </c>
      <c r="U101" s="5">
        <v>13</v>
      </c>
      <c r="V101" s="5">
        <v>17</v>
      </c>
      <c r="W101" s="5">
        <v>16</v>
      </c>
      <c r="X101" s="5">
        <v>90</v>
      </c>
    </row>
    <row r="102" spans="1:24" x14ac:dyDescent="0.3">
      <c r="A102" s="7" t="s">
        <v>166</v>
      </c>
      <c r="B102" s="7" t="s">
        <v>180</v>
      </c>
      <c r="C102" s="7">
        <v>47</v>
      </c>
      <c r="D102" s="7" t="s">
        <v>54</v>
      </c>
      <c r="E102" s="7" t="s">
        <v>52</v>
      </c>
      <c r="F102" s="7" t="s">
        <v>119</v>
      </c>
      <c r="G102" s="7" t="s">
        <v>120</v>
      </c>
      <c r="H102" s="7">
        <v>2.35</v>
      </c>
      <c r="I102" s="7">
        <v>3.55</v>
      </c>
      <c r="J102" s="7">
        <v>2.42</v>
      </c>
      <c r="K102" s="7">
        <v>17</v>
      </c>
      <c r="L102" s="7">
        <v>15</v>
      </c>
      <c r="M102" s="7">
        <v>10</v>
      </c>
      <c r="N102" s="7">
        <v>49</v>
      </c>
      <c r="O102" s="7">
        <v>1.65</v>
      </c>
      <c r="P102" s="7">
        <v>5.2</v>
      </c>
      <c r="Q102" s="7">
        <v>1.8</v>
      </c>
      <c r="R102" s="7">
        <v>1.44</v>
      </c>
      <c r="S102" s="7">
        <v>5.3</v>
      </c>
      <c r="T102" s="7">
        <v>1.63</v>
      </c>
      <c r="U102" s="7">
        <v>6</v>
      </c>
      <c r="V102" s="7">
        <v>7</v>
      </c>
      <c r="W102" s="7">
        <v>8</v>
      </c>
      <c r="X102" s="7">
        <v>27</v>
      </c>
    </row>
    <row r="103" spans="1:24" x14ac:dyDescent="0.3">
      <c r="A103" s="5" t="s">
        <v>66</v>
      </c>
      <c r="B103" s="5" t="s">
        <v>157</v>
      </c>
      <c r="C103" s="5">
        <v>45</v>
      </c>
      <c r="D103" s="5" t="s">
        <v>54</v>
      </c>
      <c r="E103" s="5" t="s">
        <v>55</v>
      </c>
      <c r="F103" s="5" t="s">
        <v>59</v>
      </c>
      <c r="G103" s="5" t="s">
        <v>112</v>
      </c>
      <c r="H103" s="5">
        <v>2.97</v>
      </c>
      <c r="I103" s="5">
        <v>3.2</v>
      </c>
      <c r="J103" s="5">
        <v>3.16</v>
      </c>
      <c r="K103" s="5">
        <v>15</v>
      </c>
      <c r="L103" s="5">
        <v>10</v>
      </c>
      <c r="M103" s="5">
        <v>13</v>
      </c>
      <c r="N103" s="5">
        <v>62</v>
      </c>
      <c r="O103" s="5">
        <v>2.86</v>
      </c>
      <c r="P103" s="5">
        <v>3.75</v>
      </c>
      <c r="Q103" s="5">
        <v>2.89</v>
      </c>
      <c r="R103" s="5">
        <v>2.57</v>
      </c>
      <c r="S103" s="5">
        <v>3.55</v>
      </c>
      <c r="T103" s="5">
        <v>2.5099999999999998</v>
      </c>
      <c r="U103" s="5">
        <v>12</v>
      </c>
      <c r="V103" s="5">
        <v>7</v>
      </c>
      <c r="W103" s="5">
        <v>12</v>
      </c>
      <c r="X103" s="5">
        <v>53</v>
      </c>
    </row>
    <row r="104" spans="1:24" x14ac:dyDescent="0.3">
      <c r="A104" s="5" t="s">
        <v>49</v>
      </c>
      <c r="B104" s="5" t="s">
        <v>142</v>
      </c>
      <c r="C104" s="5">
        <v>29</v>
      </c>
      <c r="D104" s="5" t="s">
        <v>51</v>
      </c>
      <c r="E104" s="5" t="s">
        <v>52</v>
      </c>
      <c r="F104" s="5" t="s">
        <v>64</v>
      </c>
      <c r="G104" s="5" t="s">
        <v>63</v>
      </c>
      <c r="H104" s="5">
        <v>2.74</v>
      </c>
      <c r="I104" s="5">
        <v>3.3</v>
      </c>
      <c r="J104" s="5">
        <v>2.83</v>
      </c>
      <c r="K104" s="5">
        <v>11</v>
      </c>
      <c r="L104" s="5">
        <v>13</v>
      </c>
      <c r="M104" s="5">
        <v>13</v>
      </c>
      <c r="N104" s="5">
        <v>50</v>
      </c>
      <c r="O104" s="5">
        <v>2.63</v>
      </c>
      <c r="P104" s="5">
        <v>3.5</v>
      </c>
      <c r="Q104" s="5">
        <v>2.58</v>
      </c>
      <c r="R104" s="5">
        <v>2.2799999999999998</v>
      </c>
      <c r="S104" s="5">
        <v>3.8</v>
      </c>
      <c r="T104" s="5">
        <v>2.2799999999999998</v>
      </c>
      <c r="U104" s="5">
        <v>7</v>
      </c>
      <c r="V104" s="5">
        <v>5</v>
      </c>
      <c r="W104" s="5">
        <v>10</v>
      </c>
      <c r="X104" s="5">
        <v>27</v>
      </c>
    </row>
    <row r="105" spans="1:24" x14ac:dyDescent="0.3">
      <c r="A105" t="s">
        <v>161</v>
      </c>
      <c r="B105" t="s">
        <v>160</v>
      </c>
      <c r="C105">
        <v>44</v>
      </c>
      <c r="D105" t="s">
        <v>51</v>
      </c>
      <c r="E105" t="s">
        <v>62</v>
      </c>
      <c r="F105" t="s">
        <v>59</v>
      </c>
      <c r="G105" t="s">
        <v>120</v>
      </c>
      <c r="H105">
        <v>2.3199999999999998</v>
      </c>
      <c r="I105">
        <v>4.5999999999999996</v>
      </c>
      <c r="J105">
        <v>2.2799999999999998</v>
      </c>
      <c r="K105">
        <v>9</v>
      </c>
      <c r="L105">
        <v>8</v>
      </c>
      <c r="M105">
        <v>7</v>
      </c>
      <c r="N105">
        <v>40</v>
      </c>
    </row>
    <row r="106" spans="1:24" x14ac:dyDescent="0.3">
      <c r="A106" t="s">
        <v>212</v>
      </c>
      <c r="U106">
        <v>11</v>
      </c>
      <c r="V106">
        <v>9</v>
      </c>
      <c r="W106">
        <v>11</v>
      </c>
      <c r="X106">
        <v>53</v>
      </c>
    </row>
  </sheetData>
  <sortState xmlns:xlrd2="http://schemas.microsoft.com/office/spreadsheetml/2017/richdata2" ref="A3:X1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CFFAE-2B85-4CDA-BB65-D7E5702EED55}">
  <sheetPr filterMode="1"/>
  <dimension ref="A1:AK81"/>
  <sheetViews>
    <sheetView tabSelected="1" zoomScale="110" zoomScaleNormal="110" workbookViewId="0">
      <selection activeCell="F10" sqref="F10"/>
    </sheetView>
  </sheetViews>
  <sheetFormatPr defaultRowHeight="13.5" x14ac:dyDescent="0.3"/>
  <cols>
    <col min="1" max="2" width="9.23046875" customWidth="1"/>
    <col min="3" max="3" width="18.15234375" customWidth="1"/>
    <col min="4" max="5" width="9.23046875" customWidth="1"/>
    <col min="6" max="6" width="14.23046875" customWidth="1"/>
    <col min="7" max="24" width="9.23046875" customWidth="1"/>
  </cols>
  <sheetData>
    <row r="1" spans="1:25" x14ac:dyDescent="0.3">
      <c r="A1" t="s">
        <v>1</v>
      </c>
      <c r="B1" t="s">
        <v>140</v>
      </c>
      <c r="C1" t="s">
        <v>2</v>
      </c>
      <c r="D1" t="s">
        <v>3</v>
      </c>
      <c r="E1" t="s">
        <v>28</v>
      </c>
      <c r="F1" t="s">
        <v>30</v>
      </c>
      <c r="G1" t="s">
        <v>29</v>
      </c>
      <c r="H1" t="s">
        <v>21</v>
      </c>
      <c r="I1" t="s">
        <v>23</v>
      </c>
      <c r="J1" t="s">
        <v>24</v>
      </c>
      <c r="K1" t="s">
        <v>37</v>
      </c>
      <c r="L1" t="s">
        <v>38</v>
      </c>
      <c r="M1" t="s">
        <v>39</v>
      </c>
      <c r="N1" t="s">
        <v>44</v>
      </c>
      <c r="O1" t="s">
        <v>20</v>
      </c>
      <c r="P1" t="s">
        <v>25</v>
      </c>
      <c r="Q1" t="s">
        <v>26</v>
      </c>
      <c r="R1" t="s">
        <v>22</v>
      </c>
      <c r="S1" t="s">
        <v>27</v>
      </c>
      <c r="T1" t="s">
        <v>50</v>
      </c>
      <c r="U1" t="s">
        <v>40</v>
      </c>
      <c r="V1" t="s">
        <v>41</v>
      </c>
      <c r="W1" t="s">
        <v>42</v>
      </c>
      <c r="X1" t="s">
        <v>43</v>
      </c>
    </row>
    <row r="2" spans="1:25" hidden="1" x14ac:dyDescent="0.3">
      <c r="A2" t="s">
        <v>199</v>
      </c>
      <c r="B2" t="s">
        <v>216</v>
      </c>
      <c r="C2">
        <v>38</v>
      </c>
      <c r="D2" t="s">
        <v>54</v>
      </c>
      <c r="E2" t="s">
        <v>193</v>
      </c>
      <c r="F2" t="s">
        <v>195</v>
      </c>
      <c r="G2" t="s">
        <v>103</v>
      </c>
      <c r="H2">
        <v>2.92</v>
      </c>
      <c r="I2">
        <v>4.25</v>
      </c>
      <c r="J2">
        <v>2.59</v>
      </c>
      <c r="K2">
        <v>19</v>
      </c>
      <c r="L2">
        <v>13</v>
      </c>
      <c r="M2">
        <v>10</v>
      </c>
      <c r="N2">
        <v>76</v>
      </c>
      <c r="O2">
        <v>1.89</v>
      </c>
      <c r="P2">
        <v>5.15</v>
      </c>
      <c r="Q2">
        <v>2.06</v>
      </c>
      <c r="R2">
        <v>1.49</v>
      </c>
      <c r="S2">
        <v>5.3</v>
      </c>
      <c r="T2">
        <v>1.52</v>
      </c>
      <c r="U2">
        <v>22</v>
      </c>
      <c r="V2">
        <v>14</v>
      </c>
      <c r="W2">
        <v>13</v>
      </c>
      <c r="X2">
        <v>45</v>
      </c>
      <c r="Y2">
        <f>J2-T2</f>
        <v>1.0699999999999998</v>
      </c>
    </row>
    <row r="3" spans="1:25" hidden="1" x14ac:dyDescent="0.3">
      <c r="A3" t="s">
        <v>67</v>
      </c>
      <c r="B3" t="s">
        <v>158</v>
      </c>
      <c r="C3">
        <v>48</v>
      </c>
      <c r="D3" t="s">
        <v>54</v>
      </c>
      <c r="E3" t="s">
        <v>193</v>
      </c>
      <c r="F3" t="s">
        <v>7</v>
      </c>
      <c r="G3" t="s">
        <v>112</v>
      </c>
      <c r="H3">
        <v>2.65</v>
      </c>
      <c r="I3">
        <v>3.65</v>
      </c>
      <c r="J3">
        <v>2.38</v>
      </c>
      <c r="K3">
        <v>16</v>
      </c>
      <c r="L3">
        <v>11</v>
      </c>
      <c r="M3">
        <v>13</v>
      </c>
      <c r="N3">
        <v>63</v>
      </c>
      <c r="O3">
        <v>2.8</v>
      </c>
      <c r="P3">
        <v>3.6</v>
      </c>
      <c r="Q3">
        <v>2.37</v>
      </c>
      <c r="R3">
        <v>1.7</v>
      </c>
      <c r="S3">
        <v>3.7</v>
      </c>
      <c r="T3">
        <v>2.38</v>
      </c>
      <c r="U3">
        <v>13</v>
      </c>
      <c r="V3">
        <v>9</v>
      </c>
      <c r="W3">
        <v>11</v>
      </c>
      <c r="X3">
        <v>48</v>
      </c>
      <c r="Y3">
        <f t="shared" ref="Y3:Y7" si="0">J3-T3</f>
        <v>0</v>
      </c>
    </row>
    <row r="4" spans="1:25" hidden="1" x14ac:dyDescent="0.3">
      <c r="A4" t="s">
        <v>198</v>
      </c>
      <c r="B4" t="s">
        <v>180</v>
      </c>
      <c r="C4">
        <v>61</v>
      </c>
      <c r="D4" t="s">
        <v>51</v>
      </c>
      <c r="E4" t="s">
        <v>193</v>
      </c>
      <c r="F4" t="s">
        <v>7</v>
      </c>
      <c r="G4" t="s">
        <v>214</v>
      </c>
      <c r="H4">
        <v>2.35</v>
      </c>
      <c r="I4">
        <v>4.2</v>
      </c>
      <c r="J4">
        <v>2.29</v>
      </c>
      <c r="K4">
        <v>18</v>
      </c>
      <c r="L4">
        <v>13</v>
      </c>
      <c r="M4">
        <v>11</v>
      </c>
      <c r="N4">
        <v>72</v>
      </c>
      <c r="O4">
        <v>3.11</v>
      </c>
      <c r="P4">
        <v>3.25</v>
      </c>
      <c r="Q4">
        <v>3</v>
      </c>
      <c r="R4">
        <v>3.02</v>
      </c>
      <c r="S4">
        <v>3.35</v>
      </c>
      <c r="T4">
        <v>2.82</v>
      </c>
      <c r="U4">
        <v>9</v>
      </c>
      <c r="V4">
        <v>8</v>
      </c>
      <c r="W4">
        <v>15</v>
      </c>
      <c r="X4">
        <v>47</v>
      </c>
      <c r="Y4">
        <f t="shared" si="0"/>
        <v>-0.5299999999999998</v>
      </c>
    </row>
    <row r="5" spans="1:25" hidden="1" x14ac:dyDescent="0.3">
      <c r="A5" s="7" t="s">
        <v>132</v>
      </c>
      <c r="B5" s="7" t="s">
        <v>159</v>
      </c>
      <c r="C5" s="7">
        <v>36</v>
      </c>
      <c r="D5" s="7" t="s">
        <v>51</v>
      </c>
      <c r="E5" s="7" t="s">
        <v>193</v>
      </c>
      <c r="F5" s="7" t="s">
        <v>7</v>
      </c>
      <c r="G5" s="7" t="s">
        <v>136</v>
      </c>
      <c r="H5" s="7">
        <v>4.3099999999999996</v>
      </c>
      <c r="I5" s="7">
        <v>3</v>
      </c>
      <c r="J5" s="7">
        <v>4.38</v>
      </c>
      <c r="K5" s="7">
        <v>17</v>
      </c>
      <c r="L5" s="7">
        <v>11</v>
      </c>
      <c r="M5" s="7">
        <v>5</v>
      </c>
      <c r="N5" s="7">
        <v>81</v>
      </c>
      <c r="O5" s="7">
        <v>3.57</v>
      </c>
      <c r="P5" s="7">
        <v>3.4</v>
      </c>
      <c r="Q5" s="7">
        <v>3.52</v>
      </c>
      <c r="R5" s="7">
        <v>2.88</v>
      </c>
      <c r="S5" s="7">
        <v>4.0999999999999996</v>
      </c>
      <c r="T5" s="7">
        <v>2.71</v>
      </c>
      <c r="U5" s="7">
        <v>9</v>
      </c>
      <c r="V5" s="7">
        <v>6</v>
      </c>
      <c r="W5" s="7">
        <v>2</v>
      </c>
      <c r="X5" s="7">
        <v>33</v>
      </c>
      <c r="Y5">
        <f t="shared" si="0"/>
        <v>1.67</v>
      </c>
    </row>
    <row r="6" spans="1:25" hidden="1" x14ac:dyDescent="0.3">
      <c r="A6" t="s">
        <v>127</v>
      </c>
      <c r="B6" t="s">
        <v>142</v>
      </c>
      <c r="C6">
        <v>32</v>
      </c>
      <c r="D6" t="s">
        <v>54</v>
      </c>
      <c r="E6" t="s">
        <v>193</v>
      </c>
      <c r="F6" t="s">
        <v>195</v>
      </c>
      <c r="G6" t="s">
        <v>112</v>
      </c>
      <c r="H6">
        <v>2.56</v>
      </c>
      <c r="I6">
        <v>3.35</v>
      </c>
      <c r="J6">
        <v>2.23</v>
      </c>
      <c r="K6">
        <v>12</v>
      </c>
      <c r="L6">
        <v>13</v>
      </c>
      <c r="M6">
        <v>11</v>
      </c>
      <c r="N6">
        <v>58</v>
      </c>
      <c r="O6">
        <v>1.96</v>
      </c>
      <c r="P6">
        <v>4.8499999999999996</v>
      </c>
      <c r="Q6">
        <v>1.78</v>
      </c>
      <c r="R6">
        <v>1.33</v>
      </c>
      <c r="S6">
        <v>4.9000000000000004</v>
      </c>
      <c r="T6">
        <v>1.6</v>
      </c>
      <c r="U6">
        <v>7</v>
      </c>
      <c r="V6">
        <v>3</v>
      </c>
      <c r="W6">
        <v>4</v>
      </c>
      <c r="X6">
        <v>16</v>
      </c>
      <c r="Y6">
        <f t="shared" si="0"/>
        <v>0.62999999999999989</v>
      </c>
    </row>
    <row r="7" spans="1:25" hidden="1" x14ac:dyDescent="0.3">
      <c r="A7" t="s">
        <v>45</v>
      </c>
      <c r="C7">
        <v>61</v>
      </c>
      <c r="D7" t="s">
        <v>51</v>
      </c>
      <c r="E7" t="s">
        <v>194</v>
      </c>
      <c r="F7" t="s">
        <v>195</v>
      </c>
      <c r="G7" t="s">
        <v>60</v>
      </c>
      <c r="H7">
        <v>1.87</v>
      </c>
      <c r="I7">
        <v>1.88</v>
      </c>
      <c r="J7">
        <v>2.04</v>
      </c>
      <c r="K7">
        <v>19</v>
      </c>
      <c r="L7">
        <v>18</v>
      </c>
      <c r="M7">
        <v>17</v>
      </c>
      <c r="N7">
        <v>78</v>
      </c>
      <c r="O7">
        <v>1.71</v>
      </c>
      <c r="P7">
        <v>4.75</v>
      </c>
      <c r="Q7">
        <v>1.92</v>
      </c>
      <c r="R7">
        <v>1.61</v>
      </c>
      <c r="S7">
        <v>5</v>
      </c>
      <c r="T7">
        <v>1.96</v>
      </c>
      <c r="U7">
        <v>4</v>
      </c>
      <c r="V7">
        <v>1</v>
      </c>
      <c r="W7">
        <v>6</v>
      </c>
      <c r="X7">
        <v>13</v>
      </c>
      <c r="Y7">
        <f t="shared" si="0"/>
        <v>8.0000000000000071E-2</v>
      </c>
    </row>
    <row r="8" spans="1:25" hidden="1" x14ac:dyDescent="0.3">
      <c r="A8" t="s">
        <v>126</v>
      </c>
      <c r="B8" t="s">
        <v>142</v>
      </c>
      <c r="C8">
        <v>37</v>
      </c>
      <c r="D8" t="s">
        <v>54</v>
      </c>
      <c r="E8" t="s">
        <v>194</v>
      </c>
      <c r="F8" t="s">
        <v>196</v>
      </c>
      <c r="G8" t="s">
        <v>103</v>
      </c>
      <c r="H8">
        <v>2.06</v>
      </c>
      <c r="I8">
        <v>3.75</v>
      </c>
      <c r="J8">
        <v>2.33</v>
      </c>
      <c r="K8">
        <v>10</v>
      </c>
      <c r="L8">
        <v>11</v>
      </c>
      <c r="M8">
        <v>17</v>
      </c>
      <c r="N8">
        <v>42</v>
      </c>
      <c r="O8">
        <v>1.99</v>
      </c>
      <c r="P8">
        <v>3.9</v>
      </c>
      <c r="Q8">
        <v>2.04</v>
      </c>
      <c r="R8">
        <v>1.42</v>
      </c>
      <c r="S8">
        <v>4.55</v>
      </c>
      <c r="T8">
        <v>1.76</v>
      </c>
      <c r="U8">
        <v>4</v>
      </c>
      <c r="V8">
        <v>1</v>
      </c>
      <c r="W8">
        <v>7</v>
      </c>
      <c r="X8">
        <v>13</v>
      </c>
      <c r="Y8">
        <f>J8-T8</f>
        <v>0.57000000000000006</v>
      </c>
    </row>
    <row r="9" spans="1:25" hidden="1" x14ac:dyDescent="0.3">
      <c r="A9" t="s">
        <v>219</v>
      </c>
      <c r="B9" t="s">
        <v>158</v>
      </c>
      <c r="C9">
        <v>48</v>
      </c>
      <c r="D9" t="s">
        <v>54</v>
      </c>
      <c r="E9" t="s">
        <v>193</v>
      </c>
      <c r="F9" t="s">
        <v>7</v>
      </c>
      <c r="G9" t="s">
        <v>60</v>
      </c>
      <c r="H9">
        <v>2.6</v>
      </c>
      <c r="I9">
        <v>4.55</v>
      </c>
      <c r="J9">
        <v>2.69</v>
      </c>
      <c r="K9">
        <v>16</v>
      </c>
      <c r="L9">
        <v>10</v>
      </c>
      <c r="M9">
        <v>13</v>
      </c>
      <c r="N9">
        <v>68</v>
      </c>
      <c r="O9">
        <v>2.4300000000000002</v>
      </c>
      <c r="P9">
        <v>4.7</v>
      </c>
      <c r="Q9">
        <v>2.73</v>
      </c>
      <c r="R9">
        <v>1.93</v>
      </c>
      <c r="S9">
        <v>5.25</v>
      </c>
      <c r="T9">
        <v>1.81</v>
      </c>
      <c r="U9">
        <v>6</v>
      </c>
      <c r="V9">
        <v>5</v>
      </c>
      <c r="W9">
        <v>8</v>
      </c>
      <c r="X9">
        <v>23</v>
      </c>
      <c r="Y9">
        <f>J9-T9</f>
        <v>0.87999999999999989</v>
      </c>
    </row>
    <row r="10" spans="1:25" x14ac:dyDescent="0.3">
      <c r="A10" t="s">
        <v>186</v>
      </c>
      <c r="C10">
        <v>42</v>
      </c>
      <c r="D10" t="s">
        <v>51</v>
      </c>
      <c r="E10" t="s">
        <v>193</v>
      </c>
      <c r="F10" t="s">
        <v>197</v>
      </c>
      <c r="G10" t="s">
        <v>60</v>
      </c>
      <c r="H10">
        <v>3.44</v>
      </c>
      <c r="I10">
        <v>3.15</v>
      </c>
      <c r="J10">
        <v>3.22</v>
      </c>
      <c r="K10">
        <v>15</v>
      </c>
      <c r="L10">
        <v>18</v>
      </c>
      <c r="M10">
        <v>18</v>
      </c>
      <c r="N10">
        <v>84</v>
      </c>
      <c r="O10">
        <v>3.31</v>
      </c>
      <c r="P10">
        <v>3.6</v>
      </c>
      <c r="Q10">
        <v>3.3</v>
      </c>
      <c r="R10">
        <v>2.7</v>
      </c>
      <c r="S10">
        <v>3.95</v>
      </c>
      <c r="T10">
        <v>2.73</v>
      </c>
      <c r="U10">
        <v>8</v>
      </c>
      <c r="V10">
        <v>11</v>
      </c>
      <c r="W10">
        <v>9</v>
      </c>
      <c r="X10">
        <v>47</v>
      </c>
    </row>
    <row r="11" spans="1:25" x14ac:dyDescent="0.3">
      <c r="A11" t="s">
        <v>73</v>
      </c>
      <c r="B11" t="s">
        <v>143</v>
      </c>
      <c r="C11">
        <v>53</v>
      </c>
      <c r="D11" t="s">
        <v>51</v>
      </c>
      <c r="E11" t="s">
        <v>194</v>
      </c>
      <c r="F11" t="s">
        <v>197</v>
      </c>
      <c r="G11" t="s">
        <v>58</v>
      </c>
      <c r="H11">
        <v>2.76</v>
      </c>
      <c r="I11">
        <v>4</v>
      </c>
      <c r="J11">
        <v>2.61</v>
      </c>
      <c r="K11">
        <v>12</v>
      </c>
      <c r="L11">
        <v>11</v>
      </c>
      <c r="M11">
        <v>11</v>
      </c>
      <c r="N11">
        <v>51</v>
      </c>
      <c r="O11">
        <v>2.33</v>
      </c>
      <c r="P11">
        <v>3.85</v>
      </c>
      <c r="Q11">
        <v>2.2400000000000002</v>
      </c>
      <c r="R11">
        <v>1.92</v>
      </c>
      <c r="S11">
        <v>4.2</v>
      </c>
      <c r="T11">
        <v>2.14</v>
      </c>
      <c r="U11">
        <v>4</v>
      </c>
      <c r="V11">
        <v>8</v>
      </c>
      <c r="W11">
        <v>7</v>
      </c>
      <c r="X11">
        <v>29</v>
      </c>
    </row>
    <row r="12" spans="1:25" hidden="1" x14ac:dyDescent="0.3">
      <c r="A12" t="s">
        <v>188</v>
      </c>
      <c r="B12" t="s">
        <v>216</v>
      </c>
      <c r="C12">
        <v>30</v>
      </c>
      <c r="D12" t="s">
        <v>54</v>
      </c>
      <c r="E12" t="s">
        <v>193</v>
      </c>
      <c r="F12" t="s">
        <v>196</v>
      </c>
      <c r="G12" t="s">
        <v>60</v>
      </c>
      <c r="H12">
        <v>3.75</v>
      </c>
      <c r="I12">
        <v>2.7</v>
      </c>
      <c r="J12">
        <v>3.14</v>
      </c>
      <c r="K12">
        <v>20</v>
      </c>
      <c r="L12">
        <v>18</v>
      </c>
      <c r="M12">
        <v>17</v>
      </c>
      <c r="N12">
        <v>98</v>
      </c>
      <c r="O12">
        <v>3.58</v>
      </c>
      <c r="P12">
        <v>3.05</v>
      </c>
      <c r="Q12">
        <v>2.75</v>
      </c>
      <c r="R12">
        <v>2.46</v>
      </c>
      <c r="S12">
        <v>3.65</v>
      </c>
      <c r="T12">
        <v>2.15</v>
      </c>
      <c r="U12">
        <v>10</v>
      </c>
      <c r="V12">
        <v>7</v>
      </c>
      <c r="W12">
        <v>11</v>
      </c>
      <c r="X12">
        <v>39</v>
      </c>
      <c r="Y12">
        <f>J12-T12</f>
        <v>0.99000000000000021</v>
      </c>
    </row>
    <row r="13" spans="1:25" x14ac:dyDescent="0.3">
      <c r="A13" t="s">
        <v>74</v>
      </c>
      <c r="B13" t="s">
        <v>158</v>
      </c>
      <c r="C13">
        <v>66</v>
      </c>
      <c r="D13" t="s">
        <v>54</v>
      </c>
      <c r="E13" t="s">
        <v>193</v>
      </c>
      <c r="F13" t="s">
        <v>197</v>
      </c>
      <c r="G13" t="s">
        <v>117</v>
      </c>
      <c r="H13">
        <v>1.94</v>
      </c>
      <c r="I13">
        <v>3.9</v>
      </c>
      <c r="J13">
        <v>1.78</v>
      </c>
      <c r="K13">
        <v>10</v>
      </c>
      <c r="L13">
        <v>9</v>
      </c>
      <c r="M13">
        <v>12</v>
      </c>
      <c r="N13">
        <v>48</v>
      </c>
      <c r="O13">
        <v>1.8</v>
      </c>
      <c r="P13">
        <v>4.8499999999999996</v>
      </c>
      <c r="Q13">
        <v>1.68</v>
      </c>
      <c r="R13">
        <v>1.57</v>
      </c>
      <c r="S13">
        <v>4.7</v>
      </c>
      <c r="T13">
        <v>1.45</v>
      </c>
      <c r="U13">
        <v>1</v>
      </c>
      <c r="V13">
        <v>0</v>
      </c>
      <c r="W13">
        <v>4</v>
      </c>
      <c r="X13">
        <v>6</v>
      </c>
    </row>
    <row r="14" spans="1:25" hidden="1" x14ac:dyDescent="0.3">
      <c r="A14" t="s">
        <v>75</v>
      </c>
      <c r="B14" t="s">
        <v>143</v>
      </c>
      <c r="C14">
        <v>39</v>
      </c>
      <c r="D14" t="s">
        <v>54</v>
      </c>
      <c r="E14" t="s">
        <v>194</v>
      </c>
      <c r="F14" t="s">
        <v>196</v>
      </c>
      <c r="G14" t="s">
        <v>103</v>
      </c>
      <c r="H14">
        <v>2.58</v>
      </c>
      <c r="I14">
        <v>3.65</v>
      </c>
      <c r="J14">
        <v>3.2</v>
      </c>
      <c r="K14">
        <v>9</v>
      </c>
      <c r="L14">
        <v>6</v>
      </c>
      <c r="M14">
        <v>12</v>
      </c>
      <c r="N14">
        <v>56</v>
      </c>
      <c r="O14">
        <v>3.06</v>
      </c>
      <c r="P14">
        <v>3.65</v>
      </c>
      <c r="Q14">
        <v>3.53</v>
      </c>
      <c r="R14">
        <v>2.81</v>
      </c>
      <c r="S14">
        <v>4.0999999999999996</v>
      </c>
      <c r="T14">
        <v>2.87</v>
      </c>
      <c r="U14">
        <v>4</v>
      </c>
      <c r="V14">
        <v>4</v>
      </c>
      <c r="W14">
        <v>6</v>
      </c>
      <c r="X14">
        <v>17</v>
      </c>
      <c r="Y14">
        <f t="shared" ref="Y14:Y15" si="1">J14-T14</f>
        <v>0.33000000000000007</v>
      </c>
    </row>
    <row r="15" spans="1:25" hidden="1" x14ac:dyDescent="0.3">
      <c r="A15" t="s">
        <v>77</v>
      </c>
      <c r="B15" t="s">
        <v>157</v>
      </c>
      <c r="C15">
        <v>24</v>
      </c>
      <c r="D15" t="s">
        <v>54</v>
      </c>
      <c r="E15" t="s">
        <v>194</v>
      </c>
      <c r="F15" t="s">
        <v>196</v>
      </c>
      <c r="G15" t="s">
        <v>114</v>
      </c>
      <c r="H15">
        <v>2.2599999999999998</v>
      </c>
      <c r="I15">
        <v>4.3</v>
      </c>
      <c r="J15">
        <v>2.4</v>
      </c>
      <c r="K15">
        <v>13</v>
      </c>
      <c r="L15">
        <v>8</v>
      </c>
      <c r="M15">
        <v>9</v>
      </c>
      <c r="N15">
        <v>62</v>
      </c>
      <c r="O15">
        <v>3.24</v>
      </c>
      <c r="P15">
        <v>3.35</v>
      </c>
      <c r="Q15">
        <v>3</v>
      </c>
      <c r="R15">
        <v>2.85</v>
      </c>
      <c r="S15">
        <v>3.65</v>
      </c>
      <c r="T15">
        <v>3.1</v>
      </c>
      <c r="U15">
        <v>7</v>
      </c>
      <c r="V15">
        <v>3</v>
      </c>
      <c r="W15">
        <v>14</v>
      </c>
      <c r="X15">
        <v>48</v>
      </c>
      <c r="Y15">
        <f t="shared" si="1"/>
        <v>-0.70000000000000018</v>
      </c>
    </row>
    <row r="16" spans="1:25" hidden="1" x14ac:dyDescent="0.3">
      <c r="A16" t="s">
        <v>155</v>
      </c>
      <c r="B16" t="s">
        <v>152</v>
      </c>
      <c r="C16">
        <v>33</v>
      </c>
      <c r="D16" t="s">
        <v>54</v>
      </c>
      <c r="E16" t="s">
        <v>194</v>
      </c>
      <c r="F16" t="s">
        <v>7</v>
      </c>
      <c r="G16" t="s">
        <v>185</v>
      </c>
      <c r="H16">
        <v>4.1399999999999997</v>
      </c>
      <c r="I16">
        <v>2.5499999999999998</v>
      </c>
      <c r="J16">
        <v>3.93</v>
      </c>
      <c r="K16">
        <v>22</v>
      </c>
      <c r="L16">
        <v>12</v>
      </c>
      <c r="M16">
        <v>16</v>
      </c>
      <c r="N16">
        <v>93</v>
      </c>
      <c r="O16">
        <v>3.23</v>
      </c>
      <c r="P16">
        <v>3.25</v>
      </c>
      <c r="Q16">
        <v>3.12</v>
      </c>
      <c r="R16">
        <v>1.96</v>
      </c>
      <c r="S16">
        <v>3.7</v>
      </c>
      <c r="T16">
        <v>2.41</v>
      </c>
      <c r="U16">
        <v>15</v>
      </c>
      <c r="V16">
        <v>10</v>
      </c>
      <c r="W16">
        <v>10</v>
      </c>
      <c r="X16">
        <v>67</v>
      </c>
      <c r="Y16">
        <f>J16-T16</f>
        <v>1.52</v>
      </c>
    </row>
    <row r="17" spans="1:25" hidden="1" x14ac:dyDescent="0.3">
      <c r="A17" t="s">
        <v>79</v>
      </c>
      <c r="B17" t="s">
        <v>141</v>
      </c>
      <c r="C17">
        <v>23</v>
      </c>
      <c r="D17" t="s">
        <v>54</v>
      </c>
      <c r="E17" t="s">
        <v>194</v>
      </c>
      <c r="F17" t="s">
        <v>196</v>
      </c>
      <c r="G17" t="s">
        <v>111</v>
      </c>
      <c r="H17">
        <v>3.72</v>
      </c>
      <c r="I17">
        <v>3.6</v>
      </c>
      <c r="J17">
        <v>2.91</v>
      </c>
      <c r="K17">
        <v>18</v>
      </c>
      <c r="L17">
        <v>13</v>
      </c>
      <c r="M17">
        <v>14</v>
      </c>
      <c r="N17">
        <v>83</v>
      </c>
      <c r="O17">
        <v>3.78</v>
      </c>
      <c r="P17">
        <v>3.2</v>
      </c>
      <c r="Q17">
        <v>2.95</v>
      </c>
      <c r="R17">
        <v>2.98</v>
      </c>
      <c r="S17">
        <v>4.45</v>
      </c>
      <c r="T17">
        <v>2.2799999999999998</v>
      </c>
      <c r="U17">
        <v>12</v>
      </c>
      <c r="V17">
        <v>13</v>
      </c>
      <c r="W17">
        <v>10</v>
      </c>
      <c r="X17">
        <v>48</v>
      </c>
      <c r="Y17">
        <f>J17-T17</f>
        <v>0.63000000000000034</v>
      </c>
    </row>
    <row r="18" spans="1:25" hidden="1" x14ac:dyDescent="0.3">
      <c r="A18" t="s">
        <v>80</v>
      </c>
      <c r="B18" t="s">
        <v>145</v>
      </c>
      <c r="C18">
        <v>46</v>
      </c>
      <c r="D18" t="s">
        <v>54</v>
      </c>
      <c r="E18" t="s">
        <v>194</v>
      </c>
      <c r="F18" t="s">
        <v>195</v>
      </c>
      <c r="G18" t="s">
        <v>58</v>
      </c>
      <c r="H18">
        <v>2.33</v>
      </c>
      <c r="I18">
        <v>4.5</v>
      </c>
      <c r="J18">
        <v>2.92</v>
      </c>
      <c r="K18">
        <v>7</v>
      </c>
      <c r="L18">
        <v>3</v>
      </c>
      <c r="M18">
        <v>4</v>
      </c>
      <c r="N18">
        <v>41</v>
      </c>
      <c r="O18">
        <v>2.2999999999999998</v>
      </c>
      <c r="P18">
        <v>4.4000000000000004</v>
      </c>
      <c r="Q18">
        <v>2.5499999999999998</v>
      </c>
      <c r="R18">
        <v>1.86</v>
      </c>
      <c r="S18">
        <v>4.8</v>
      </c>
      <c r="T18">
        <v>1.94</v>
      </c>
      <c r="U18">
        <v>3</v>
      </c>
      <c r="V18">
        <v>1</v>
      </c>
      <c r="W18">
        <v>1</v>
      </c>
      <c r="X18">
        <v>17</v>
      </c>
      <c r="Y18">
        <f>J18-T18</f>
        <v>0.98</v>
      </c>
    </row>
    <row r="19" spans="1:25" x14ac:dyDescent="0.3">
      <c r="A19" t="s">
        <v>65</v>
      </c>
      <c r="B19" t="s">
        <v>157</v>
      </c>
      <c r="C19">
        <v>36</v>
      </c>
      <c r="D19" t="s">
        <v>51</v>
      </c>
      <c r="E19" t="s">
        <v>194</v>
      </c>
      <c r="F19" t="s">
        <v>197</v>
      </c>
      <c r="G19" t="s">
        <v>115</v>
      </c>
      <c r="H19">
        <v>2.2999999999999998</v>
      </c>
      <c r="I19">
        <v>4.55</v>
      </c>
      <c r="J19">
        <v>2.9</v>
      </c>
      <c r="K19">
        <v>7</v>
      </c>
      <c r="L19">
        <v>3</v>
      </c>
      <c r="M19">
        <v>4</v>
      </c>
      <c r="N19">
        <v>41</v>
      </c>
      <c r="O19">
        <v>2.2999999999999998</v>
      </c>
      <c r="P19">
        <v>4.45</v>
      </c>
      <c r="Q19">
        <v>2.54</v>
      </c>
      <c r="R19">
        <v>1.86</v>
      </c>
      <c r="S19">
        <v>4.8</v>
      </c>
      <c r="T19">
        <v>1.94</v>
      </c>
      <c r="U19">
        <v>4</v>
      </c>
      <c r="V19">
        <v>1</v>
      </c>
      <c r="W19">
        <v>4</v>
      </c>
      <c r="X19">
        <v>16</v>
      </c>
    </row>
    <row r="20" spans="1:25" hidden="1" x14ac:dyDescent="0.3">
      <c r="A20" t="s">
        <v>154</v>
      </c>
      <c r="B20" t="s">
        <v>152</v>
      </c>
      <c r="C20">
        <v>59</v>
      </c>
      <c r="D20" t="s">
        <v>51</v>
      </c>
      <c r="E20" t="s">
        <v>193</v>
      </c>
      <c r="F20" t="s">
        <v>7</v>
      </c>
      <c r="G20" t="s">
        <v>103</v>
      </c>
      <c r="H20">
        <v>2.4300000000000002</v>
      </c>
      <c r="I20">
        <v>4</v>
      </c>
      <c r="J20">
        <v>2.09</v>
      </c>
      <c r="K20">
        <v>16</v>
      </c>
      <c r="L20">
        <v>15</v>
      </c>
      <c r="M20">
        <v>11</v>
      </c>
      <c r="N20">
        <v>75</v>
      </c>
      <c r="O20">
        <v>2.42</v>
      </c>
      <c r="P20">
        <v>4.45</v>
      </c>
      <c r="Q20">
        <v>2.17</v>
      </c>
      <c r="R20">
        <v>2.2799999999999998</v>
      </c>
      <c r="S20">
        <v>4.75</v>
      </c>
      <c r="T20">
        <v>1.47</v>
      </c>
      <c r="U20">
        <v>12</v>
      </c>
      <c r="V20">
        <v>8</v>
      </c>
      <c r="W20">
        <v>5</v>
      </c>
      <c r="X20">
        <v>54</v>
      </c>
      <c r="Y20">
        <f>J20-T20</f>
        <v>0.61999999999999988</v>
      </c>
    </row>
    <row r="21" spans="1:25" hidden="1" x14ac:dyDescent="0.3">
      <c r="A21" t="s">
        <v>171</v>
      </c>
      <c r="B21" t="s">
        <v>179</v>
      </c>
      <c r="C21">
        <v>20</v>
      </c>
      <c r="D21" t="s">
        <v>54</v>
      </c>
      <c r="E21" t="s">
        <v>194</v>
      </c>
      <c r="F21" t="s">
        <v>8</v>
      </c>
      <c r="G21" t="s">
        <v>111</v>
      </c>
      <c r="H21">
        <v>2.23</v>
      </c>
      <c r="I21">
        <v>4.25</v>
      </c>
      <c r="J21">
        <v>2.58</v>
      </c>
      <c r="K21">
        <v>10</v>
      </c>
      <c r="L21">
        <v>6</v>
      </c>
      <c r="M21">
        <v>8</v>
      </c>
      <c r="N21">
        <v>41</v>
      </c>
      <c r="O21">
        <v>1.87</v>
      </c>
      <c r="P21">
        <v>4.5</v>
      </c>
      <c r="Q21">
        <v>2.06</v>
      </c>
      <c r="R21">
        <v>1.98</v>
      </c>
      <c r="S21">
        <v>4.5</v>
      </c>
      <c r="T21">
        <v>2.19</v>
      </c>
      <c r="U21">
        <v>8</v>
      </c>
      <c r="V21">
        <v>2</v>
      </c>
      <c r="W21">
        <v>2</v>
      </c>
      <c r="X21">
        <v>31</v>
      </c>
      <c r="Y21">
        <f>J21-T21</f>
        <v>0.39000000000000012</v>
      </c>
    </row>
    <row r="22" spans="1:25" hidden="1" x14ac:dyDescent="0.3">
      <c r="A22" t="s">
        <v>125</v>
      </c>
      <c r="C22">
        <v>26</v>
      </c>
      <c r="D22" t="s">
        <v>54</v>
      </c>
      <c r="E22" t="s">
        <v>193</v>
      </c>
      <c r="F22" t="s">
        <v>195</v>
      </c>
      <c r="G22" t="s">
        <v>56</v>
      </c>
      <c r="H22">
        <v>4.32</v>
      </c>
      <c r="I22">
        <v>3</v>
      </c>
      <c r="J22">
        <v>4</v>
      </c>
      <c r="K22">
        <v>21</v>
      </c>
      <c r="L22">
        <v>20</v>
      </c>
      <c r="M22">
        <v>16</v>
      </c>
      <c r="N22">
        <v>115</v>
      </c>
      <c r="O22">
        <v>3.53</v>
      </c>
      <c r="P22">
        <v>3.65</v>
      </c>
      <c r="Q22">
        <v>3.3</v>
      </c>
      <c r="R22">
        <v>1.72</v>
      </c>
      <c r="S22">
        <v>4.8</v>
      </c>
      <c r="T22">
        <v>1.63</v>
      </c>
      <c r="U22">
        <v>12</v>
      </c>
      <c r="V22">
        <v>13</v>
      </c>
      <c r="W22">
        <v>12</v>
      </c>
      <c r="X22">
        <v>54</v>
      </c>
      <c r="Y22">
        <f>J22-T22</f>
        <v>2.37</v>
      </c>
    </row>
    <row r="23" spans="1:25" x14ac:dyDescent="0.3">
      <c r="A23" t="s">
        <v>81</v>
      </c>
      <c r="B23" t="s">
        <v>150</v>
      </c>
      <c r="C23">
        <v>31</v>
      </c>
      <c r="D23" t="s">
        <v>54</v>
      </c>
      <c r="E23" t="s">
        <v>194</v>
      </c>
      <c r="F23" t="s">
        <v>197</v>
      </c>
      <c r="G23" t="s">
        <v>108</v>
      </c>
      <c r="H23">
        <v>1.68</v>
      </c>
      <c r="I23">
        <v>4.7</v>
      </c>
      <c r="J23">
        <v>1.94</v>
      </c>
      <c r="K23">
        <v>7</v>
      </c>
      <c r="L23">
        <v>3</v>
      </c>
      <c r="M23">
        <v>12</v>
      </c>
      <c r="N23">
        <v>26</v>
      </c>
      <c r="O23">
        <v>1.71</v>
      </c>
      <c r="P23">
        <v>4.6500000000000004</v>
      </c>
      <c r="Q23">
        <v>2.27</v>
      </c>
      <c r="R23">
        <v>1.55</v>
      </c>
      <c r="S23">
        <v>4.95</v>
      </c>
      <c r="T23">
        <v>2.23</v>
      </c>
      <c r="U23">
        <v>2</v>
      </c>
      <c r="V23">
        <v>4</v>
      </c>
      <c r="W23">
        <v>10</v>
      </c>
      <c r="X23">
        <v>14</v>
      </c>
    </row>
    <row r="24" spans="1:25" hidden="1" x14ac:dyDescent="0.3">
      <c r="A24" t="s">
        <v>128</v>
      </c>
      <c r="B24" t="s">
        <v>142</v>
      </c>
      <c r="C24">
        <v>39</v>
      </c>
      <c r="D24" t="s">
        <v>54</v>
      </c>
      <c r="E24" t="s">
        <v>194</v>
      </c>
      <c r="F24" t="s">
        <v>196</v>
      </c>
      <c r="G24" t="s">
        <v>112</v>
      </c>
      <c r="H24">
        <v>2.71</v>
      </c>
      <c r="I24">
        <v>3.55</v>
      </c>
      <c r="J24">
        <v>2.5099999999999998</v>
      </c>
      <c r="K24">
        <v>19</v>
      </c>
      <c r="L24">
        <v>9</v>
      </c>
      <c r="M24">
        <v>17</v>
      </c>
      <c r="N24">
        <v>71</v>
      </c>
      <c r="O24">
        <v>2.39</v>
      </c>
      <c r="P24">
        <v>4.05</v>
      </c>
      <c r="Q24">
        <v>2.2200000000000002</v>
      </c>
      <c r="R24">
        <v>1.99</v>
      </c>
      <c r="S24">
        <v>4.25</v>
      </c>
      <c r="T24">
        <v>2</v>
      </c>
      <c r="U24">
        <v>13</v>
      </c>
      <c r="V24">
        <v>6</v>
      </c>
      <c r="W24">
        <v>13</v>
      </c>
      <c r="X24">
        <v>44</v>
      </c>
      <c r="Y24">
        <f>J24-T24</f>
        <v>0.50999999999999979</v>
      </c>
    </row>
    <row r="25" spans="1:25" x14ac:dyDescent="0.3">
      <c r="A25" t="s">
        <v>189</v>
      </c>
      <c r="B25" t="s">
        <v>216</v>
      </c>
      <c r="C25">
        <v>26</v>
      </c>
      <c r="D25" t="s">
        <v>54</v>
      </c>
      <c r="E25" t="s">
        <v>193</v>
      </c>
      <c r="F25" t="s">
        <v>197</v>
      </c>
      <c r="G25" t="s">
        <v>183</v>
      </c>
      <c r="H25">
        <v>2.83</v>
      </c>
      <c r="I25">
        <v>4.3</v>
      </c>
      <c r="J25">
        <v>2.66</v>
      </c>
      <c r="K25">
        <v>13</v>
      </c>
      <c r="L25">
        <v>10</v>
      </c>
      <c r="M25">
        <v>11</v>
      </c>
      <c r="N25">
        <v>74</v>
      </c>
      <c r="O25">
        <v>2.08</v>
      </c>
      <c r="P25">
        <v>4.0999999999999996</v>
      </c>
      <c r="Q25">
        <v>2.1800000000000002</v>
      </c>
      <c r="R25">
        <v>1.76</v>
      </c>
      <c r="S25">
        <v>4.6500000000000004</v>
      </c>
      <c r="T25">
        <v>1.98</v>
      </c>
      <c r="U25">
        <v>4</v>
      </c>
      <c r="V25">
        <v>3</v>
      </c>
      <c r="W25">
        <v>7</v>
      </c>
      <c r="X25">
        <v>25</v>
      </c>
    </row>
    <row r="26" spans="1:25" x14ac:dyDescent="0.3">
      <c r="A26" t="s">
        <v>162</v>
      </c>
      <c r="B26" t="s">
        <v>160</v>
      </c>
      <c r="C26">
        <v>23</v>
      </c>
      <c r="D26" t="s">
        <v>54</v>
      </c>
      <c r="E26" t="s">
        <v>193</v>
      </c>
      <c r="F26" t="s">
        <v>197</v>
      </c>
      <c r="G26" t="s">
        <v>111</v>
      </c>
      <c r="H26">
        <v>2.88</v>
      </c>
      <c r="I26">
        <v>3.45</v>
      </c>
      <c r="J26">
        <v>2.82</v>
      </c>
      <c r="K26">
        <v>14</v>
      </c>
      <c r="L26">
        <v>5</v>
      </c>
      <c r="M26">
        <v>9</v>
      </c>
      <c r="N26">
        <v>44</v>
      </c>
      <c r="O26">
        <v>3.21</v>
      </c>
      <c r="P26">
        <v>3.95</v>
      </c>
      <c r="Q26">
        <v>2.89</v>
      </c>
      <c r="R26">
        <v>1.9</v>
      </c>
      <c r="S26">
        <v>4.5</v>
      </c>
      <c r="T26">
        <v>1.96</v>
      </c>
      <c r="U26">
        <v>14</v>
      </c>
      <c r="V26">
        <v>5</v>
      </c>
      <c r="W26">
        <v>7</v>
      </c>
      <c r="X26">
        <v>42</v>
      </c>
    </row>
    <row r="27" spans="1:25" hidden="1" x14ac:dyDescent="0.3">
      <c r="A27" t="s">
        <v>84</v>
      </c>
      <c r="B27" t="s">
        <v>144</v>
      </c>
      <c r="C27">
        <v>62</v>
      </c>
      <c r="D27" t="s">
        <v>54</v>
      </c>
      <c r="E27" t="s">
        <v>194</v>
      </c>
      <c r="F27" t="s">
        <v>7</v>
      </c>
      <c r="G27" t="s">
        <v>112</v>
      </c>
      <c r="H27">
        <v>3.61</v>
      </c>
      <c r="I27">
        <v>3.3</v>
      </c>
      <c r="J27">
        <v>3.63</v>
      </c>
      <c r="K27">
        <v>16</v>
      </c>
      <c r="L27">
        <v>17</v>
      </c>
      <c r="M27">
        <v>16</v>
      </c>
      <c r="N27">
        <v>94</v>
      </c>
      <c r="O27">
        <v>1.91</v>
      </c>
      <c r="P27">
        <v>4.2</v>
      </c>
      <c r="Q27">
        <v>1.9</v>
      </c>
      <c r="R27">
        <v>8</v>
      </c>
      <c r="S27">
        <v>4.7</v>
      </c>
      <c r="T27">
        <v>1.2</v>
      </c>
      <c r="U27">
        <v>45</v>
      </c>
      <c r="V27">
        <v>7</v>
      </c>
      <c r="W27">
        <v>16</v>
      </c>
      <c r="X27">
        <v>38</v>
      </c>
      <c r="Y27">
        <f t="shared" ref="Y27:Y28" si="2">J27-T27</f>
        <v>2.4299999999999997</v>
      </c>
    </row>
    <row r="28" spans="1:25" hidden="1" x14ac:dyDescent="0.3">
      <c r="A28" t="s">
        <v>170</v>
      </c>
      <c r="B28" t="s">
        <v>179</v>
      </c>
      <c r="C28">
        <v>30</v>
      </c>
      <c r="D28" t="s">
        <v>54</v>
      </c>
      <c r="E28" t="s">
        <v>193</v>
      </c>
      <c r="F28" t="s">
        <v>7</v>
      </c>
      <c r="G28" t="s">
        <v>117</v>
      </c>
      <c r="H28">
        <v>2.68</v>
      </c>
      <c r="I28">
        <v>4.5</v>
      </c>
      <c r="J28">
        <v>2.4900000000000002</v>
      </c>
      <c r="K28">
        <v>21</v>
      </c>
      <c r="L28">
        <v>16</v>
      </c>
      <c r="M28">
        <v>13</v>
      </c>
      <c r="N28">
        <v>95</v>
      </c>
      <c r="O28">
        <v>2.69</v>
      </c>
      <c r="P28">
        <v>3.75</v>
      </c>
      <c r="Q28">
        <v>2.69</v>
      </c>
      <c r="R28">
        <v>2.19</v>
      </c>
      <c r="S28">
        <v>4.5</v>
      </c>
      <c r="T28">
        <v>2.2200000000000002</v>
      </c>
      <c r="U28">
        <v>13</v>
      </c>
      <c r="V28">
        <v>10</v>
      </c>
      <c r="W28">
        <v>12</v>
      </c>
      <c r="X28">
        <v>58</v>
      </c>
      <c r="Y28">
        <f t="shared" si="2"/>
        <v>0.27</v>
      </c>
    </row>
    <row r="29" spans="1:25" x14ac:dyDescent="0.3">
      <c r="A29" s="7" t="s">
        <v>133</v>
      </c>
      <c r="B29" s="7" t="s">
        <v>159</v>
      </c>
      <c r="C29" s="7">
        <v>29</v>
      </c>
      <c r="D29" s="7" t="s">
        <v>54</v>
      </c>
      <c r="E29" s="7" t="s">
        <v>193</v>
      </c>
      <c r="F29" s="7" t="s">
        <v>197</v>
      </c>
      <c r="G29" s="7" t="s">
        <v>122</v>
      </c>
      <c r="H29" s="7">
        <v>2.84</v>
      </c>
      <c r="I29" s="7">
        <v>3.25</v>
      </c>
      <c r="J29" s="7">
        <v>3.34</v>
      </c>
      <c r="K29" s="7">
        <v>13</v>
      </c>
      <c r="L29" s="7">
        <v>13</v>
      </c>
      <c r="M29" s="7">
        <v>12</v>
      </c>
      <c r="N29" s="7">
        <v>61</v>
      </c>
      <c r="O29" s="7">
        <v>2.21</v>
      </c>
      <c r="P29" s="7">
        <v>3.85</v>
      </c>
      <c r="Q29" s="7">
        <v>2.2799999999999998</v>
      </c>
      <c r="R29" s="7">
        <v>1.73</v>
      </c>
      <c r="S29" s="7">
        <v>4.51</v>
      </c>
      <c r="T29" s="7">
        <v>1.69</v>
      </c>
      <c r="U29" s="7">
        <v>6</v>
      </c>
      <c r="V29" s="7">
        <v>5</v>
      </c>
      <c r="W29" s="7">
        <v>7</v>
      </c>
      <c r="X29" s="7">
        <v>31</v>
      </c>
    </row>
    <row r="30" spans="1:25" hidden="1" x14ac:dyDescent="0.3">
      <c r="A30" s="4" t="s">
        <v>85</v>
      </c>
      <c r="B30" s="4" t="s">
        <v>141</v>
      </c>
      <c r="C30" s="4">
        <v>41</v>
      </c>
      <c r="D30" s="4" t="s">
        <v>54</v>
      </c>
      <c r="E30" s="4" t="s">
        <v>194</v>
      </c>
      <c r="F30" s="4" t="s">
        <v>7</v>
      </c>
      <c r="G30" s="4" t="s">
        <v>112</v>
      </c>
      <c r="H30" s="4">
        <v>2.0499999999999998</v>
      </c>
      <c r="I30" s="4">
        <v>3.85</v>
      </c>
      <c r="J30" s="4">
        <v>2.54</v>
      </c>
      <c r="K30" s="4">
        <v>7</v>
      </c>
      <c r="L30" s="4">
        <v>9</v>
      </c>
      <c r="M30" s="4">
        <v>15</v>
      </c>
      <c r="N30" s="4">
        <v>49</v>
      </c>
      <c r="O30" s="4">
        <v>1.93</v>
      </c>
      <c r="P30" s="4">
        <v>3.5</v>
      </c>
      <c r="Q30" s="4">
        <v>2.02</v>
      </c>
      <c r="R30" s="4">
        <v>1.75</v>
      </c>
      <c r="S30" s="4">
        <v>3.5</v>
      </c>
      <c r="T30" s="4">
        <v>1.52</v>
      </c>
      <c r="U30" s="4">
        <v>3</v>
      </c>
      <c r="V30" s="4">
        <v>6</v>
      </c>
      <c r="W30" s="4">
        <v>10</v>
      </c>
      <c r="X30" s="4">
        <v>21</v>
      </c>
      <c r="Y30">
        <f t="shared" ref="Y30:Y33" si="3">J30-T30</f>
        <v>1.02</v>
      </c>
    </row>
    <row r="31" spans="1:25" hidden="1" x14ac:dyDescent="0.3">
      <c r="A31" t="s">
        <v>167</v>
      </c>
      <c r="B31" t="s">
        <v>180</v>
      </c>
      <c r="C31">
        <v>41</v>
      </c>
      <c r="D31" t="s">
        <v>54</v>
      </c>
      <c r="E31" t="s">
        <v>194</v>
      </c>
      <c r="F31" t="s">
        <v>7</v>
      </c>
      <c r="G31" t="s">
        <v>181</v>
      </c>
      <c r="H31">
        <v>2.86</v>
      </c>
      <c r="I31">
        <v>2.9</v>
      </c>
      <c r="J31">
        <v>3</v>
      </c>
      <c r="K31">
        <v>15</v>
      </c>
      <c r="L31">
        <v>15</v>
      </c>
      <c r="M31">
        <v>17</v>
      </c>
      <c r="N31">
        <v>67</v>
      </c>
      <c r="O31">
        <v>2.9</v>
      </c>
      <c r="P31">
        <v>2.9</v>
      </c>
      <c r="Q31">
        <v>3.23</v>
      </c>
      <c r="R31">
        <v>2.08</v>
      </c>
      <c r="S31">
        <v>3.5</v>
      </c>
      <c r="T31">
        <v>2.85</v>
      </c>
      <c r="U31">
        <v>14</v>
      </c>
      <c r="V31">
        <v>12</v>
      </c>
      <c r="W31">
        <v>14</v>
      </c>
      <c r="X31">
        <v>52</v>
      </c>
      <c r="Y31">
        <f t="shared" si="3"/>
        <v>0.14999999999999991</v>
      </c>
    </row>
    <row r="32" spans="1:25" hidden="1" x14ac:dyDescent="0.3">
      <c r="A32" t="s">
        <v>86</v>
      </c>
      <c r="B32" t="s">
        <v>150</v>
      </c>
      <c r="C32">
        <v>29</v>
      </c>
      <c r="D32" t="s">
        <v>54</v>
      </c>
      <c r="E32" t="s">
        <v>194</v>
      </c>
      <c r="F32" t="s">
        <v>196</v>
      </c>
      <c r="G32" t="s">
        <v>107</v>
      </c>
      <c r="H32">
        <v>3.51</v>
      </c>
      <c r="I32">
        <v>3.65</v>
      </c>
      <c r="J32">
        <v>3.3</v>
      </c>
      <c r="K32">
        <v>20</v>
      </c>
      <c r="L32">
        <v>13</v>
      </c>
      <c r="M32">
        <v>15</v>
      </c>
      <c r="N32">
        <v>82</v>
      </c>
      <c r="O32">
        <v>3.43</v>
      </c>
      <c r="P32">
        <v>4.45</v>
      </c>
      <c r="Q32">
        <v>3.77</v>
      </c>
      <c r="R32">
        <v>2.52</v>
      </c>
      <c r="S32">
        <v>4.8</v>
      </c>
      <c r="T32">
        <v>2.87</v>
      </c>
      <c r="U32">
        <v>13</v>
      </c>
      <c r="V32">
        <v>6</v>
      </c>
      <c r="W32">
        <v>5</v>
      </c>
      <c r="X32">
        <v>49</v>
      </c>
      <c r="Y32">
        <f t="shared" si="3"/>
        <v>0.42999999999999972</v>
      </c>
    </row>
    <row r="33" spans="1:25" hidden="1" x14ac:dyDescent="0.3">
      <c r="A33" t="s">
        <v>87</v>
      </c>
      <c r="B33" t="s">
        <v>141</v>
      </c>
      <c r="C33">
        <v>35</v>
      </c>
      <c r="D33" t="s">
        <v>54</v>
      </c>
      <c r="E33" t="s">
        <v>194</v>
      </c>
      <c r="F33" t="s">
        <v>196</v>
      </c>
      <c r="G33" t="s">
        <v>104</v>
      </c>
      <c r="H33">
        <v>2.69</v>
      </c>
      <c r="I33">
        <v>2.95</v>
      </c>
      <c r="J33">
        <v>2.65</v>
      </c>
      <c r="K33">
        <v>15</v>
      </c>
      <c r="L33">
        <v>15</v>
      </c>
      <c r="M33">
        <v>13</v>
      </c>
      <c r="N33">
        <v>92</v>
      </c>
      <c r="O33">
        <v>2.48</v>
      </c>
      <c r="P33">
        <v>3.3</v>
      </c>
      <c r="Q33">
        <v>2.85</v>
      </c>
      <c r="R33">
        <v>2.1800000000000002</v>
      </c>
      <c r="S33">
        <v>3.8</v>
      </c>
      <c r="T33">
        <v>2.41</v>
      </c>
      <c r="U33">
        <v>9</v>
      </c>
      <c r="V33">
        <v>8</v>
      </c>
      <c r="W33">
        <v>7</v>
      </c>
      <c r="X33">
        <v>32</v>
      </c>
      <c r="Y33">
        <f t="shared" si="3"/>
        <v>0.23999999999999977</v>
      </c>
    </row>
    <row r="34" spans="1:25" hidden="1" x14ac:dyDescent="0.3">
      <c r="A34" t="s">
        <v>156</v>
      </c>
      <c r="B34" t="s">
        <v>152</v>
      </c>
      <c r="C34">
        <v>47</v>
      </c>
      <c r="D34" t="s">
        <v>51</v>
      </c>
      <c r="E34" t="s">
        <v>194</v>
      </c>
      <c r="F34" t="s">
        <v>7</v>
      </c>
      <c r="G34" t="s">
        <v>103</v>
      </c>
      <c r="H34">
        <v>2.23</v>
      </c>
      <c r="I34">
        <v>3</v>
      </c>
      <c r="J34">
        <v>2.5499999999999998</v>
      </c>
      <c r="K34">
        <v>12</v>
      </c>
      <c r="L34">
        <v>9</v>
      </c>
      <c r="M34">
        <v>14</v>
      </c>
      <c r="N34">
        <v>44</v>
      </c>
      <c r="O34">
        <v>2.4</v>
      </c>
      <c r="P34">
        <v>2.95</v>
      </c>
      <c r="Q34">
        <v>2.6</v>
      </c>
      <c r="R34">
        <v>2.08</v>
      </c>
      <c r="S34">
        <v>2.95</v>
      </c>
      <c r="T34">
        <v>2.16</v>
      </c>
      <c r="U34">
        <v>6</v>
      </c>
      <c r="V34">
        <v>4</v>
      </c>
      <c r="W34">
        <v>7</v>
      </c>
      <c r="X34">
        <v>28</v>
      </c>
      <c r="Y34">
        <f>J34-T34</f>
        <v>0.38999999999999968</v>
      </c>
    </row>
    <row r="35" spans="1:25" hidden="1" x14ac:dyDescent="0.3">
      <c r="A35" t="s">
        <v>46</v>
      </c>
      <c r="B35" t="s">
        <v>142</v>
      </c>
      <c r="C35">
        <v>33</v>
      </c>
      <c r="D35" t="s">
        <v>54</v>
      </c>
      <c r="E35" t="s">
        <v>194</v>
      </c>
      <c r="F35" t="s">
        <v>196</v>
      </c>
      <c r="G35" t="s">
        <v>58</v>
      </c>
      <c r="H35">
        <v>1.92</v>
      </c>
      <c r="I35">
        <v>4.5999999999999996</v>
      </c>
      <c r="J35">
        <v>1.95</v>
      </c>
      <c r="K35">
        <v>10</v>
      </c>
      <c r="L35">
        <v>16</v>
      </c>
      <c r="M35">
        <v>12</v>
      </c>
      <c r="N35">
        <v>53</v>
      </c>
      <c r="O35">
        <v>1.99</v>
      </c>
      <c r="P35">
        <v>4.55</v>
      </c>
      <c r="Q35">
        <v>2.0299999999999998</v>
      </c>
      <c r="R35">
        <v>1.61</v>
      </c>
      <c r="S35">
        <v>5.05</v>
      </c>
      <c r="T35">
        <v>1.67</v>
      </c>
      <c r="U35">
        <v>10</v>
      </c>
      <c r="V35">
        <v>7</v>
      </c>
      <c r="W35">
        <v>5</v>
      </c>
      <c r="X35">
        <v>29</v>
      </c>
      <c r="Y35">
        <f t="shared" ref="Y35:Y36" si="4">J35-T35</f>
        <v>0.28000000000000003</v>
      </c>
    </row>
    <row r="36" spans="1:25" hidden="1" x14ac:dyDescent="0.3">
      <c r="A36" t="s">
        <v>89</v>
      </c>
      <c r="B36" t="s">
        <v>141</v>
      </c>
      <c r="C36">
        <v>30</v>
      </c>
      <c r="D36" t="s">
        <v>54</v>
      </c>
      <c r="E36" t="s">
        <v>194</v>
      </c>
      <c r="F36" t="s">
        <v>196</v>
      </c>
      <c r="G36" t="s">
        <v>120</v>
      </c>
      <c r="H36">
        <v>3.63</v>
      </c>
      <c r="I36">
        <v>3.35</v>
      </c>
      <c r="J36">
        <v>3.46</v>
      </c>
      <c r="K36">
        <v>18</v>
      </c>
      <c r="L36">
        <v>17</v>
      </c>
      <c r="M36">
        <v>14</v>
      </c>
      <c r="N36">
        <v>66</v>
      </c>
      <c r="O36">
        <v>3.01</v>
      </c>
      <c r="P36">
        <v>3.9</v>
      </c>
      <c r="Q36">
        <v>3.39</v>
      </c>
      <c r="R36">
        <v>2.4</v>
      </c>
      <c r="S36">
        <v>4.8</v>
      </c>
      <c r="T36">
        <v>2.52</v>
      </c>
      <c r="U36">
        <v>6</v>
      </c>
      <c r="V36">
        <v>8</v>
      </c>
      <c r="W36">
        <v>5</v>
      </c>
      <c r="X36">
        <v>32</v>
      </c>
      <c r="Y36">
        <f t="shared" si="4"/>
        <v>0.94</v>
      </c>
    </row>
    <row r="37" spans="1:25" hidden="1" x14ac:dyDescent="0.3">
      <c r="A37" t="s">
        <v>172</v>
      </c>
      <c r="B37" t="s">
        <v>179</v>
      </c>
      <c r="C37">
        <v>50</v>
      </c>
      <c r="D37" t="s">
        <v>54</v>
      </c>
      <c r="E37" t="s">
        <v>193</v>
      </c>
      <c r="F37" t="s">
        <v>7</v>
      </c>
      <c r="G37" t="s">
        <v>56</v>
      </c>
      <c r="H37">
        <v>2.82</v>
      </c>
      <c r="I37">
        <v>2.9</v>
      </c>
      <c r="J37">
        <v>2.92</v>
      </c>
      <c r="K37">
        <v>17</v>
      </c>
      <c r="L37">
        <v>19</v>
      </c>
      <c r="M37">
        <v>22</v>
      </c>
      <c r="N37">
        <v>68</v>
      </c>
      <c r="O37">
        <v>2.39</v>
      </c>
      <c r="P37">
        <v>3.4</v>
      </c>
      <c r="Q37">
        <v>2.65</v>
      </c>
      <c r="R37">
        <v>2.54</v>
      </c>
      <c r="S37">
        <v>4.1500000000000004</v>
      </c>
      <c r="T37">
        <v>1.98</v>
      </c>
      <c r="U37">
        <v>17</v>
      </c>
      <c r="V37">
        <v>13</v>
      </c>
      <c r="W37">
        <v>10</v>
      </c>
      <c r="X37">
        <v>58</v>
      </c>
      <c r="Y37">
        <f t="shared" ref="Y37:Y38" si="5">J37-T37</f>
        <v>0.94</v>
      </c>
    </row>
    <row r="38" spans="1:25" hidden="1" x14ac:dyDescent="0.3">
      <c r="A38" s="7" t="s">
        <v>134</v>
      </c>
      <c r="B38" s="7" t="s">
        <v>159</v>
      </c>
      <c r="C38" s="7">
        <v>28</v>
      </c>
      <c r="D38" s="7" t="s">
        <v>54</v>
      </c>
      <c r="E38" s="7" t="s">
        <v>194</v>
      </c>
      <c r="F38" s="7" t="s">
        <v>7</v>
      </c>
      <c r="G38" s="7" t="s">
        <v>60</v>
      </c>
      <c r="H38" s="7">
        <v>2.97</v>
      </c>
      <c r="I38" s="7">
        <v>3.05</v>
      </c>
      <c r="J38" s="7">
        <v>3.31</v>
      </c>
      <c r="K38" s="7">
        <v>8</v>
      </c>
      <c r="L38" s="7">
        <v>8</v>
      </c>
      <c r="M38" s="7">
        <v>14</v>
      </c>
      <c r="N38" s="7">
        <v>44</v>
      </c>
      <c r="O38" s="7">
        <v>3.11</v>
      </c>
      <c r="P38" s="7">
        <v>3.2</v>
      </c>
      <c r="Q38" s="7">
        <v>2.36</v>
      </c>
      <c r="R38" s="7">
        <v>2.42</v>
      </c>
      <c r="S38" s="7">
        <v>4.5999999999999996</v>
      </c>
      <c r="T38" s="7">
        <v>1.58</v>
      </c>
      <c r="U38" s="7">
        <v>3</v>
      </c>
      <c r="V38" s="7">
        <v>4</v>
      </c>
      <c r="W38" s="7">
        <v>9</v>
      </c>
      <c r="X38" s="7">
        <v>18</v>
      </c>
      <c r="Y38">
        <f t="shared" si="5"/>
        <v>1.73</v>
      </c>
    </row>
    <row r="39" spans="1:25" hidden="1" x14ac:dyDescent="0.3">
      <c r="A39" t="s">
        <v>90</v>
      </c>
      <c r="B39" t="s">
        <v>157</v>
      </c>
      <c r="C39">
        <v>25</v>
      </c>
      <c r="D39" t="s">
        <v>51</v>
      </c>
      <c r="E39" t="s">
        <v>193</v>
      </c>
      <c r="F39" t="s">
        <v>196</v>
      </c>
      <c r="G39" t="s">
        <v>111</v>
      </c>
      <c r="H39">
        <v>3.1</v>
      </c>
      <c r="I39">
        <v>2.85</v>
      </c>
      <c r="J39">
        <v>2.99</v>
      </c>
      <c r="K39">
        <v>17</v>
      </c>
      <c r="L39">
        <v>17</v>
      </c>
      <c r="M39">
        <v>12</v>
      </c>
      <c r="N39">
        <v>69</v>
      </c>
      <c r="O39">
        <v>2.7</v>
      </c>
      <c r="P39">
        <v>3.2</v>
      </c>
      <c r="Q39">
        <v>2.86</v>
      </c>
      <c r="R39">
        <v>2.36</v>
      </c>
      <c r="S39">
        <v>3.5</v>
      </c>
      <c r="T39">
        <v>2.58</v>
      </c>
      <c r="U39">
        <v>15</v>
      </c>
      <c r="V39">
        <v>13</v>
      </c>
      <c r="W39">
        <v>13</v>
      </c>
      <c r="X39">
        <v>56</v>
      </c>
      <c r="Y39">
        <f>J39-T39</f>
        <v>0.41000000000000014</v>
      </c>
    </row>
    <row r="40" spans="1:25" hidden="1" x14ac:dyDescent="0.3">
      <c r="A40" t="s">
        <v>221</v>
      </c>
      <c r="B40" t="s">
        <v>158</v>
      </c>
      <c r="C40">
        <v>39</v>
      </c>
      <c r="D40" t="s">
        <v>54</v>
      </c>
      <c r="E40" t="s">
        <v>194</v>
      </c>
      <c r="F40" t="s">
        <v>7</v>
      </c>
      <c r="G40" t="s">
        <v>116</v>
      </c>
      <c r="H40">
        <v>3.08</v>
      </c>
      <c r="I40">
        <v>2.95</v>
      </c>
      <c r="J40">
        <v>2.64</v>
      </c>
      <c r="K40">
        <v>15</v>
      </c>
      <c r="L40">
        <v>10</v>
      </c>
      <c r="M40">
        <v>12</v>
      </c>
      <c r="N40">
        <v>59</v>
      </c>
      <c r="O40">
        <v>1.82</v>
      </c>
      <c r="P40">
        <v>4.45</v>
      </c>
      <c r="Q40">
        <v>1.65</v>
      </c>
      <c r="R40">
        <v>1.28</v>
      </c>
      <c r="S40">
        <v>4.95</v>
      </c>
      <c r="T40">
        <v>1.4</v>
      </c>
      <c r="U40">
        <v>6</v>
      </c>
      <c r="V40">
        <v>2</v>
      </c>
      <c r="W40">
        <v>0</v>
      </c>
      <c r="X40">
        <v>17</v>
      </c>
      <c r="Y40">
        <f t="shared" ref="Y40:Y45" si="6">J40-T40</f>
        <v>1.2400000000000002</v>
      </c>
    </row>
    <row r="41" spans="1:25" hidden="1" x14ac:dyDescent="0.3">
      <c r="A41" t="s">
        <v>91</v>
      </c>
      <c r="B41" t="s">
        <v>158</v>
      </c>
      <c r="C41">
        <v>29</v>
      </c>
      <c r="D41" t="s">
        <v>54</v>
      </c>
      <c r="E41" t="s">
        <v>194</v>
      </c>
      <c r="F41" t="s">
        <v>195</v>
      </c>
      <c r="G41" t="s">
        <v>104</v>
      </c>
      <c r="H41">
        <v>2.61</v>
      </c>
      <c r="I41">
        <v>3.5</v>
      </c>
      <c r="J41">
        <v>3.3</v>
      </c>
      <c r="K41">
        <v>14</v>
      </c>
      <c r="L41">
        <v>12</v>
      </c>
      <c r="M41">
        <v>15</v>
      </c>
      <c r="N41">
        <v>69</v>
      </c>
      <c r="O41">
        <v>2.5099999999999998</v>
      </c>
      <c r="P41">
        <v>3.9</v>
      </c>
      <c r="Q41">
        <v>2.5299999999999998</v>
      </c>
      <c r="R41">
        <v>2.0699999999999998</v>
      </c>
      <c r="S41">
        <v>3.52</v>
      </c>
      <c r="T41">
        <v>2.31</v>
      </c>
      <c r="U41">
        <v>8</v>
      </c>
      <c r="V41">
        <v>9</v>
      </c>
      <c r="W41">
        <v>10</v>
      </c>
      <c r="X41">
        <v>38</v>
      </c>
      <c r="Y41">
        <f t="shared" si="6"/>
        <v>0.98999999999999977</v>
      </c>
    </row>
    <row r="42" spans="1:25" hidden="1" x14ac:dyDescent="0.3">
      <c r="A42" t="s">
        <v>204</v>
      </c>
      <c r="B42" t="s">
        <v>179</v>
      </c>
      <c r="C42">
        <v>54</v>
      </c>
      <c r="D42" t="s">
        <v>51</v>
      </c>
      <c r="E42" t="s">
        <v>194</v>
      </c>
      <c r="F42" t="s">
        <v>7</v>
      </c>
      <c r="G42" t="s">
        <v>60</v>
      </c>
      <c r="H42">
        <v>1.89</v>
      </c>
      <c r="I42">
        <v>4.4000000000000004</v>
      </c>
      <c r="J42">
        <v>3.9</v>
      </c>
      <c r="K42">
        <v>14</v>
      </c>
      <c r="L42">
        <v>16</v>
      </c>
      <c r="M42">
        <v>54</v>
      </c>
      <c r="N42">
        <v>1.52</v>
      </c>
      <c r="O42">
        <v>4.8</v>
      </c>
      <c r="P42">
        <v>4.75</v>
      </c>
      <c r="Q42">
        <v>1.75</v>
      </c>
      <c r="R42">
        <v>1.1200000000000001</v>
      </c>
      <c r="S42">
        <v>5.35</v>
      </c>
      <c r="T42">
        <v>1.38</v>
      </c>
      <c r="U42">
        <v>0</v>
      </c>
      <c r="V42">
        <v>2</v>
      </c>
      <c r="W42">
        <v>1</v>
      </c>
      <c r="X42">
        <v>2</v>
      </c>
      <c r="Y42">
        <f t="shared" si="6"/>
        <v>2.52</v>
      </c>
    </row>
    <row r="43" spans="1:25" hidden="1" x14ac:dyDescent="0.3">
      <c r="A43" t="s">
        <v>135</v>
      </c>
      <c r="B43" t="s">
        <v>159</v>
      </c>
      <c r="C43">
        <v>60</v>
      </c>
      <c r="D43" t="s">
        <v>51</v>
      </c>
      <c r="E43" t="s">
        <v>193</v>
      </c>
      <c r="F43" t="s">
        <v>7</v>
      </c>
      <c r="G43" t="s">
        <v>103</v>
      </c>
      <c r="H43">
        <v>3.57</v>
      </c>
      <c r="I43">
        <v>4</v>
      </c>
      <c r="J43">
        <v>5.57</v>
      </c>
      <c r="K43">
        <v>11</v>
      </c>
      <c r="L43">
        <v>12</v>
      </c>
      <c r="M43">
        <v>9</v>
      </c>
      <c r="N43">
        <v>54</v>
      </c>
      <c r="O43">
        <v>2.6</v>
      </c>
      <c r="P43">
        <v>3.95</v>
      </c>
      <c r="Q43">
        <v>3.05</v>
      </c>
      <c r="R43">
        <v>2.39</v>
      </c>
      <c r="S43">
        <v>4.45</v>
      </c>
      <c r="T43">
        <v>2.42</v>
      </c>
      <c r="U43">
        <v>7</v>
      </c>
      <c r="V43">
        <v>5</v>
      </c>
      <c r="W43">
        <v>11</v>
      </c>
      <c r="X43">
        <v>31</v>
      </c>
      <c r="Y43">
        <f t="shared" si="6"/>
        <v>3.1500000000000004</v>
      </c>
    </row>
    <row r="44" spans="1:25" hidden="1" x14ac:dyDescent="0.3">
      <c r="A44" t="s">
        <v>47</v>
      </c>
      <c r="B44" t="s">
        <v>150</v>
      </c>
      <c r="C44">
        <v>28</v>
      </c>
      <c r="D44" t="s">
        <v>51</v>
      </c>
      <c r="E44" t="s">
        <v>194</v>
      </c>
      <c r="F44" t="s">
        <v>195</v>
      </c>
      <c r="G44" t="s">
        <v>53</v>
      </c>
      <c r="H44">
        <v>3.2</v>
      </c>
      <c r="I44">
        <v>2.75</v>
      </c>
      <c r="J44">
        <v>3.05</v>
      </c>
      <c r="K44">
        <v>20</v>
      </c>
      <c r="L44">
        <v>20</v>
      </c>
      <c r="M44">
        <v>16</v>
      </c>
      <c r="N44">
        <v>79</v>
      </c>
      <c r="O44">
        <v>2.68</v>
      </c>
      <c r="P44">
        <v>3.35</v>
      </c>
      <c r="Q44">
        <v>2.63</v>
      </c>
      <c r="R44">
        <v>2.2799999999999998</v>
      </c>
      <c r="S44">
        <v>3.65</v>
      </c>
      <c r="T44">
        <v>2.1800000000000002</v>
      </c>
      <c r="U44">
        <v>2</v>
      </c>
      <c r="V44">
        <v>4</v>
      </c>
      <c r="W44">
        <v>13</v>
      </c>
      <c r="X44">
        <v>17</v>
      </c>
      <c r="Y44">
        <f t="shared" si="6"/>
        <v>0.86999999999999966</v>
      </c>
    </row>
    <row r="45" spans="1:25" hidden="1" x14ac:dyDescent="0.3">
      <c r="A45" t="s">
        <v>147</v>
      </c>
      <c r="B45" t="s">
        <v>160</v>
      </c>
      <c r="C45">
        <v>42</v>
      </c>
      <c r="D45" t="s">
        <v>51</v>
      </c>
      <c r="E45" t="s">
        <v>193</v>
      </c>
      <c r="F45" t="s">
        <v>195</v>
      </c>
      <c r="G45" t="s">
        <v>58</v>
      </c>
      <c r="H45">
        <v>2.94</v>
      </c>
      <c r="I45">
        <v>3.75</v>
      </c>
      <c r="J45">
        <v>2.56</v>
      </c>
      <c r="K45">
        <v>15</v>
      </c>
      <c r="L45">
        <v>11</v>
      </c>
      <c r="M45">
        <v>13</v>
      </c>
      <c r="N45">
        <v>60</v>
      </c>
      <c r="O45">
        <v>2.72</v>
      </c>
      <c r="P45">
        <v>4.3</v>
      </c>
      <c r="Q45">
        <v>2.52</v>
      </c>
      <c r="R45">
        <v>2.54</v>
      </c>
      <c r="S45">
        <v>4.7</v>
      </c>
      <c r="T45">
        <v>2.48</v>
      </c>
      <c r="U45">
        <v>10</v>
      </c>
      <c r="V45">
        <v>6</v>
      </c>
      <c r="W45">
        <v>11</v>
      </c>
      <c r="X45">
        <v>37</v>
      </c>
      <c r="Y45">
        <f t="shared" si="6"/>
        <v>8.0000000000000071E-2</v>
      </c>
    </row>
    <row r="46" spans="1:25" x14ac:dyDescent="0.3">
      <c r="A46" t="s">
        <v>94</v>
      </c>
      <c r="B46" t="s">
        <v>158</v>
      </c>
      <c r="C46">
        <v>37</v>
      </c>
      <c r="D46" t="s">
        <v>54</v>
      </c>
      <c r="E46" t="s">
        <v>194</v>
      </c>
      <c r="F46" t="s">
        <v>197</v>
      </c>
      <c r="G46" t="s">
        <v>60</v>
      </c>
      <c r="H46">
        <v>2.0299999999999998</v>
      </c>
      <c r="I46">
        <v>4.95</v>
      </c>
      <c r="J46">
        <v>2.46</v>
      </c>
      <c r="K46">
        <v>16</v>
      </c>
      <c r="L46">
        <v>15</v>
      </c>
      <c r="M46">
        <v>12</v>
      </c>
      <c r="N46">
        <v>64</v>
      </c>
      <c r="O46">
        <v>2.08</v>
      </c>
      <c r="P46">
        <v>5.15</v>
      </c>
      <c r="Q46">
        <v>2.2200000000000002</v>
      </c>
      <c r="R46">
        <v>2.39</v>
      </c>
      <c r="S46">
        <v>4.45</v>
      </c>
      <c r="T46">
        <v>2.42</v>
      </c>
      <c r="U46">
        <v>7</v>
      </c>
      <c r="V46">
        <v>5</v>
      </c>
      <c r="W46">
        <v>11</v>
      </c>
      <c r="X46">
        <v>31</v>
      </c>
    </row>
    <row r="47" spans="1:25" hidden="1" x14ac:dyDescent="0.3">
      <c r="A47" t="s">
        <v>130</v>
      </c>
      <c r="B47" t="s">
        <v>142</v>
      </c>
      <c r="C47">
        <v>52</v>
      </c>
      <c r="D47" t="s">
        <v>54</v>
      </c>
      <c r="E47" t="s">
        <v>193</v>
      </c>
      <c r="F47" t="s">
        <v>195</v>
      </c>
      <c r="G47" t="s">
        <v>183</v>
      </c>
      <c r="H47">
        <v>1.87</v>
      </c>
      <c r="I47">
        <v>3.95</v>
      </c>
      <c r="J47">
        <v>2.36</v>
      </c>
      <c r="K47">
        <v>21</v>
      </c>
      <c r="L47">
        <v>15</v>
      </c>
      <c r="M47">
        <v>22</v>
      </c>
      <c r="N47">
        <v>65</v>
      </c>
      <c r="O47">
        <v>1.62</v>
      </c>
      <c r="P47">
        <v>4.2</v>
      </c>
      <c r="Q47">
        <v>1.65</v>
      </c>
      <c r="R47">
        <v>1.63</v>
      </c>
      <c r="S47">
        <v>4.7</v>
      </c>
      <c r="T47">
        <v>1.67</v>
      </c>
      <c r="U47">
        <v>13</v>
      </c>
      <c r="V47">
        <v>6</v>
      </c>
      <c r="W47">
        <v>14</v>
      </c>
      <c r="X47">
        <v>45</v>
      </c>
      <c r="Y47">
        <f>J47-T47</f>
        <v>0.69</v>
      </c>
    </row>
    <row r="48" spans="1:25" hidden="1" x14ac:dyDescent="0.3">
      <c r="A48" t="s">
        <v>164</v>
      </c>
      <c r="B48" t="s">
        <v>160</v>
      </c>
      <c r="C48">
        <v>30</v>
      </c>
      <c r="D48" t="s">
        <v>54</v>
      </c>
      <c r="E48" t="s">
        <v>193</v>
      </c>
      <c r="F48" t="s">
        <v>8</v>
      </c>
      <c r="G48" t="s">
        <v>60</v>
      </c>
      <c r="H48">
        <v>3.43</v>
      </c>
      <c r="I48">
        <v>3.3</v>
      </c>
      <c r="J48">
        <v>3.72</v>
      </c>
      <c r="K48">
        <v>21</v>
      </c>
      <c r="L48">
        <v>22</v>
      </c>
      <c r="M48">
        <v>13</v>
      </c>
      <c r="N48">
        <v>88</v>
      </c>
      <c r="O48">
        <v>2.73</v>
      </c>
      <c r="P48">
        <v>4.4000000000000004</v>
      </c>
      <c r="Q48">
        <v>2.4</v>
      </c>
      <c r="R48">
        <v>1.89</v>
      </c>
      <c r="S48">
        <v>4.7</v>
      </c>
      <c r="T48">
        <v>1.54</v>
      </c>
      <c r="U48">
        <v>4</v>
      </c>
      <c r="V48">
        <v>3</v>
      </c>
      <c r="W48">
        <v>8</v>
      </c>
      <c r="X48">
        <v>21</v>
      </c>
      <c r="Y48">
        <f t="shared" ref="Y48:Y49" si="7">J48-T48</f>
        <v>2.1800000000000002</v>
      </c>
    </row>
    <row r="49" spans="1:25" hidden="1" x14ac:dyDescent="0.3">
      <c r="A49" t="s">
        <v>209</v>
      </c>
      <c r="B49" t="s">
        <v>210</v>
      </c>
      <c r="C49">
        <v>51</v>
      </c>
      <c r="D49" t="s">
        <v>54</v>
      </c>
      <c r="E49" t="s">
        <v>193</v>
      </c>
      <c r="F49" t="s">
        <v>8</v>
      </c>
      <c r="G49" t="s">
        <v>103</v>
      </c>
      <c r="H49">
        <v>2.5299999999999998</v>
      </c>
      <c r="I49">
        <v>3.35</v>
      </c>
      <c r="J49">
        <v>2.5499999999999998</v>
      </c>
      <c r="K49">
        <v>17</v>
      </c>
      <c r="L49">
        <v>13</v>
      </c>
      <c r="M49">
        <v>15</v>
      </c>
      <c r="N49">
        <v>82</v>
      </c>
      <c r="O49">
        <v>3.3</v>
      </c>
      <c r="P49">
        <v>3.15</v>
      </c>
      <c r="Q49">
        <v>2.74</v>
      </c>
      <c r="R49">
        <v>3.15</v>
      </c>
      <c r="S49">
        <v>3.3</v>
      </c>
      <c r="T49">
        <v>2.9</v>
      </c>
      <c r="U49">
        <v>12</v>
      </c>
      <c r="V49">
        <v>9</v>
      </c>
      <c r="W49">
        <v>10</v>
      </c>
      <c r="X49">
        <v>65</v>
      </c>
      <c r="Y49">
        <f t="shared" si="7"/>
        <v>-0.35000000000000009</v>
      </c>
    </row>
    <row r="50" spans="1:25" x14ac:dyDescent="0.3">
      <c r="A50" t="s">
        <v>95</v>
      </c>
      <c r="B50" t="s">
        <v>157</v>
      </c>
      <c r="C50">
        <v>29</v>
      </c>
      <c r="D50" t="s">
        <v>54</v>
      </c>
      <c r="E50" t="s">
        <v>193</v>
      </c>
      <c r="F50" t="s">
        <v>197</v>
      </c>
      <c r="G50" t="s">
        <v>116</v>
      </c>
      <c r="H50">
        <v>3.61</v>
      </c>
      <c r="I50">
        <v>3.3</v>
      </c>
      <c r="J50">
        <v>3.44</v>
      </c>
      <c r="K50">
        <v>22</v>
      </c>
      <c r="L50">
        <v>19</v>
      </c>
      <c r="M50">
        <v>11</v>
      </c>
      <c r="N50">
        <v>88</v>
      </c>
      <c r="O50">
        <v>3.21</v>
      </c>
      <c r="P50">
        <v>3.25</v>
      </c>
      <c r="Q50">
        <v>3.21</v>
      </c>
      <c r="R50">
        <v>2.4300000000000002</v>
      </c>
      <c r="S50">
        <v>3.85</v>
      </c>
      <c r="T50">
        <v>2.38</v>
      </c>
      <c r="U50">
        <v>13</v>
      </c>
      <c r="V50">
        <v>8</v>
      </c>
      <c r="W50">
        <v>11</v>
      </c>
      <c r="X50">
        <v>50</v>
      </c>
    </row>
    <row r="51" spans="1:25" x14ac:dyDescent="0.3">
      <c r="A51" t="s">
        <v>218</v>
      </c>
      <c r="B51" t="s">
        <v>180</v>
      </c>
      <c r="C51">
        <v>46</v>
      </c>
      <c r="D51" t="s">
        <v>54</v>
      </c>
      <c r="E51" t="s">
        <v>193</v>
      </c>
      <c r="F51" t="s">
        <v>197</v>
      </c>
      <c r="G51" t="s">
        <v>60</v>
      </c>
      <c r="H51">
        <v>3.26</v>
      </c>
      <c r="I51">
        <v>2.7</v>
      </c>
      <c r="J51">
        <v>3.13</v>
      </c>
      <c r="K51">
        <v>12</v>
      </c>
      <c r="L51">
        <v>11</v>
      </c>
      <c r="M51">
        <v>15</v>
      </c>
      <c r="N51">
        <v>61</v>
      </c>
      <c r="O51">
        <v>2.64</v>
      </c>
      <c r="P51">
        <v>3.85</v>
      </c>
      <c r="Q51">
        <v>2.87</v>
      </c>
      <c r="R51">
        <v>1.63</v>
      </c>
      <c r="S51">
        <v>4.2</v>
      </c>
      <c r="T51">
        <v>2.02</v>
      </c>
      <c r="U51">
        <v>5</v>
      </c>
      <c r="V51">
        <v>6</v>
      </c>
      <c r="W51">
        <v>4</v>
      </c>
      <c r="X51">
        <v>18</v>
      </c>
    </row>
    <row r="52" spans="1:25" hidden="1" x14ac:dyDescent="0.3">
      <c r="A52" t="s">
        <v>169</v>
      </c>
      <c r="B52" t="s">
        <v>180</v>
      </c>
      <c r="C52">
        <v>56</v>
      </c>
      <c r="D52" t="s">
        <v>54</v>
      </c>
      <c r="E52" t="s">
        <v>193</v>
      </c>
      <c r="F52" t="s">
        <v>8</v>
      </c>
      <c r="G52" t="s">
        <v>116</v>
      </c>
      <c r="H52">
        <v>3.26</v>
      </c>
      <c r="I52">
        <v>2.7</v>
      </c>
      <c r="J52">
        <v>3.12</v>
      </c>
      <c r="K52">
        <v>10</v>
      </c>
      <c r="L52">
        <v>11</v>
      </c>
      <c r="M52">
        <v>7</v>
      </c>
      <c r="N52">
        <v>51</v>
      </c>
      <c r="O52">
        <v>2.64</v>
      </c>
      <c r="P52">
        <v>3.85</v>
      </c>
      <c r="Q52">
        <v>2.87</v>
      </c>
      <c r="R52">
        <v>2.37</v>
      </c>
      <c r="S52">
        <v>4.1500000000000004</v>
      </c>
      <c r="T52">
        <v>2.02</v>
      </c>
      <c r="U52">
        <v>4</v>
      </c>
      <c r="V52">
        <v>3</v>
      </c>
      <c r="W52">
        <v>6</v>
      </c>
      <c r="X52">
        <v>16</v>
      </c>
      <c r="Y52">
        <f>J52-T52</f>
        <v>1.1000000000000001</v>
      </c>
    </row>
    <row r="53" spans="1:25" x14ac:dyDescent="0.3">
      <c r="A53" t="s">
        <v>165</v>
      </c>
      <c r="B53" t="s">
        <v>160</v>
      </c>
      <c r="C53">
        <v>37</v>
      </c>
      <c r="D53" t="s">
        <v>178</v>
      </c>
      <c r="E53" t="s">
        <v>194</v>
      </c>
      <c r="F53" t="s">
        <v>197</v>
      </c>
      <c r="G53" t="s">
        <v>182</v>
      </c>
      <c r="H53">
        <v>1.99</v>
      </c>
      <c r="I53">
        <v>3.5</v>
      </c>
      <c r="J53">
        <v>2.3199999999999998</v>
      </c>
      <c r="K53">
        <v>23</v>
      </c>
      <c r="L53">
        <v>11</v>
      </c>
      <c r="M53">
        <v>17</v>
      </c>
      <c r="N53">
        <v>87</v>
      </c>
      <c r="O53">
        <v>2.15</v>
      </c>
      <c r="P53">
        <v>3.75</v>
      </c>
      <c r="Q53">
        <v>3.06</v>
      </c>
      <c r="R53">
        <v>1.79</v>
      </c>
      <c r="S53">
        <v>4.05</v>
      </c>
      <c r="T53">
        <v>2.17</v>
      </c>
      <c r="U53">
        <v>17</v>
      </c>
      <c r="V53">
        <v>10</v>
      </c>
      <c r="W53">
        <v>14</v>
      </c>
      <c r="X53">
        <v>57</v>
      </c>
    </row>
    <row r="54" spans="1:25" hidden="1" x14ac:dyDescent="0.3">
      <c r="A54" t="s">
        <v>98</v>
      </c>
      <c r="B54" t="s">
        <v>143</v>
      </c>
      <c r="C54">
        <v>31</v>
      </c>
      <c r="D54" t="s">
        <v>54</v>
      </c>
      <c r="E54" t="s">
        <v>193</v>
      </c>
      <c r="F54" t="s">
        <v>196</v>
      </c>
      <c r="G54" t="s">
        <v>112</v>
      </c>
      <c r="H54">
        <v>3.31</v>
      </c>
      <c r="I54">
        <v>2.95</v>
      </c>
      <c r="J54">
        <v>2.81</v>
      </c>
      <c r="K54">
        <v>9</v>
      </c>
      <c r="L54">
        <v>8</v>
      </c>
      <c r="M54">
        <v>11</v>
      </c>
      <c r="N54">
        <v>47</v>
      </c>
      <c r="O54">
        <v>3.31</v>
      </c>
      <c r="P54">
        <v>3.05</v>
      </c>
      <c r="Q54">
        <v>2.94</v>
      </c>
      <c r="R54">
        <v>3.22</v>
      </c>
      <c r="S54">
        <v>3.2</v>
      </c>
      <c r="T54">
        <v>2.87</v>
      </c>
      <c r="U54">
        <v>13</v>
      </c>
      <c r="V54">
        <v>11</v>
      </c>
      <c r="W54">
        <v>14</v>
      </c>
      <c r="X54">
        <v>56</v>
      </c>
      <c r="Y54">
        <f>J54-T54</f>
        <v>-6.0000000000000053E-2</v>
      </c>
    </row>
    <row r="55" spans="1:25" x14ac:dyDescent="0.3">
      <c r="A55" t="s">
        <v>99</v>
      </c>
      <c r="B55" t="s">
        <v>158</v>
      </c>
      <c r="C55">
        <v>33</v>
      </c>
      <c r="D55" t="s">
        <v>51</v>
      </c>
      <c r="E55" t="s">
        <v>194</v>
      </c>
      <c r="F55" t="s">
        <v>197</v>
      </c>
      <c r="G55" t="s">
        <v>58</v>
      </c>
      <c r="H55">
        <v>2.44</v>
      </c>
      <c r="I55">
        <v>4.1500000000000004</v>
      </c>
      <c r="J55">
        <v>2.76</v>
      </c>
      <c r="K55">
        <v>11</v>
      </c>
      <c r="L55">
        <v>9</v>
      </c>
      <c r="M55">
        <v>9</v>
      </c>
      <c r="N55">
        <v>47</v>
      </c>
      <c r="O55">
        <v>1.96</v>
      </c>
      <c r="P55">
        <v>4.45</v>
      </c>
      <c r="Q55">
        <v>2.09</v>
      </c>
      <c r="R55">
        <v>1.77</v>
      </c>
      <c r="S55">
        <v>4.0999999999999996</v>
      </c>
      <c r="T55">
        <v>1.97</v>
      </c>
      <c r="U55">
        <v>3</v>
      </c>
      <c r="V55">
        <v>4</v>
      </c>
      <c r="W55">
        <v>8</v>
      </c>
      <c r="X55">
        <v>14</v>
      </c>
    </row>
    <row r="56" spans="1:25" hidden="1" x14ac:dyDescent="0.3">
      <c r="A56" t="s">
        <v>131</v>
      </c>
      <c r="B56" t="s">
        <v>142</v>
      </c>
      <c r="C56">
        <v>52</v>
      </c>
      <c r="D56" t="s">
        <v>54</v>
      </c>
      <c r="E56" t="s">
        <v>193</v>
      </c>
      <c r="F56" t="s">
        <v>196</v>
      </c>
      <c r="G56" t="s">
        <v>138</v>
      </c>
      <c r="H56">
        <v>2.57</v>
      </c>
      <c r="I56">
        <v>3.5</v>
      </c>
      <c r="J56">
        <v>3.09</v>
      </c>
      <c r="K56">
        <v>18</v>
      </c>
      <c r="L56">
        <v>13</v>
      </c>
      <c r="M56">
        <v>15</v>
      </c>
      <c r="N56">
        <v>91</v>
      </c>
      <c r="O56">
        <v>2.4</v>
      </c>
      <c r="P56">
        <v>3.75</v>
      </c>
      <c r="Q56">
        <v>2.86</v>
      </c>
      <c r="R56">
        <v>2.2000000000000002</v>
      </c>
      <c r="S56">
        <v>3.75</v>
      </c>
      <c r="T56">
        <v>2.57</v>
      </c>
      <c r="U56">
        <v>16</v>
      </c>
      <c r="V56">
        <v>10</v>
      </c>
      <c r="W56">
        <v>10</v>
      </c>
      <c r="X56">
        <v>71</v>
      </c>
      <c r="Y56">
        <f t="shared" ref="Y56:Y58" si="8">J56-T56</f>
        <v>0.52</v>
      </c>
    </row>
    <row r="57" spans="1:25" hidden="1" x14ac:dyDescent="0.3">
      <c r="A57" t="s">
        <v>148</v>
      </c>
      <c r="B57" t="s">
        <v>159</v>
      </c>
      <c r="C57">
        <v>25</v>
      </c>
      <c r="D57" t="s">
        <v>54</v>
      </c>
      <c r="E57" t="s">
        <v>193</v>
      </c>
      <c r="F57" t="s">
        <v>8</v>
      </c>
      <c r="G57" t="s">
        <v>60</v>
      </c>
      <c r="H57">
        <v>2.68</v>
      </c>
      <c r="I57">
        <v>2.8</v>
      </c>
      <c r="J57">
        <v>2.99</v>
      </c>
      <c r="K57">
        <v>16</v>
      </c>
      <c r="L57">
        <v>12</v>
      </c>
      <c r="M57">
        <v>10</v>
      </c>
      <c r="N57">
        <v>73</v>
      </c>
      <c r="O57">
        <v>3.13</v>
      </c>
      <c r="P57">
        <v>3.45</v>
      </c>
      <c r="Q57">
        <v>2.35</v>
      </c>
      <c r="R57">
        <v>2.15</v>
      </c>
      <c r="S57">
        <v>4.25</v>
      </c>
      <c r="T57">
        <v>1.98</v>
      </c>
      <c r="U57">
        <v>13</v>
      </c>
      <c r="V57">
        <v>6</v>
      </c>
      <c r="W57">
        <v>7</v>
      </c>
      <c r="X57">
        <v>44</v>
      </c>
      <c r="Y57">
        <f t="shared" si="8"/>
        <v>1.0100000000000002</v>
      </c>
    </row>
    <row r="58" spans="1:25" hidden="1" x14ac:dyDescent="0.3">
      <c r="A58" t="s">
        <v>100</v>
      </c>
      <c r="B58" t="s">
        <v>150</v>
      </c>
      <c r="C58">
        <v>41</v>
      </c>
      <c r="D58" t="s">
        <v>51</v>
      </c>
      <c r="E58" t="s">
        <v>193</v>
      </c>
      <c r="F58" t="s">
        <v>196</v>
      </c>
      <c r="G58" t="s">
        <v>110</v>
      </c>
      <c r="H58">
        <v>2.4700000000000002</v>
      </c>
      <c r="I58">
        <v>3.65</v>
      </c>
      <c r="J58">
        <v>2.36</v>
      </c>
      <c r="K58">
        <v>14</v>
      </c>
      <c r="L58">
        <v>15</v>
      </c>
      <c r="M58">
        <v>14</v>
      </c>
      <c r="N58">
        <v>68</v>
      </c>
      <c r="O58">
        <v>2.74</v>
      </c>
      <c r="P58">
        <v>3.7</v>
      </c>
      <c r="Q58">
        <v>2.42</v>
      </c>
      <c r="R58">
        <v>2.41</v>
      </c>
      <c r="S58">
        <v>3.9</v>
      </c>
      <c r="T58">
        <v>2.4500000000000002</v>
      </c>
      <c r="U58">
        <v>13</v>
      </c>
      <c r="V58">
        <v>11</v>
      </c>
      <c r="W58">
        <v>16</v>
      </c>
      <c r="X58">
        <v>58</v>
      </c>
      <c r="Y58">
        <f t="shared" si="8"/>
        <v>-9.0000000000000302E-2</v>
      </c>
    </row>
    <row r="59" spans="1:25" x14ac:dyDescent="0.3">
      <c r="A59" t="s">
        <v>175</v>
      </c>
      <c r="B59" t="s">
        <v>160</v>
      </c>
      <c r="C59">
        <v>59</v>
      </c>
      <c r="D59" t="s">
        <v>51</v>
      </c>
      <c r="E59" t="s">
        <v>193</v>
      </c>
      <c r="F59" t="s">
        <v>197</v>
      </c>
      <c r="G59" t="s">
        <v>183</v>
      </c>
      <c r="H59">
        <v>3.7</v>
      </c>
      <c r="I59">
        <v>2.85</v>
      </c>
      <c r="J59">
        <v>3.21</v>
      </c>
      <c r="K59">
        <v>20</v>
      </c>
      <c r="L59">
        <v>13</v>
      </c>
      <c r="M59">
        <v>14</v>
      </c>
      <c r="N59">
        <v>80</v>
      </c>
      <c r="O59">
        <v>3.09</v>
      </c>
      <c r="P59">
        <v>3.1</v>
      </c>
      <c r="Q59">
        <v>2.91</v>
      </c>
      <c r="R59">
        <v>2.27</v>
      </c>
      <c r="S59">
        <v>3.8</v>
      </c>
      <c r="T59">
        <v>2.41</v>
      </c>
      <c r="U59">
        <v>11</v>
      </c>
      <c r="V59">
        <v>6</v>
      </c>
      <c r="W59">
        <v>8</v>
      </c>
      <c r="X59">
        <v>36</v>
      </c>
    </row>
    <row r="60" spans="1:25" hidden="1" x14ac:dyDescent="0.3">
      <c r="A60" t="s">
        <v>151</v>
      </c>
      <c r="B60" t="s">
        <v>152</v>
      </c>
      <c r="C60">
        <v>36</v>
      </c>
      <c r="D60" t="s">
        <v>54</v>
      </c>
      <c r="E60" t="s">
        <v>194</v>
      </c>
      <c r="F60" t="s">
        <v>7</v>
      </c>
      <c r="G60" t="s">
        <v>184</v>
      </c>
      <c r="H60">
        <v>2.0299999999999998</v>
      </c>
      <c r="I60">
        <v>3.7</v>
      </c>
      <c r="J60">
        <v>2.36</v>
      </c>
      <c r="K60">
        <v>13</v>
      </c>
      <c r="L60">
        <v>10</v>
      </c>
      <c r="M60">
        <v>9</v>
      </c>
      <c r="N60">
        <v>59</v>
      </c>
      <c r="O60">
        <v>2.2200000000000002</v>
      </c>
      <c r="P60">
        <v>3.85</v>
      </c>
      <c r="Q60">
        <v>2.6</v>
      </c>
      <c r="R60">
        <v>2.29</v>
      </c>
      <c r="S60">
        <v>3.95</v>
      </c>
      <c r="T60">
        <v>2.5499999999999998</v>
      </c>
      <c r="U60">
        <v>10</v>
      </c>
      <c r="V60">
        <v>9</v>
      </c>
      <c r="W60">
        <v>8</v>
      </c>
      <c r="X60">
        <v>41</v>
      </c>
      <c r="Y60">
        <f t="shared" ref="Y60:Y63" si="9">J60-T60</f>
        <v>-0.18999999999999995</v>
      </c>
    </row>
    <row r="61" spans="1:25" hidden="1" x14ac:dyDescent="0.3">
      <c r="A61" t="s">
        <v>101</v>
      </c>
      <c r="B61" t="s">
        <v>141</v>
      </c>
      <c r="C61">
        <v>23</v>
      </c>
      <c r="D61" t="s">
        <v>54</v>
      </c>
      <c r="E61" t="s">
        <v>194</v>
      </c>
      <c r="F61" t="s">
        <v>7</v>
      </c>
      <c r="G61" t="s">
        <v>60</v>
      </c>
      <c r="H61">
        <v>3.45</v>
      </c>
      <c r="I61">
        <v>3.4</v>
      </c>
      <c r="J61">
        <v>3.62</v>
      </c>
      <c r="K61">
        <v>13</v>
      </c>
      <c r="L61">
        <v>14</v>
      </c>
      <c r="M61">
        <v>11</v>
      </c>
      <c r="N61">
        <v>76</v>
      </c>
      <c r="O61">
        <v>3.44</v>
      </c>
      <c r="P61">
        <v>3.45</v>
      </c>
      <c r="Q61">
        <v>3.18</v>
      </c>
      <c r="R61">
        <v>2.42</v>
      </c>
      <c r="S61">
        <v>3.8</v>
      </c>
      <c r="T61">
        <v>2.46</v>
      </c>
      <c r="U61">
        <v>5</v>
      </c>
      <c r="V61">
        <v>7</v>
      </c>
      <c r="W61">
        <v>5</v>
      </c>
      <c r="X61">
        <v>46</v>
      </c>
      <c r="Y61">
        <f t="shared" si="9"/>
        <v>1.1600000000000001</v>
      </c>
    </row>
    <row r="62" spans="1:25" hidden="1" x14ac:dyDescent="0.3">
      <c r="A62" t="s">
        <v>168</v>
      </c>
      <c r="B62" t="s">
        <v>180</v>
      </c>
      <c r="C62">
        <v>23</v>
      </c>
      <c r="D62" t="s">
        <v>54</v>
      </c>
      <c r="E62" t="s">
        <v>194</v>
      </c>
      <c r="F62" t="s">
        <v>8</v>
      </c>
      <c r="G62" t="s">
        <v>60</v>
      </c>
      <c r="H62">
        <v>3.56</v>
      </c>
      <c r="I62">
        <v>3.05</v>
      </c>
      <c r="J62">
        <v>3.19</v>
      </c>
      <c r="K62">
        <v>22</v>
      </c>
      <c r="L62">
        <v>15</v>
      </c>
      <c r="M62">
        <v>14</v>
      </c>
      <c r="N62">
        <v>96</v>
      </c>
      <c r="O62">
        <v>3.73</v>
      </c>
      <c r="P62">
        <v>3.15</v>
      </c>
      <c r="Q62">
        <v>2.97</v>
      </c>
      <c r="R62">
        <v>3.19</v>
      </c>
      <c r="S62">
        <v>3.3</v>
      </c>
      <c r="T62">
        <v>3.03</v>
      </c>
      <c r="U62">
        <v>15</v>
      </c>
      <c r="V62">
        <v>9</v>
      </c>
      <c r="W62">
        <v>11</v>
      </c>
      <c r="X62">
        <v>79</v>
      </c>
      <c r="Y62">
        <f t="shared" si="9"/>
        <v>0.16000000000000014</v>
      </c>
    </row>
    <row r="63" spans="1:25" hidden="1" x14ac:dyDescent="0.3">
      <c r="A63" t="s">
        <v>191</v>
      </c>
      <c r="B63" t="s">
        <v>216</v>
      </c>
      <c r="C63">
        <v>20</v>
      </c>
      <c r="D63" t="s">
        <v>54</v>
      </c>
      <c r="E63" t="s">
        <v>194</v>
      </c>
      <c r="F63" t="s">
        <v>8</v>
      </c>
      <c r="G63" t="s">
        <v>111</v>
      </c>
      <c r="H63">
        <v>4.13</v>
      </c>
      <c r="I63">
        <v>3.05</v>
      </c>
      <c r="J63">
        <v>3.09</v>
      </c>
      <c r="K63">
        <v>15</v>
      </c>
      <c r="L63">
        <v>13</v>
      </c>
      <c r="M63">
        <v>14</v>
      </c>
      <c r="N63">
        <v>82</v>
      </c>
      <c r="O63">
        <v>3.39</v>
      </c>
      <c r="P63">
        <v>2.9</v>
      </c>
      <c r="Q63">
        <v>3</v>
      </c>
      <c r="R63">
        <v>3.48</v>
      </c>
      <c r="S63">
        <v>3.4</v>
      </c>
      <c r="T63">
        <v>2.76</v>
      </c>
      <c r="U63">
        <v>17</v>
      </c>
      <c r="V63">
        <v>8</v>
      </c>
      <c r="W63">
        <v>9</v>
      </c>
      <c r="X63">
        <v>69</v>
      </c>
      <c r="Y63">
        <f t="shared" si="9"/>
        <v>0.33000000000000007</v>
      </c>
    </row>
    <row r="64" spans="1:25" hidden="1" x14ac:dyDescent="0.3">
      <c r="A64" t="s">
        <v>48</v>
      </c>
      <c r="B64" t="s">
        <v>150</v>
      </c>
      <c r="C64">
        <v>32</v>
      </c>
      <c r="D64" t="s">
        <v>54</v>
      </c>
      <c r="E64" t="s">
        <v>193</v>
      </c>
      <c r="F64" t="s">
        <v>195</v>
      </c>
      <c r="G64" t="s">
        <v>61</v>
      </c>
      <c r="H64">
        <v>2.4900000000000002</v>
      </c>
      <c r="I64">
        <v>4.45</v>
      </c>
      <c r="J64">
        <v>2.83</v>
      </c>
      <c r="K64">
        <v>21</v>
      </c>
      <c r="L64">
        <v>7</v>
      </c>
      <c r="M64">
        <v>13</v>
      </c>
      <c r="N64">
        <v>74</v>
      </c>
      <c r="O64">
        <v>1.69</v>
      </c>
      <c r="P64">
        <v>3.5</v>
      </c>
      <c r="Q64">
        <v>1.87</v>
      </c>
      <c r="R64">
        <v>1.35</v>
      </c>
      <c r="S64">
        <v>5.45</v>
      </c>
      <c r="T64">
        <v>1.39</v>
      </c>
      <c r="U64">
        <v>4</v>
      </c>
      <c r="V64">
        <v>1</v>
      </c>
      <c r="W64">
        <v>6</v>
      </c>
      <c r="X64">
        <v>15</v>
      </c>
      <c r="Y64">
        <f t="shared" ref="Y64:Y66" si="10">J64-T64</f>
        <v>1.4400000000000002</v>
      </c>
    </row>
    <row r="65" spans="1:37" hidden="1" x14ac:dyDescent="0.3">
      <c r="A65" t="s">
        <v>190</v>
      </c>
      <c r="B65" t="s">
        <v>216</v>
      </c>
      <c r="C65">
        <v>32</v>
      </c>
      <c r="D65" t="s">
        <v>54</v>
      </c>
      <c r="E65" t="s">
        <v>193</v>
      </c>
      <c r="F65" t="s">
        <v>195</v>
      </c>
      <c r="G65" t="s">
        <v>60</v>
      </c>
      <c r="H65">
        <v>3.34</v>
      </c>
      <c r="I65">
        <v>3.76</v>
      </c>
      <c r="J65">
        <v>3.82</v>
      </c>
      <c r="K65">
        <v>26</v>
      </c>
      <c r="L65">
        <v>17</v>
      </c>
      <c r="M65">
        <v>13</v>
      </c>
      <c r="N65">
        <v>85</v>
      </c>
      <c r="O65">
        <v>2.73</v>
      </c>
      <c r="P65">
        <v>4.0999999999999996</v>
      </c>
      <c r="Q65">
        <v>2.48</v>
      </c>
      <c r="R65">
        <v>2.37</v>
      </c>
      <c r="S65">
        <v>4.75</v>
      </c>
      <c r="T65">
        <v>1.96</v>
      </c>
      <c r="U65">
        <v>9</v>
      </c>
      <c r="V65">
        <v>3</v>
      </c>
      <c r="W65">
        <v>2</v>
      </c>
      <c r="X65">
        <v>38</v>
      </c>
      <c r="Y65">
        <f t="shared" si="10"/>
        <v>1.8599999999999999</v>
      </c>
    </row>
    <row r="66" spans="1:37" hidden="1" x14ac:dyDescent="0.3">
      <c r="A66" t="s">
        <v>153</v>
      </c>
      <c r="B66" t="s">
        <v>152</v>
      </c>
      <c r="C66">
        <v>56</v>
      </c>
      <c r="D66" t="s">
        <v>54</v>
      </c>
      <c r="E66" t="s">
        <v>194</v>
      </c>
      <c r="F66" t="s">
        <v>7</v>
      </c>
      <c r="G66" t="s">
        <v>185</v>
      </c>
      <c r="H66">
        <v>2.67</v>
      </c>
      <c r="I66">
        <v>4.3</v>
      </c>
      <c r="J66">
        <v>2.81</v>
      </c>
      <c r="K66">
        <v>13</v>
      </c>
      <c r="L66">
        <v>13</v>
      </c>
      <c r="M66">
        <v>13</v>
      </c>
      <c r="N66">
        <v>55</v>
      </c>
      <c r="O66">
        <v>1.65</v>
      </c>
      <c r="P66">
        <v>4.05</v>
      </c>
      <c r="Q66">
        <v>2.06</v>
      </c>
      <c r="R66">
        <v>1.58</v>
      </c>
      <c r="S66">
        <v>4.3</v>
      </c>
      <c r="T66">
        <v>1.83</v>
      </c>
      <c r="U66">
        <v>6</v>
      </c>
      <c r="V66">
        <v>5</v>
      </c>
      <c r="W66">
        <v>8</v>
      </c>
      <c r="X66">
        <v>27</v>
      </c>
      <c r="Y66">
        <f t="shared" si="10"/>
        <v>0.98</v>
      </c>
    </row>
    <row r="67" spans="1:37" hidden="1" x14ac:dyDescent="0.3">
      <c r="A67" s="7" t="s">
        <v>149</v>
      </c>
      <c r="B67" s="7" t="s">
        <v>159</v>
      </c>
      <c r="C67" s="7">
        <v>21</v>
      </c>
      <c r="D67" s="7" t="s">
        <v>51</v>
      </c>
      <c r="E67" s="7" t="s">
        <v>194</v>
      </c>
      <c r="F67" s="7" t="s">
        <v>8</v>
      </c>
      <c r="G67" s="7" t="s">
        <v>58</v>
      </c>
      <c r="H67" s="7">
        <v>3.47</v>
      </c>
      <c r="I67" s="7">
        <v>3.9</v>
      </c>
      <c r="J67" s="7">
        <v>3.11</v>
      </c>
      <c r="K67" s="7">
        <v>16</v>
      </c>
      <c r="L67" s="7">
        <v>16</v>
      </c>
      <c r="M67" s="7">
        <v>7</v>
      </c>
      <c r="N67" s="7">
        <v>74</v>
      </c>
      <c r="O67" s="7">
        <v>3.29</v>
      </c>
      <c r="P67" s="7">
        <v>4.0999999999999996</v>
      </c>
      <c r="Q67" s="7">
        <v>2.89</v>
      </c>
      <c r="R67" s="7">
        <v>2.78</v>
      </c>
      <c r="S67" s="7">
        <v>4.8</v>
      </c>
      <c r="T67" s="7">
        <v>1.78</v>
      </c>
      <c r="U67" s="7">
        <v>13</v>
      </c>
      <c r="V67" s="7">
        <v>9</v>
      </c>
      <c r="W67" s="7">
        <v>4</v>
      </c>
      <c r="X67" s="7">
        <v>38</v>
      </c>
      <c r="Y67">
        <f>J67-T67</f>
        <v>1.3299999999999998</v>
      </c>
    </row>
    <row r="68" spans="1:37" hidden="1" x14ac:dyDescent="0.3">
      <c r="A68" t="s">
        <v>102</v>
      </c>
      <c r="B68" t="s">
        <v>143</v>
      </c>
      <c r="C68">
        <v>20</v>
      </c>
      <c r="D68" t="s">
        <v>54</v>
      </c>
      <c r="E68" t="s">
        <v>194</v>
      </c>
      <c r="F68" t="s">
        <v>195</v>
      </c>
      <c r="G68" t="s">
        <v>56</v>
      </c>
      <c r="H68">
        <v>3.42</v>
      </c>
      <c r="I68">
        <v>3.1</v>
      </c>
      <c r="J68">
        <v>3.41</v>
      </c>
      <c r="K68">
        <v>16</v>
      </c>
      <c r="L68">
        <v>15</v>
      </c>
      <c r="M68">
        <v>15</v>
      </c>
      <c r="N68">
        <v>86</v>
      </c>
      <c r="O68">
        <v>3.42</v>
      </c>
      <c r="P68">
        <v>2.75</v>
      </c>
      <c r="Q68">
        <v>3.47</v>
      </c>
      <c r="R68">
        <v>3.01</v>
      </c>
      <c r="S68">
        <v>3.7</v>
      </c>
      <c r="T68">
        <v>3.43</v>
      </c>
      <c r="U68">
        <v>13</v>
      </c>
      <c r="V68">
        <v>17</v>
      </c>
      <c r="W68">
        <v>16</v>
      </c>
      <c r="X68">
        <v>40</v>
      </c>
      <c r="Y68">
        <f>J68-T68</f>
        <v>-2.0000000000000018E-2</v>
      </c>
    </row>
    <row r="69" spans="1:37" hidden="1" x14ac:dyDescent="0.3">
      <c r="A69" t="s">
        <v>166</v>
      </c>
      <c r="B69" t="s">
        <v>180</v>
      </c>
      <c r="C69">
        <v>47</v>
      </c>
      <c r="D69" t="s">
        <v>54</v>
      </c>
      <c r="E69" t="s">
        <v>194</v>
      </c>
      <c r="F69" t="s">
        <v>196</v>
      </c>
      <c r="G69" t="s">
        <v>60</v>
      </c>
      <c r="H69">
        <v>2.35</v>
      </c>
      <c r="I69">
        <v>3.55</v>
      </c>
      <c r="J69">
        <v>2.42</v>
      </c>
      <c r="K69">
        <v>17</v>
      </c>
      <c r="L69">
        <v>15</v>
      </c>
      <c r="M69">
        <v>10</v>
      </c>
      <c r="N69">
        <v>49</v>
      </c>
      <c r="O69">
        <v>1.65</v>
      </c>
      <c r="P69">
        <v>5.2</v>
      </c>
      <c r="Q69">
        <v>1.8</v>
      </c>
      <c r="R69">
        <v>1.44</v>
      </c>
      <c r="S69">
        <v>5.3</v>
      </c>
      <c r="T69">
        <v>1.63</v>
      </c>
      <c r="U69">
        <v>6</v>
      </c>
      <c r="V69">
        <v>7</v>
      </c>
      <c r="W69">
        <v>8</v>
      </c>
      <c r="X69">
        <v>27</v>
      </c>
      <c r="Y69">
        <f>J69-T69</f>
        <v>0.79</v>
      </c>
    </row>
    <row r="70" spans="1:37" hidden="1" x14ac:dyDescent="0.3">
      <c r="A70" t="s">
        <v>66</v>
      </c>
      <c r="B70" t="s">
        <v>157</v>
      </c>
      <c r="C70">
        <v>45</v>
      </c>
      <c r="D70" t="s">
        <v>54</v>
      </c>
      <c r="E70" t="s">
        <v>193</v>
      </c>
      <c r="F70" t="s">
        <v>195</v>
      </c>
      <c r="G70" t="s">
        <v>112</v>
      </c>
      <c r="H70">
        <v>2.97</v>
      </c>
      <c r="I70">
        <v>3.2</v>
      </c>
      <c r="J70">
        <v>3.16</v>
      </c>
      <c r="K70">
        <v>15</v>
      </c>
      <c r="L70">
        <v>10</v>
      </c>
      <c r="M70">
        <v>13</v>
      </c>
      <c r="N70">
        <v>62</v>
      </c>
      <c r="O70">
        <v>2.86</v>
      </c>
      <c r="P70">
        <v>3.75</v>
      </c>
      <c r="Q70">
        <v>2.89</v>
      </c>
      <c r="R70">
        <v>2.57</v>
      </c>
      <c r="S70">
        <v>3.55</v>
      </c>
      <c r="T70">
        <v>2.5099999999999998</v>
      </c>
      <c r="U70">
        <v>12</v>
      </c>
      <c r="V70">
        <v>7</v>
      </c>
      <c r="W70">
        <v>12</v>
      </c>
      <c r="X70">
        <v>53</v>
      </c>
      <c r="Y70">
        <f>J70-T70</f>
        <v>0.65000000000000036</v>
      </c>
    </row>
    <row r="71" spans="1:37" x14ac:dyDescent="0.3">
      <c r="A71" t="s">
        <v>49</v>
      </c>
      <c r="B71" t="s">
        <v>223</v>
      </c>
      <c r="C71">
        <v>29</v>
      </c>
      <c r="D71" t="s">
        <v>51</v>
      </c>
      <c r="E71" t="s">
        <v>194</v>
      </c>
      <c r="F71" t="s">
        <v>197</v>
      </c>
      <c r="G71" t="s">
        <v>63</v>
      </c>
      <c r="H71">
        <v>2.74</v>
      </c>
      <c r="I71">
        <v>3.3</v>
      </c>
      <c r="J71">
        <v>2.83</v>
      </c>
      <c r="K71">
        <v>11</v>
      </c>
      <c r="L71">
        <v>13</v>
      </c>
      <c r="M71">
        <v>13</v>
      </c>
      <c r="N71">
        <v>50</v>
      </c>
      <c r="O71">
        <v>2.63</v>
      </c>
      <c r="P71">
        <v>3.5</v>
      </c>
      <c r="Q71">
        <v>2.58</v>
      </c>
      <c r="R71">
        <v>2.2799999999999998</v>
      </c>
      <c r="S71">
        <v>3.8</v>
      </c>
      <c r="T71">
        <v>2.2799999999999998</v>
      </c>
      <c r="U71">
        <v>7</v>
      </c>
      <c r="V71">
        <v>5</v>
      </c>
      <c r="W71">
        <v>10</v>
      </c>
      <c r="X71">
        <v>27</v>
      </c>
    </row>
    <row r="72" spans="1:37" x14ac:dyDescent="0.3">
      <c r="C72" t="e">
        <f>_xlfn.STDEV.S(E2:E71)</f>
        <v>#DIV/0!</v>
      </c>
      <c r="Y72">
        <f>SUBTOTAL(9,Y2:Y70)</f>
        <v>0</v>
      </c>
    </row>
    <row r="73" spans="1:37" x14ac:dyDescent="0.3">
      <c r="Y73">
        <f>Y72/23</f>
        <v>0</v>
      </c>
    </row>
    <row r="74" spans="1:37" x14ac:dyDescent="0.3">
      <c r="Y74">
        <f>SUBTOTAL(9,Y8:Y69)</f>
        <v>0</v>
      </c>
    </row>
    <row r="75" spans="1:37" x14ac:dyDescent="0.3">
      <c r="Y75">
        <f>Y74/32</f>
        <v>0</v>
      </c>
    </row>
    <row r="76" spans="1:37" x14ac:dyDescent="0.3">
      <c r="F76" t="s">
        <v>197</v>
      </c>
    </row>
    <row r="77" spans="1:37" x14ac:dyDescent="0.3">
      <c r="F77">
        <v>10</v>
      </c>
      <c r="J77">
        <v>11</v>
      </c>
      <c r="T77">
        <v>13</v>
      </c>
      <c r="Y77">
        <v>19</v>
      </c>
      <c r="Z77">
        <v>23</v>
      </c>
      <c r="AA77">
        <v>25</v>
      </c>
      <c r="AB77">
        <v>26</v>
      </c>
      <c r="AC77">
        <v>29</v>
      </c>
      <c r="AD77">
        <v>46</v>
      </c>
      <c r="AE77">
        <v>50</v>
      </c>
      <c r="AF77">
        <v>51</v>
      </c>
      <c r="AG77">
        <v>53</v>
      </c>
      <c r="AH77">
        <v>55</v>
      </c>
      <c r="AI77">
        <v>59</v>
      </c>
      <c r="AJ77">
        <v>71</v>
      </c>
    </row>
    <row r="78" spans="1:37" x14ac:dyDescent="0.3">
      <c r="F78">
        <v>3.22</v>
      </c>
      <c r="J78">
        <v>2.61</v>
      </c>
      <c r="T78">
        <v>1.78</v>
      </c>
      <c r="Y78">
        <v>2.9</v>
      </c>
      <c r="Z78">
        <v>1.94</v>
      </c>
      <c r="AA78">
        <v>2.66</v>
      </c>
      <c r="AB78">
        <v>2.82</v>
      </c>
      <c r="AC78">
        <v>3.34</v>
      </c>
      <c r="AD78">
        <v>2.46</v>
      </c>
      <c r="AE78">
        <v>3.44</v>
      </c>
      <c r="AF78">
        <v>3.13</v>
      </c>
      <c r="AG78">
        <v>2.3199999999999998</v>
      </c>
      <c r="AH78">
        <v>2.76</v>
      </c>
      <c r="AI78">
        <v>3.21</v>
      </c>
      <c r="AJ78">
        <v>2.83</v>
      </c>
    </row>
    <row r="79" spans="1:37" x14ac:dyDescent="0.3">
      <c r="F79">
        <v>2.73</v>
      </c>
      <c r="J79">
        <v>2.14</v>
      </c>
      <c r="T79">
        <v>1.45</v>
      </c>
      <c r="Y79">
        <v>1.94</v>
      </c>
      <c r="Z79">
        <v>2.23</v>
      </c>
      <c r="AA79">
        <v>1.98</v>
      </c>
      <c r="AB79">
        <v>1.96</v>
      </c>
      <c r="AC79">
        <v>1.69</v>
      </c>
      <c r="AD79">
        <v>2.42</v>
      </c>
      <c r="AE79">
        <v>2.38</v>
      </c>
      <c r="AF79">
        <v>2.02</v>
      </c>
      <c r="AG79">
        <v>2.17</v>
      </c>
      <c r="AH79">
        <v>1.97</v>
      </c>
      <c r="AI79">
        <v>2.41</v>
      </c>
      <c r="AJ79">
        <v>2.2799999999999998</v>
      </c>
    </row>
    <row r="80" spans="1:37" x14ac:dyDescent="0.3">
      <c r="F80">
        <f>F78-F79</f>
        <v>0.49000000000000021</v>
      </c>
      <c r="G80">
        <f t="shared" ref="G80:AJ80" si="11">G78-G79</f>
        <v>0</v>
      </c>
      <c r="H80">
        <f t="shared" si="11"/>
        <v>0</v>
      </c>
      <c r="I80">
        <f t="shared" si="11"/>
        <v>0</v>
      </c>
      <c r="J80">
        <f t="shared" si="11"/>
        <v>0.46999999999999975</v>
      </c>
      <c r="K80">
        <f t="shared" si="11"/>
        <v>0</v>
      </c>
      <c r="L80">
        <f t="shared" si="11"/>
        <v>0</v>
      </c>
      <c r="M80">
        <f t="shared" si="11"/>
        <v>0</v>
      </c>
      <c r="N80">
        <f t="shared" si="11"/>
        <v>0</v>
      </c>
      <c r="O80">
        <f t="shared" si="11"/>
        <v>0</v>
      </c>
      <c r="P80">
        <f t="shared" si="11"/>
        <v>0</v>
      </c>
      <c r="Q80">
        <f t="shared" si="11"/>
        <v>0</v>
      </c>
      <c r="R80">
        <f t="shared" si="11"/>
        <v>0</v>
      </c>
      <c r="S80">
        <f t="shared" si="11"/>
        <v>0</v>
      </c>
      <c r="T80">
        <f t="shared" si="11"/>
        <v>0.33000000000000007</v>
      </c>
      <c r="U80">
        <f t="shared" si="11"/>
        <v>0</v>
      </c>
      <c r="V80">
        <f t="shared" si="11"/>
        <v>0</v>
      </c>
      <c r="W80">
        <f t="shared" si="11"/>
        <v>0</v>
      </c>
      <c r="X80">
        <f t="shared" si="11"/>
        <v>0</v>
      </c>
      <c r="Y80">
        <f t="shared" si="11"/>
        <v>0.96</v>
      </c>
      <c r="Z80">
        <f t="shared" si="11"/>
        <v>-0.29000000000000004</v>
      </c>
      <c r="AA80">
        <f t="shared" si="11"/>
        <v>0.68000000000000016</v>
      </c>
      <c r="AB80">
        <f t="shared" si="11"/>
        <v>0.85999999999999988</v>
      </c>
      <c r="AC80">
        <f t="shared" si="11"/>
        <v>1.65</v>
      </c>
      <c r="AD80">
        <f t="shared" si="11"/>
        <v>4.0000000000000036E-2</v>
      </c>
      <c r="AE80">
        <f t="shared" si="11"/>
        <v>1.06</v>
      </c>
      <c r="AF80">
        <f t="shared" si="11"/>
        <v>1.1099999999999999</v>
      </c>
      <c r="AG80">
        <f t="shared" si="11"/>
        <v>0.14999999999999991</v>
      </c>
      <c r="AH80">
        <f t="shared" si="11"/>
        <v>0.78999999999999981</v>
      </c>
      <c r="AI80">
        <f t="shared" si="11"/>
        <v>0.79999999999999982</v>
      </c>
      <c r="AJ80">
        <f t="shared" si="11"/>
        <v>0.55000000000000027</v>
      </c>
      <c r="AK80">
        <f>SUBTOTAL(9,F80:AJ80)</f>
        <v>9.6499999999999986</v>
      </c>
    </row>
    <row r="81" spans="37:37" x14ac:dyDescent="0.3">
      <c r="AK81">
        <f>AK80/15</f>
        <v>0.6433333333333332</v>
      </c>
    </row>
  </sheetData>
  <autoFilter ref="A1:X73" xr:uid="{855CFFAE-2B85-4CDA-BB65-D7E5702EED55}">
    <filterColumn colId="5">
      <filters blank="1">
        <filter val="PD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workbookViewId="0">
      <selection activeCell="B22" sqref="B22"/>
    </sheetView>
  </sheetViews>
  <sheetFormatPr defaultRowHeight="13.5" x14ac:dyDescent="0.3"/>
  <cols>
    <col min="1" max="1" width="26.765625" bestFit="1" customWidth="1"/>
    <col min="5" max="5" width="30.15234375" bestFit="1" customWidth="1"/>
  </cols>
  <sheetData>
    <row r="1" spans="1:7" x14ac:dyDescent="0.3">
      <c r="A1" s="2" t="s">
        <v>4</v>
      </c>
    </row>
    <row r="3" spans="1:7" x14ac:dyDescent="0.3">
      <c r="A3" s="1" t="s">
        <v>5</v>
      </c>
      <c r="B3" s="1"/>
      <c r="C3" s="1" t="s">
        <v>0</v>
      </c>
      <c r="D3" s="1"/>
      <c r="E3" s="1" t="s">
        <v>10</v>
      </c>
      <c r="F3" s="1"/>
      <c r="G3" s="1" t="s">
        <v>16</v>
      </c>
    </row>
    <row r="4" spans="1:7" x14ac:dyDescent="0.3">
      <c r="A4" t="s">
        <v>6</v>
      </c>
      <c r="C4" t="s">
        <v>9</v>
      </c>
      <c r="E4" t="s">
        <v>14</v>
      </c>
    </row>
    <row r="5" spans="1:7" x14ac:dyDescent="0.3">
      <c r="A5" t="s">
        <v>7</v>
      </c>
      <c r="E5" t="s">
        <v>15</v>
      </c>
    </row>
    <row r="6" spans="1:7" x14ac:dyDescent="0.3">
      <c r="A6" t="s">
        <v>8</v>
      </c>
    </row>
    <row r="7" spans="1:7" x14ac:dyDescent="0.3">
      <c r="A7" t="s">
        <v>11</v>
      </c>
    </row>
    <row r="8" spans="1:7" x14ac:dyDescent="0.3">
      <c r="A8" t="s">
        <v>12</v>
      </c>
    </row>
    <row r="9" spans="1:7" x14ac:dyDescent="0.3">
      <c r="A9" t="s">
        <v>13</v>
      </c>
    </row>
    <row r="12" spans="1:7" x14ac:dyDescent="0.3">
      <c r="A12" t="s">
        <v>17</v>
      </c>
    </row>
    <row r="13" spans="1:7" x14ac:dyDescent="0.3">
      <c r="A13" t="s">
        <v>18</v>
      </c>
    </row>
    <row r="14" spans="1:7" x14ac:dyDescent="0.3">
      <c r="A14" t="s">
        <v>19</v>
      </c>
    </row>
    <row r="17" spans="1:2" x14ac:dyDescent="0.3">
      <c r="A17" s="1" t="s">
        <v>31</v>
      </c>
    </row>
    <row r="18" spans="1:2" x14ac:dyDescent="0.3">
      <c r="A18" t="s">
        <v>32</v>
      </c>
    </row>
    <row r="19" spans="1:2" x14ac:dyDescent="0.3">
      <c r="A19" t="s">
        <v>33</v>
      </c>
    </row>
    <row r="20" spans="1:2" x14ac:dyDescent="0.3">
      <c r="A20" t="s">
        <v>34</v>
      </c>
    </row>
    <row r="21" spans="1:2" x14ac:dyDescent="0.3">
      <c r="A21" t="s">
        <v>35</v>
      </c>
      <c r="B21" t="s">
        <v>36</v>
      </c>
    </row>
    <row r="22" spans="1:2" x14ac:dyDescent="0.3">
      <c r="B22">
        <v>2.86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DB0C8-B682-4C1E-BF75-B26F47AEE5BD}">
  <dimension ref="A1:E34"/>
  <sheetViews>
    <sheetView workbookViewId="0">
      <selection activeCell="E6" sqref="E6:E12"/>
    </sheetView>
  </sheetViews>
  <sheetFormatPr defaultRowHeight="13.5" x14ac:dyDescent="0.3"/>
  <sheetData>
    <row r="1" spans="1:5" ht="14.5" x14ac:dyDescent="0.35">
      <c r="A1" s="3">
        <v>1.6</v>
      </c>
      <c r="E1" s="3">
        <v>2.2999999999999998</v>
      </c>
    </row>
    <row r="2" spans="1:5" ht="14.5" x14ac:dyDescent="0.35">
      <c r="A2" s="3">
        <v>1.89</v>
      </c>
      <c r="E2" s="3">
        <v>1.2</v>
      </c>
    </row>
    <row r="3" spans="1:5" ht="14.5" x14ac:dyDescent="0.35">
      <c r="A3" s="3">
        <v>1.33</v>
      </c>
      <c r="E3" s="3">
        <v>1</v>
      </c>
    </row>
    <row r="4" spans="1:5" ht="14.5" x14ac:dyDescent="0.35">
      <c r="A4" s="3">
        <v>1.7</v>
      </c>
      <c r="E4" s="3">
        <v>2.13</v>
      </c>
    </row>
    <row r="5" spans="1:5" ht="14.5" x14ac:dyDescent="0.35">
      <c r="A5" s="3">
        <v>1.6</v>
      </c>
      <c r="E5" s="3">
        <v>2.2000000000000002</v>
      </c>
    </row>
    <row r="6" spans="1:5" ht="14.5" x14ac:dyDescent="0.35">
      <c r="A6" s="3">
        <v>1.22</v>
      </c>
      <c r="E6" s="3">
        <v>2.71</v>
      </c>
    </row>
    <row r="7" spans="1:5" ht="14.5" x14ac:dyDescent="0.35">
      <c r="A7" s="3">
        <v>1.33</v>
      </c>
      <c r="E7" s="3">
        <v>2.2200000000000002</v>
      </c>
    </row>
    <row r="8" spans="1:5" ht="14.5" x14ac:dyDescent="0.35">
      <c r="A8" s="3">
        <v>1.06</v>
      </c>
      <c r="E8" s="3">
        <v>2</v>
      </c>
    </row>
    <row r="9" spans="1:5" ht="14.5" x14ac:dyDescent="0.35">
      <c r="A9" s="3">
        <v>1.4</v>
      </c>
      <c r="E9" s="3">
        <v>1.4</v>
      </c>
    </row>
    <row r="10" spans="1:5" ht="14.5" x14ac:dyDescent="0.35">
      <c r="A10" s="3">
        <v>1.55</v>
      </c>
      <c r="E10" s="3">
        <v>1.1100000000000001</v>
      </c>
    </row>
    <row r="11" spans="1:5" ht="14.5" x14ac:dyDescent="0.35">
      <c r="A11" s="3">
        <v>1.56</v>
      </c>
      <c r="E11" s="3">
        <v>1.6</v>
      </c>
    </row>
    <row r="12" spans="1:5" ht="14.5" x14ac:dyDescent="0.35">
      <c r="A12" s="3">
        <v>2</v>
      </c>
      <c r="E12" s="3">
        <v>2.14</v>
      </c>
    </row>
    <row r="13" spans="1:5" ht="14.5" x14ac:dyDescent="0.35">
      <c r="A13" s="3">
        <v>2.71</v>
      </c>
      <c r="E13">
        <f>SUM(E1:E12)</f>
        <v>22.01</v>
      </c>
    </row>
    <row r="14" spans="1:5" ht="14.5" x14ac:dyDescent="0.35">
      <c r="A14" s="3">
        <v>2</v>
      </c>
      <c r="E14">
        <f>E13/12</f>
        <v>1.8341666666666667</v>
      </c>
    </row>
    <row r="15" spans="1:5" ht="14.5" x14ac:dyDescent="0.35">
      <c r="A15" s="3">
        <v>1.27</v>
      </c>
    </row>
    <row r="16" spans="1:5" ht="14.5" x14ac:dyDescent="0.35">
      <c r="A16" s="3">
        <v>1.07</v>
      </c>
    </row>
    <row r="17" spans="1:5" ht="14.5" x14ac:dyDescent="0.35">
      <c r="A17" s="3">
        <f>SUM(A1:A16)</f>
        <v>25.290000000000003</v>
      </c>
    </row>
    <row r="18" spans="1:5" ht="14.5" x14ac:dyDescent="0.35">
      <c r="A18" s="3">
        <f>A17/16</f>
        <v>1.5806250000000002</v>
      </c>
    </row>
    <row r="19" spans="1:5" ht="14.5" x14ac:dyDescent="0.35">
      <c r="A19" s="3"/>
    </row>
    <row r="20" spans="1:5" ht="14.5" x14ac:dyDescent="0.35">
      <c r="A20" s="3"/>
    </row>
    <row r="21" spans="1:5" ht="14.5" x14ac:dyDescent="0.35">
      <c r="A21" s="3">
        <f>43.25/16</f>
        <v>2.703125</v>
      </c>
      <c r="E21">
        <f>28.61/12</f>
        <v>2.3841666666666668</v>
      </c>
    </row>
    <row r="22" spans="1:5" ht="14.5" x14ac:dyDescent="0.35">
      <c r="A22" s="3"/>
    </row>
    <row r="23" spans="1:5" ht="14.5" x14ac:dyDescent="0.35">
      <c r="A23" s="3"/>
    </row>
    <row r="24" spans="1:5" ht="14.5" x14ac:dyDescent="0.35">
      <c r="A24" s="3"/>
    </row>
    <row r="25" spans="1:5" ht="14.5" x14ac:dyDescent="0.35">
      <c r="A25" s="3" t="s">
        <v>0</v>
      </c>
      <c r="E25" t="s">
        <v>10</v>
      </c>
    </row>
    <row r="26" spans="1:5" ht="14.5" x14ac:dyDescent="0.35">
      <c r="A26" s="3"/>
    </row>
    <row r="27" spans="1:5" ht="14.5" x14ac:dyDescent="0.35">
      <c r="A27" s="3"/>
    </row>
    <row r="28" spans="1:5" ht="14.5" x14ac:dyDescent="0.35">
      <c r="A28" s="3"/>
    </row>
    <row r="29" spans="1:5" ht="14.5" x14ac:dyDescent="0.35">
      <c r="A29" s="3"/>
    </row>
    <row r="30" spans="1:5" ht="14.5" x14ac:dyDescent="0.35">
      <c r="A30" s="3"/>
    </row>
    <row r="31" spans="1:5" ht="14.5" x14ac:dyDescent="0.35">
      <c r="A31" s="3"/>
    </row>
    <row r="32" spans="1:5" ht="14.5" x14ac:dyDescent="0.35">
      <c r="A32" s="3"/>
    </row>
    <row r="33" spans="1:1" ht="14.5" x14ac:dyDescent="0.35">
      <c r="A33" s="3"/>
    </row>
    <row r="34" spans="1:1" ht="14.5" x14ac:dyDescent="0.35">
      <c r="A3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Dataset</vt:lpstr>
      <vt:lpstr>Compleet</vt:lpstr>
      <vt:lpstr>Schalen</vt:lpstr>
      <vt:lpstr>Formules</vt:lpstr>
    </vt:vector>
  </TitlesOfParts>
  <Company>Stichting Dichterbij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Kiers, I.L. (Ingeborg)</dc:creator>
  <cp:lastModifiedBy>Ingeborg Kiers</cp:lastModifiedBy>
  <dcterms:created xsi:type="dcterms:W3CDTF">2022-02-22T08:56:15Z</dcterms:created>
  <dcterms:modified xsi:type="dcterms:W3CDTF">2023-10-01T13:36:55Z</dcterms:modified>
</cp:coreProperties>
</file>