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larkinhealthscience-my.sharepoint.com/personal/kpotter_ularkin_org/Documents/Research + Writing/Menstrual Products/Frontiers Submission/"/>
    </mc:Choice>
  </mc:AlternateContent>
  <xr:revisionPtr revIDLastSave="1779" documentId="13_ncr:1_{2B4581CB-012D-5847-BC91-C6EC0738633F}" xr6:coauthVersionLast="47" xr6:coauthVersionMax="47" xr10:uidLastSave="{61327526-E86D-424E-97AE-CEE2A006C3B9}"/>
  <bookViews>
    <workbookView xWindow="-108" yWindow="-108" windowWidth="23256" windowHeight="12576" xr2:uid="{82C7B49B-1208-8147-89B1-CD5FAEEBE48F}"/>
  </bookViews>
  <sheets>
    <sheet name="Summarized Period Product Costs" sheetId="6" r:id="rId1"/>
    <sheet name="Individual Period Prodct Costs" sheetId="1" r:id="rId2"/>
    <sheet name="Period Products in Schools" sheetId="7" r:id="rId3"/>
    <sheet name="Tax Status on Period Products" sheetId="8" r:id="rId4"/>
  </sheet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5" i="1" l="1"/>
  <c r="I2" i="1"/>
  <c r="I3" i="1"/>
  <c r="I4" i="1"/>
  <c r="I5" i="1"/>
  <c r="I6" i="1"/>
  <c r="I7" i="1"/>
  <c r="I8" i="1"/>
  <c r="I9" i="1"/>
  <c r="I10" i="1"/>
  <c r="I11" i="1"/>
  <c r="I12" i="1"/>
  <c r="I13" i="1"/>
  <c r="I141" i="1"/>
  <c r="I14" i="1"/>
  <c r="I100" i="1"/>
  <c r="I101" i="1"/>
  <c r="I102" i="1"/>
  <c r="I103" i="1"/>
  <c r="I104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5" i="1"/>
  <c r="I106" i="1"/>
  <c r="I15" i="1"/>
  <c r="I142" i="1"/>
  <c r="I143" i="1"/>
  <c r="I16" i="1"/>
  <c r="I107" i="1"/>
  <c r="I144" i="1"/>
  <c r="I108" i="1"/>
  <c r="I17" i="1"/>
  <c r="I145" i="1"/>
  <c r="I18" i="1"/>
  <c r="I19" i="1"/>
  <c r="I146" i="1"/>
  <c r="I147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09" i="1"/>
  <c r="I148" i="1"/>
  <c r="I110" i="1"/>
  <c r="I111" i="1"/>
  <c r="I20" i="1"/>
  <c r="I149" i="1"/>
  <c r="I150" i="1"/>
  <c r="I151" i="1"/>
  <c r="I112" i="1"/>
  <c r="I152" i="1"/>
  <c r="I153" i="1"/>
  <c r="I154" i="1"/>
  <c r="I155" i="1"/>
  <c r="I113" i="1"/>
  <c r="I114" i="1"/>
  <c r="I134" i="1"/>
  <c r="I135" i="1"/>
  <c r="I136" i="1"/>
  <c r="I137" i="1"/>
  <c r="I138" i="1"/>
  <c r="I139" i="1"/>
  <c r="I140" i="1"/>
  <c r="E28" i="6"/>
  <c r="E29" i="6"/>
  <c r="E27" i="6"/>
  <c r="E26" i="6"/>
  <c r="E25" i="6"/>
  <c r="E24" i="6"/>
  <c r="E23" i="6"/>
  <c r="E30" i="6" l="1"/>
  <c r="F29" i="6"/>
  <c r="H29" i="6" s="1"/>
  <c r="F25" i="6"/>
  <c r="G25" i="6" s="1"/>
  <c r="H25" i="6" s="1"/>
  <c r="F23" i="6"/>
  <c r="F28" i="6"/>
  <c r="H28" i="6" s="1"/>
  <c r="F26" i="6"/>
  <c r="F27" i="6"/>
  <c r="F24" i="6"/>
  <c r="G24" i="6" s="1"/>
  <c r="H24" i="6" s="1"/>
  <c r="G23" i="6" l="1"/>
  <c r="F30" i="6"/>
  <c r="G28" i="6"/>
  <c r="G29" i="6"/>
  <c r="G27" i="6"/>
  <c r="H27" i="6"/>
  <c r="G26" i="6"/>
  <c r="H26" i="6"/>
  <c r="H23" i="6" l="1"/>
  <c r="H30" i="6" s="1"/>
  <c r="G30" i="6"/>
</calcChain>
</file>

<file path=xl/sharedStrings.xml><?xml version="1.0" encoding="utf-8"?>
<sst xmlns="http://schemas.openxmlformats.org/spreadsheetml/2006/main" count="1369" uniqueCount="319">
  <si>
    <t>Cost per Unit</t>
  </si>
  <si>
    <t>Package Size</t>
  </si>
  <si>
    <t>Walmart</t>
  </si>
  <si>
    <t>Brand</t>
  </si>
  <si>
    <t>Line</t>
  </si>
  <si>
    <t>Pearl</t>
  </si>
  <si>
    <t>Radiant</t>
  </si>
  <si>
    <t>Tampax</t>
  </si>
  <si>
    <t>Kotex</t>
  </si>
  <si>
    <t>Playtex</t>
  </si>
  <si>
    <t>Sport</t>
  </si>
  <si>
    <t>Equate</t>
  </si>
  <si>
    <t>Organic</t>
  </si>
  <si>
    <t>LOLA</t>
  </si>
  <si>
    <t>Walgreens</t>
  </si>
  <si>
    <t>Target</t>
  </si>
  <si>
    <t>Up &amp; Up</t>
  </si>
  <si>
    <t>CVS</t>
  </si>
  <si>
    <t xml:space="preserve">Tampax </t>
  </si>
  <si>
    <t>CORA</t>
  </si>
  <si>
    <t>Average of Cost per Unit</t>
  </si>
  <si>
    <t>Always</t>
  </si>
  <si>
    <t>Stayfree</t>
  </si>
  <si>
    <t>Maxi</t>
  </si>
  <si>
    <t>Ultra thin</t>
  </si>
  <si>
    <t>Classic</t>
  </si>
  <si>
    <t>Tampons</t>
  </si>
  <si>
    <t>Pads</t>
  </si>
  <si>
    <t>Cups</t>
  </si>
  <si>
    <t>Flex</t>
  </si>
  <si>
    <t>Reusable</t>
  </si>
  <si>
    <t>Dispoasble</t>
  </si>
  <si>
    <t>Honey Pot</t>
  </si>
  <si>
    <t>Shordy</t>
  </si>
  <si>
    <t>Saalt</t>
  </si>
  <si>
    <t>Softdisc</t>
  </si>
  <si>
    <t>Cora</t>
  </si>
  <si>
    <t>Thinx</t>
  </si>
  <si>
    <t>Average Cost Per Year</t>
  </si>
  <si>
    <t>Average Cost Per Lifetime</t>
  </si>
  <si>
    <t>Average Cost Per Period</t>
  </si>
  <si>
    <t>Retailer</t>
  </si>
  <si>
    <t>Product</t>
  </si>
  <si>
    <t>Average Cost Per Unit</t>
  </si>
  <si>
    <t>Yes</t>
  </si>
  <si>
    <t>No</t>
  </si>
  <si>
    <t>Link</t>
  </si>
  <si>
    <t>L.</t>
  </si>
  <si>
    <t>https://www.walmart.com/ip/Cora-Reusable-Leak-Protection-Period-Disc-Menstrual-Cup-Alternative-Light-or-Heavy-Flow/401496662?from=/search</t>
  </si>
  <si>
    <t>The Perfect Fit Disc</t>
  </si>
  <si>
    <t>https://www.walmart.com/ip/Flex-Disposable-Menstrual-Discs-12-Discs/422358327?athbdg=L1200&amp;adsRedirect=true</t>
  </si>
  <si>
    <t>https://www.walmart.com/ip/Flex-Reusable-Menstrual-Disc-1-count/705716822?adsRedirect=true</t>
  </si>
  <si>
    <t>Plant + Mensutral Disc</t>
  </si>
  <si>
    <t>https://www.walmart.com/ip/Flex-Menstrual-Discs-Disposable-Period-Reduce-Cramps-Dryness-Beginner-Friendly-Tampon-Alternative-Capacity-5-Super-Tampons-Made-Canada-3-Pack-36-Tota/5140693708?from=/search</t>
  </si>
  <si>
    <t>https://www.walmart.com/ip/Flex-Plant-Menstrual-Discs-12ct/1601777818?from=/search</t>
  </si>
  <si>
    <t>https://www.walmart.com/ip/Softdisc-Menstrual-Disc-12-Hr-Period-Protection-14-Count/639831697?from=/search</t>
  </si>
  <si>
    <t>Regular Flow</t>
  </si>
  <si>
    <t>https://www.walmart.com/ip/Tampax-REG-Flow-Menstrual-Cup-up-to-12-hrs-Comfort-Fit-protection/210765862?from=/search</t>
  </si>
  <si>
    <t>https://www.walmart.com/ip/Flex-Reusable-Menstrual-Cup-Size-1-with-2-Free-Flex-Disposable-Menstrual-Discs/954621609?adsRedirect=true</t>
  </si>
  <si>
    <t>https://www.walmart.com/ip/The-Honey-Pot-Company-Silicone-Menstrual-Cup-BPA-Free-Size-1-for-Light-Medium-flow-1ct/330656262?from=/search</t>
  </si>
  <si>
    <t>https://www.walmart.com/ip/Shordy-Reusable-Menstrual-Cup-Set-of-2-with-Storage-Box-Small-and-Large/765871006?from=/search</t>
  </si>
  <si>
    <t>https://www.walmart.com/ip/Saalt-Soft-Menstrual-Cup-Super-Soft-and-Flexible-Best-Sensitive-Cup-Wear-for-12-Hours-Made-in-USA-Mountain-Iris-Regular/572730649?from=/search</t>
  </si>
  <si>
    <t>Soft menstrual cup</t>
  </si>
  <si>
    <t>https://www.walmart.com/ip/Saalt-Menstrual-Disc-Size-Regular-Soft-Flexible-Reusable-Medical-Grade-Silicone-Wear-12-Hours-Removal-Notch-Two-Sizes-Cup-Tampon-Alternative-Made-USA/1838891181?from=/search</t>
  </si>
  <si>
    <t>https://www.walmart.com/ip/DivaCup-Model-1-BPA-Free-Reusable-Menstrual-Cup-Leak-Free-Feminine-Hygiene-Tampon-and-Pad-Alternative-Up-To-12-Hours-Of-Protection/26789677?from=/search.</t>
  </si>
  <si>
    <t>https://www.walmart.com/ip/Always-Radiant-Teen-Feminine-Pads-with-FlexFoam-Size-1-Regular-with-Wings-Unscented-28-Ct/21151700?athbdg=L1600&amp;adsRedirect=true</t>
  </si>
  <si>
    <t>https://www.walmart.com/ip/Always-Ultra-Thin-Pads-Unscented-with-Wings-Long-Absorbency-Size-2-58-Ct/20659449?adsRedirect=true</t>
  </si>
  <si>
    <t>https://www.walmart.com/ip/L-Ultra-Thin-Pads-100-Cotton-Free-Top-Layer-with-Wings-Regular-Absorbency-42-Ct/746794527?adsRedirect=true</t>
  </si>
  <si>
    <t>https://www.walmart.com/ip/Equate-Maxi-Pads-Super-48-Count/10423559?athbdg=L1103&amp;from=/search</t>
  </si>
  <si>
    <t>https://www.walmart.com/ip/Stayfree-Ultra-Thin-Super-Long-Pads-With-Wings-32ct-Multi-Fluid-Protection-For-Up-To-8-Hours-With-Odor-Neutralizer/39384250?athbdg=L1600&amp;from=/search</t>
  </si>
  <si>
    <t>https://www.walmart.com/ip/U-by-Kotex-Clean-Secure-Ultra-Thin-Pads-Heavy-Absorbency-56-Count/16532749?athbdg=L1103&amp;adsRedirect=true</t>
  </si>
  <si>
    <t>https://www.walmart.com/ip/U-by-Kotex-Clean-Secure-Ultra-Thin-Pads-with-Wings-Regular-Absorbency-36-Count/216963541?athbdg=L1102&amp;from=/search</t>
  </si>
  <si>
    <t>https://www.walmart.com/ip/Always-Ultra-Thin-Daytime-Pads-with-Wings-Size-1-Regular-Unscented-46-Ct/33469687?athbdg=L1102&amp;from=/search</t>
  </si>
  <si>
    <t>https://www.walmart.com/ip/Stayfree-Maxi-Super-Pads-Wingless-Unscented-66-Ct-Absorbs-30-More-Multi-Fluid-Absorption-Comfortably-Dry-For-Up-To-8-Hours/37700735?from=/search</t>
  </si>
  <si>
    <t>https://www.walmart.com/ip/Stayfree-Classic-Pads-Super-Long-22-Ct/38518559?athbdg=L1103&amp;from=/search</t>
  </si>
  <si>
    <t>https://www.walmart.com/ip/Always-Maxi-Pads-Unscented-with-Wings-Overnight-Absorbency-Size-5-36-Ct/43826376?athbdg=L1103&amp;from=/search</t>
  </si>
  <si>
    <t>https://www.walmart.com/ip/Equate-Maxi-Pads-with-Wings-Unscented-Overnight-Size-4-26-Count/413517294?from=/search</t>
  </si>
  <si>
    <t>https://www.walmart.com/ip/Equate-Ultra-Thin-Pads-with-Flexi-Wings-Unscented-Regular-Size-1-36-Count/10324949?athbdg=L1600&amp;from=/search</t>
  </si>
  <si>
    <t>https://www.walmart.com/ip/L-Organic-Cotton-Topsheet-Ultra-Thin-Super-Absorbency-Pads-56-Ct/468660105?adsRedirect=true</t>
  </si>
  <si>
    <t>https://www.walmart.com/ip/LOLA-Ultra-Thin-Pads-with-Wings-Heavy-Organic-Cotton-Top-Sheet-and-Core-16-Count/874226653?from=/search</t>
  </si>
  <si>
    <t>https://www.walmart.com/ip/Tampax-Radiant-Tampons-Duo-Pack-with-LeakGuard-Braid-Regular-Super-Absorbency-Unscented-38-Count/543758810?adsRedirect=true</t>
  </si>
  <si>
    <t>https://www.walmart.com/ip/Tampax-Pearl-Tampons-Trio-Pack-Super-Super-Plus-Ultra-Absorbency-with-BPA-Free-Plastic-Applicator-and-LeakGuard-Braid-Unscented-34-Count/390837645?athbdg=L1103&amp;adsRedirect=true</t>
  </si>
  <si>
    <t>https://www.walmart.com/ip/U-by-Kotex-Click-Compact-Tampons-Regular-Unscented-45-Count/973420847?adsRedirect=true</t>
  </si>
  <si>
    <t>https://www.walmart.com/ip/Cora-Compact-Applicator-Tampons-100-Organic-Cotton-S-S-32-ct/1475019874?adsRedirect=true</t>
  </si>
  <si>
    <t>https://www.walmart.com/ip/Tampax-Radiant-Tampons-Duo-Pack-with-LeakGuard-Braid-Regular-Super-Absorbency-Unscented-38-Count/543758810?from=/search</t>
  </si>
  <si>
    <t>https://www.walmart.com/ip/U-by-Kotex-Click-Compact-Multipack-Tampons-Regular-Super-Unscented-30-Count/610023504?athbdg=L1103&amp;adsRedirect=true</t>
  </si>
  <si>
    <t>https://www.walmart.com/ip/U-by-Kotex-Click-Compact-Tampons-Regular-Unscented-16-Count/508565470?athbdg=L1103&amp;adsRedirect=true</t>
  </si>
  <si>
    <t>https://www.walmart.com/ip/Playtex-Sport-Multi-Pack-Regular-And-Super-Plastic-Applicator-Unscented-Tampons-48-Ct-Total-360-Degree-Level-Period-Protection-Traps-Leaks-No-Slip-Gr/162594077?athbdg=L1103&amp;adsRedirect=true</t>
  </si>
  <si>
    <t>https://www.walmart.com/ip/Playtex-Sport-Super-Plastic-Applicator-Tampons-36-Ct-360-Degree-Sport-Level-Period-Protection-No-Slip-Grip-Applicator/17325209?athbdg=L1103&amp;adsRedirect=true</t>
  </si>
  <si>
    <t>Clean Comfort</t>
  </si>
  <si>
    <t>https://www.walmart.com/ip/Playtex-Clean-Comfort-Organic-Tampons-Regular-and-Super-Variety-Pack-28ct/1614267565?from=/search</t>
  </si>
  <si>
    <t>https://www.walmart.com/ip/Equate-Tampon-Multi-Pack-with-Cardboar-Applicator-Unscented-Light-Regular-and-Super-54-Count/10423601?athbdg=L1103&amp;from=/search</t>
  </si>
  <si>
    <t>https://www.walmart.com/ip/Equate-Tampons-with-Plastic-Applicator-Unscented-Light-Regular-and-Super-36-Count/10423626?athbdg=L1102&amp;from=/search</t>
  </si>
  <si>
    <t>https://www.walmart.com/ip/Equate-Super-Absorbency-Unscented-Tampons-with-Plastic-Applicators-18-Ct/23944514?athbdg=L1103&amp;from=/search</t>
  </si>
  <si>
    <t>https://www.walmart.com/ip/L-Organic-Cotton-Tampons-Light-Regular-Absorbency-Fragrance-Free-Duo-Pack-30-Ct/783019718?athbdg=L1103&amp;adsRedirect=true</t>
  </si>
  <si>
    <t>https://www.walmart.com/ip/L-Organic-Cotton-Tampons-Regular-Absorbency-Fragrance-Free-42-Count/484836670?adsRedirect=true</t>
  </si>
  <si>
    <t>https://www.walmart.com/ip/LOLA-Super-Tampons-Compact-Plastic-Applicator-20-Ct/951728303?athbdg=L1102&amp;from=/search</t>
  </si>
  <si>
    <t>https://www.cvs.com/shop/softdisc-feminine-protection-disc-prodid-214411</t>
  </si>
  <si>
    <t>https://www.cvs.com/shop/flex-menstrual-discs-12-ct-prodid-2430008</t>
  </si>
  <si>
    <t>https://www.cvs.com/shop/the-perfect-fit-disc-reusable-menstrual-disc-prodid-559170</t>
  </si>
  <si>
    <t>https://www.cvs.com/shop/flex-reusable-menstrual-disc-prodid-495591</t>
  </si>
  <si>
    <t>https://www.cvs.com/shop/flex-plant-menstrual-disc-12-ct-prodid-637416</t>
  </si>
  <si>
    <t>Regular</t>
  </si>
  <si>
    <t>Small</t>
  </si>
  <si>
    <t>https://www.cvs.com/shop/saalt-menstrual-disc-regular-blue-prodid-566437</t>
  </si>
  <si>
    <t>https://www.cvs.com/shop/saalt-menstrual-disc-small-coral-prodid-563347</t>
  </si>
  <si>
    <t>https://www.cvs.com/shop/tampax-radiant-tampons-light-absorbency-unscented-28-ct-prodid-461668</t>
  </si>
  <si>
    <t>https://www.cvs.com/shop/tampax-pearl-tampons-with-leakguard-braid-unscented-regular-prodid-1011288</t>
  </si>
  <si>
    <t>https://www.cvs.com/shop/tampax-radiant-plastic-tampons-duopack-regular-super-absorbency-unscented-32ct-prodid-1011284</t>
  </si>
  <si>
    <t>https://www.cvs.com/shop/cvs-health-plastic-tampons-unscented-super-18-ct-prodid-692439</t>
  </si>
  <si>
    <t>https://www.cvs.com/shop/cvs-health-tampons-super-plus-18-ct-prodid-318476.</t>
  </si>
  <si>
    <t>https://www.cvs.com/shop/playtex-sport-tampons-multi-pack-unscented-regular-and-super-absorbency-36-ct-prodid-2250006</t>
  </si>
  <si>
    <t>https://www.cvs.com/shop/cora-the-comfort-fit-tampon-organic-cotton-regular-absorbency-16-ct-prodid-2690122</t>
  </si>
  <si>
    <t>https://www.cvs.com/shop/the-comfort-fit-tampon-organic-cotton-regular-and-super-absorbency-32ct-prodid-564323</t>
  </si>
  <si>
    <t>Live Better</t>
  </si>
  <si>
    <t>https://www.cvs.com/shop/cvs-live-better-organic-cotton-tampons-with-compact-plant-based-plastic-applicator-super-plus-16-ct-prodid-2600024</t>
  </si>
  <si>
    <t>https://www.cvs.com/shop/cvs-live-better-organic-cotton-tampons-with-compact-plant-based-plastic-applicator-regular-super-36-ct-prodid-1560016</t>
  </si>
  <si>
    <t>https://www.cvs.com/shop/cora-the-peace-of-mind-overnight-pad-with-wings-overnight-14-ct-prodid-450495</t>
  </si>
  <si>
    <t>The Peace-of-Mind Overnight Pad</t>
  </si>
  <si>
    <t>https://www.cvs.com/shop/always-long-maxi-pads-size-2-unscented-super-42-ct-prodid-800032</t>
  </si>
  <si>
    <t>The Peace-of-Mind Pad</t>
  </si>
  <si>
    <t>https://www.cvs.com/shop/cora-the-peace-of-mind-pad-with-organic-cotton-topsheet-regular-absorbency-16-ct-prodid-2690125</t>
  </si>
  <si>
    <t>https://www.cvs.com/shop/u-by-kotex-security-ultra-thin-long-pads-unscented-heavy-flow-prodid-1070338</t>
  </si>
  <si>
    <t>https://www.cvs.com/shop/stayfree-ultra-thin-long-pads-with-wings-super-absorbency-prodid-1011262</t>
  </si>
  <si>
    <t>https://www.cvs.com/shop/cvs-health-ultra-thin-pads-with-wings-regular-prodid-202309</t>
  </si>
  <si>
    <t>https://www.cvs.com/shop/cvs-health-menstrual-cup-prodid-722537</t>
  </si>
  <si>
    <t>https://www.cvs.com/shop/the-divacup-menstrual-cup-prodid-1011321</t>
  </si>
  <si>
    <t>https://www.cvs.com/shop/cora-the-easy-does-it-cup-medical-grade-silicone-prodid-450873</t>
  </si>
  <si>
    <t>The Easy-Dose-It-Cup</t>
  </si>
  <si>
    <t>https://www.cvs.com/shop/flex-discovery-kit-slim-prodid-2430009</t>
  </si>
  <si>
    <t>https://www.cvs.com/shop/l-chlorine-free-ultra-thin-pads-organic-cotton-regular-42-ct-prodid-433811</t>
  </si>
  <si>
    <t>https://www.cvs.com/shop/always-ultra-thin-size-1-pads-with-wings-unscented-regular-prodid-822103</t>
  </si>
  <si>
    <t>ZZZ Period Underwear</t>
  </si>
  <si>
    <t>https://www.walmart.com/ip/Always-ZZZ-Overnight-Disposable-Period-Underwear-for-Women-Size-LG-7-Ct/292386132?athbdg=L1102&amp;adsRedirect=true</t>
  </si>
  <si>
    <t>https://www.walmart.com/ip/Thinx-for-All-Women-s-Super-Absorbency-Cotton-Brief-Period-Underwear-Small-Black/2746551607?adsRedirect=true</t>
  </si>
  <si>
    <t>https://www.cvs.com/shop/always-zzz-overnight-disposable-period-underwear-for-women-7-ct-prodid-559999</t>
  </si>
  <si>
    <t>https://www.cvs.com/shop/thinx-for-all-women-s-super-absorbency-cotton-brief-period-underwear-black-prodid-625028</t>
  </si>
  <si>
    <t>Teens</t>
  </si>
  <si>
    <t>https://www.cvs.com/shop/thinx-teens-super-absorbency-cotton-bikini-period-underwear-hologram-prodid-514936</t>
  </si>
  <si>
    <t>Everywear</t>
  </si>
  <si>
    <t>https://www.cvs.com/shop/saalt-everywear-heavy-asorbency-brief-leak-proof-period-underwear-prodid-563340</t>
  </si>
  <si>
    <t>https://www.walgreens.com/store/c/always-zzz-overnight-disposable-period-underwear-for-women/ID=300419696-product?skuId=400640787</t>
  </si>
  <si>
    <t>https://www.walgreens.com/store/c/thinx-for-all-women's-super-absorbency-cotton-brief-period-underwear-black/ID=300436643-product?skuId=400658455</t>
  </si>
  <si>
    <t>https://www.target.com/p/always-ultra-thin-pads-regular-absorbency-size-1/-/A-15063910?preselect=16748334#lnk=sametab</t>
  </si>
  <si>
    <t>https://www.target.com/p/always-ultra-thin-pads-regular-absorbency-size-1/-/A-15063910?preselect=53114537#lnk=sametab</t>
  </si>
  <si>
    <t>Overnight</t>
  </si>
  <si>
    <t>Pure Cotton</t>
  </si>
  <si>
    <t>https://www.target.com/p/l-organic-cotton-topsheet-ultra-thin-regular-absorbency-pads-with-wings/-/A-83372731?preselect=79186025#lnk=sametab</t>
  </si>
  <si>
    <t>https://www.target.com/p/cora-organic-cotton-ultra-thin-overnight-fragrance-free-pads-with-wings-for-periods-super-absorbency-28ct/-/A-76155166#lnk=sametab</t>
  </si>
  <si>
    <t>https://www.target.com/p/always-pure-cotton-overnight-pads-with-wings-size-4/-/A-86437943?preselect=84743584#lnk=sametab</t>
  </si>
  <si>
    <t>https://www.target.com/p/stayfree-ultra-thin-pads-with-wings-unscented-regular-36ct/-/A-13404333#lnk=sametab</t>
  </si>
  <si>
    <t>https://www.target.com/p/l-organic-cotton-maxi-extra-long-overnight-pads/-/A-86437950?preselect=84743600#lnk=sametab</t>
  </si>
  <si>
    <t>https://www.target.com/p/always-radiant-overnight-sanitary-pads-with-wings-scented-size-4/-/A-81279515?preselect=76155420#lnk=sametab</t>
  </si>
  <si>
    <t>https://www.target.com/p/u-by-kotex-clean-secure-heavy-ultra-thin-feminine-fragrance-free-pads-unscented/-/A-82777843?preselect=11156326#lnk=sametab</t>
  </si>
  <si>
    <t>Infinity</t>
  </si>
  <si>
    <t>https://www.target.com/p/always-infinity-pads-regular-absorbency-size-1/-/A-15062592?preselect=13369056#lnk=sametab</t>
  </si>
  <si>
    <t>Rael</t>
  </si>
  <si>
    <t>https://www.target.com/p/rael-organic-cotton-cover-regular-38-overnight-pads-duopack-unscented-28ct/-/A-85923721#lnk=sametab</t>
  </si>
  <si>
    <t>https://www.target.com/p/rael-organic-cotton-cover-regular-menstrual-fragrance-free-pads-unscented-16ct/-/A-75664184#lnk=sametab</t>
  </si>
  <si>
    <t>https://www.target.com/p/the-honey-pot-company-herbal-regular-pads-with-wings-organic-cotton-cover-20ct/-/A-81782456#lnk=sametab</t>
  </si>
  <si>
    <t>https://www.target.com/p/saalt-menstrual-cup-ocean-blue-regular/-/A-75663425#lnk=sametab</t>
  </si>
  <si>
    <t>https://www.target.com/p/the-honey-pot-silicone-menstrual-cup-size-1/-/A-81177908#lnk=sametab</t>
  </si>
  <si>
    <t>https://www.target.com/p/divacup-model-1-reusable-menstrual-cup/-/A-14297501#lnk=sametab</t>
  </si>
  <si>
    <t>https://www.target.com/p/cora-reusable-menstrual-cup-size-2/-/A-75668275#lnk=sametab</t>
  </si>
  <si>
    <t>https://www.target.com/p/softdisc-menstrual-discs-14ct/-/A-75003204#lnk=sametab</t>
  </si>
  <si>
    <t>https://www.target.com/p/cora-reusable-menstrual-disc-1ct/-/A-82433921#lnk=sametab</t>
  </si>
  <si>
    <t>https://www.target.com/p/flex-reusable-menstrual-disc/-/A-84761412#lnk=sametab</t>
  </si>
  <si>
    <t>https://www.target.com/p/divacup-disc-reusable-menstrual-disc/-/A-87616653#lnk=sametab</t>
  </si>
  <si>
    <t>Diva</t>
  </si>
  <si>
    <t>https://www.target.com/p/saalt-reusable-menstrual-disc/-/A-87075742?preselect=84804280#lnk=sametab</t>
  </si>
  <si>
    <t>Discs (Disposable)</t>
  </si>
  <si>
    <t>Discs (Reusable)</t>
  </si>
  <si>
    <t>Underwear (Disposable)</t>
  </si>
  <si>
    <t>Underwear (Reusable)</t>
  </si>
  <si>
    <t>https://www.target.com/p/flex-menstrual-discs/-/A-86710157?preselect=84761411#lnk=sametab</t>
  </si>
  <si>
    <t>https://www.target.com/p/flex-menstrual-discs/-/A-86710157?preselect=75665025#lnk=sametab</t>
  </si>
  <si>
    <t>https://www.target.com/p/tampax-pearl-regular-absorbency-tampons/-/A-15066062?preselect=13190965#lnk=sametab</t>
  </si>
  <si>
    <t>https://www.target.com/p/tampax-pearl-regular-absorbency-tampons/-/A-15066062?preselect=13369122#lnk=sametab</t>
  </si>
  <si>
    <t>https://www.target.com/p/tampax-pearl-regular-absorbency-tampons/-/A-15066062?preselect=13234608#lnk=sametab</t>
  </si>
  <si>
    <t>https://www.target.com/p/u-by-kotex-click-tampons-multipack-compact-tampons-regular-super-absorbency-unscented/-/A-80394592?preselect=12213584#lnk=sametab</t>
  </si>
  <si>
    <t>https://www.target.com/p/u-by-kotex-click-tampons-multipack-compact-tampons-regular-super-absorbency-unscented/-/A-80394592?preselect=50567052#lnk=sametab</t>
  </si>
  <si>
    <t>https://www.target.com/p/playtex-sport-multipack-tampons/-/A-80394593?preselect=14670716#lnk=sametab</t>
  </si>
  <si>
    <t>https://www.target.com/p/playtex-sport-multipack-tampons/-/A-80394593?preselect=11082262#lnk=sametab</t>
  </si>
  <si>
    <t>https://www.target.com/p/multipack-tampons-plastic-50ct-up-38-up-8482/-/A-15104004#lnk=sametab</t>
  </si>
  <si>
    <t>https://www.target.com/p/tampons-regular-absorbency-plastic-36ct-up-38-up-8482/-/A-50616712#lnk=sametab</t>
  </si>
  <si>
    <t>https://www.target.com/p/l-organic-cotton-full-size-multipack-refill-tampons-regular-super-42ct/-/A-84743601#lnk=sametab</t>
  </si>
  <si>
    <t>https://www.target.com/p/l-organic-cotton-full-size-multipack-tampons-regular-super/-/A-86798619?preselect=84743590#lnk=sametab</t>
  </si>
  <si>
    <t>https://www.target.com/p/thinx-for-all-women-s-super-absorbency-brief-period-underwear/-/A-81637757?preselect=81550331#lnk=sametab</t>
  </si>
  <si>
    <t>https://www.target.com/p/always-zzz-period-underwear-l-xl-7ct/-/A-81782469#lnk=sametab</t>
  </si>
  <si>
    <t>https://www.target.com/p/rael-organic-cotton-overnight-period-underwear-unscented-l-xl-8ct/-/A-82458968#lnk=sametab</t>
  </si>
  <si>
    <t>https://www.target.com/p/cora-reusable-period-underwear-bikini-style-black/-/A-81812091?preselect=78853628#lnk=sametab</t>
  </si>
  <si>
    <t>https://www.target.com/p/saalt-heavy-absorbency-briefs-super-soft-modal-comfort-leak-proof-period-underwear-volcanic-black/-/A-87870685?preselect=87860942#lnk=sametab</t>
  </si>
  <si>
    <t>https://www.walgreens.com/store/c/walgreens-maxi-pads,-overnight,-wingless-unscented/ID=prod6188649-product</t>
  </si>
  <si>
    <t>https://www.walgreens.com/store/c/always-ultra-thin-pads,-long-super,-without-wings-unscented,-size-2/ID=300433678-product</t>
  </si>
  <si>
    <t>https://www.walgreens.com/store/c/always-radiant-pads,-regular,-with-wings-clean-scent,-size-1/ID=prod6395452-product?skuId=sku6276004</t>
  </si>
  <si>
    <t>https://www.walgreens.com/store/c/always-maxi-pads,-long-super,-without-wings-unscented,-size-2/ID=300436197-product</t>
  </si>
  <si>
    <t>https://www.walgreens.com/store/c/l.-chlorine-free-ultra-thin-pads,-with-wings,-organic-top-sheet-unscented,-regular-absorbency/ID=300421348-product?skuId=400646077</t>
  </si>
  <si>
    <t>https://www.walgreens.com/store/c/lola-heavy-pads/ID=300425405-product</t>
  </si>
  <si>
    <t>https://www.walgreens.com/store/c/stayfree-ultra-thin-pads,-regular-absorbency-with-wings-unscented,-regular/ID=prod6354763-product</t>
  </si>
  <si>
    <t>https://www.walgreens.com/store/c/u-by-kotex-clean-&amp;-secure-ultra-thin-pads-with-wings/ID=300413438-product</t>
  </si>
  <si>
    <t>https://www.walgreens.com/store/c/u-by-kotex-clean-&amp;-secure-ultra-thin-pads-with-wings/ID=300413270-product</t>
  </si>
  <si>
    <t>https://www.walgreens.com/store/c/walgreens-menstrual-cup-small/ID=300407680-product</t>
  </si>
  <si>
    <t>https://www.walgreens.com/store/c/the-divacup-model-1-reusable-menstrual-cup/ID=prod6160638-product</t>
  </si>
  <si>
    <t>https://www.walgreens.com/store/c/the-honey-pot-silicone-menstrual-cup---size-1/ID=300420421-product</t>
  </si>
  <si>
    <t>https://www.walgreens.com/store/c/flex-menstrual-cup,-size-02-full/ID=300407692-product</t>
  </si>
  <si>
    <t>https://www.walgreens.com/store/c/flex-softdisc-menstrual-cup/ID=prod16459-product</t>
  </si>
  <si>
    <t>https://www.walgreens.com/store/c/flex-menstrual-discs-one-size/ID=300402354-product</t>
  </si>
  <si>
    <t>https://www.walgreens.com/store/c/flex-reusable-menstrual-disc/ID=300427243-product</t>
  </si>
  <si>
    <t>https://www.walgreens.com/store/c/cora-reusable-menstrual-disc/ID=300435763-product</t>
  </si>
  <si>
    <t>https://www.walgreens.com/store/c/u-by-kotex-click-compact-tampons-unscented/ID=300401147-product</t>
  </si>
  <si>
    <t>https://www.walgreens.com/store/c/tampax-radiant-radiant-tampons-unscented/ID=300439810-product?skuId=sku6329275</t>
  </si>
  <si>
    <t>Organic Cotton</t>
  </si>
  <si>
    <t>https://www.walgreens.com/store/c/walgreens-organic-cotton-plastic-applicator-tampon-unscented,-super-absorbency/ID=300403948-product</t>
  </si>
  <si>
    <t>Perfection Silk</t>
  </si>
  <si>
    <t>https://www.walgreens.com/store/c/walgreens-perfection-silk-tampons-unscented/ID=300433810-product?skuId=400646047</t>
  </si>
  <si>
    <t>https://www.walgreens.com/store/c/l.-organic-cotton-tampons-unscented/ID=300424560-product?skuId=400646070</t>
  </si>
  <si>
    <t>Absorbancy</t>
  </si>
  <si>
    <t>https://www.walgreens.com/store/c/tampax-pearl-pearl-tampons-unscented/ID=300439812-product</t>
  </si>
  <si>
    <t>https://www.walgreens.com/store/c/walgreens-perfection-silk-tampons-unscented/ID=300433820-product?skuId=400655419</t>
  </si>
  <si>
    <t>Pocket</t>
  </si>
  <si>
    <t>https://www.walgreens.com/store/c/tampax-pearl-pearl-tampons-unscented/ID=300439813-product?skuId=sku6289187</t>
  </si>
  <si>
    <t>https://www.walgreens.com/store/c/tampax-pocket-radiant-pocket-radiant-tampons-unscented,-regular-absorbency/ID=prod6408431-product</t>
  </si>
  <si>
    <t>https://www.walgreens.com/store/c/tampax-pearl-pearl-tampons-unscented,-ultra-absorbency/ID=300439816-product</t>
  </si>
  <si>
    <t>Click</t>
  </si>
  <si>
    <t>https://www.walgreens.com/store/c/u-by-kotex-click-compact-tampons-unscented/ID=300401146-product?skuId=400622564</t>
  </si>
  <si>
    <t>https://www.walgreens.com/store/c/playtex-sport-regular-tampons-unscented/ID=300440862-product</t>
  </si>
  <si>
    <t>https://www.walgreens.com/store/c/playtex-sport-plastic-tampons,-regular-absorbency-unscented,-regular-absorbency/ID=300437087-product</t>
  </si>
  <si>
    <t>https://www.walgreens.com/store/c/l.-organic-cotton-tampons-unscented/ID=300399787-product?skuId=400646073</t>
  </si>
  <si>
    <t>https://www.walgreens.com/store/c/lola-tampons-unscented/ID=300425404-product?skuId=400646948</t>
  </si>
  <si>
    <t>Cost per Package</t>
  </si>
  <si>
    <t>Variable</t>
  </si>
  <si>
    <t>Heavy</t>
  </si>
  <si>
    <t>Super</t>
  </si>
  <si>
    <t>Mixed</t>
  </si>
  <si>
    <t>Super Plus</t>
  </si>
  <si>
    <t>Light</t>
  </si>
  <si>
    <t>Ultra</t>
  </si>
  <si>
    <t>Heavy Ultra</t>
  </si>
  <si>
    <t>Clean &amp; Secure</t>
  </si>
  <si>
    <t>Average</t>
  </si>
  <si>
    <t>N/A</t>
  </si>
  <si>
    <t>Wyoming</t>
  </si>
  <si>
    <t>Wisconsin</t>
  </si>
  <si>
    <t>West Virginia</t>
  </si>
  <si>
    <t>https://app.leg.wa.gov/RCW/default.aspx?cite=28A.210.420</t>
  </si>
  <si>
    <t>Washington</t>
  </si>
  <si>
    <t>https://law.lis.virginia.gov/vacode/title22.1/chapter1/section22.1-6.1/</t>
  </si>
  <si>
    <t>Virginia</t>
  </si>
  <si>
    <t>https://legislature.vermont.gov/statutes/section/16/031/01432</t>
  </si>
  <si>
    <t>Vermont</t>
  </si>
  <si>
    <t>https://le.utah.gov/~2022/bills/hbillenr/HB0162.pdf</t>
  </si>
  <si>
    <t>Utah</t>
  </si>
  <si>
    <t>Texas</t>
  </si>
  <si>
    <t>https://wapp.capitol.tn.gov/apps/BillInfo/default.aspx?BillNumber=HB2207&amp;GA=113</t>
  </si>
  <si>
    <t>Tennessee</t>
  </si>
  <si>
    <t>South Dakota</t>
  </si>
  <si>
    <t>South Carolina</t>
  </si>
  <si>
    <t>https://webserver.rilegislature.gov/Statutes/TITLE16/16-21/16-21-38.htm#:~:text=(1)%20Feminine%20products%20shall%20be,includes%20tampons%20and%20sanitary%20napkins.</t>
  </si>
  <si>
    <t>Rhode Island</t>
  </si>
  <si>
    <t>Pennsylvania</t>
  </si>
  <si>
    <t>https://olis.oregonlegislature.gov/liz/2021R1/Downloads/MeasureDocument/HB3294/Enrolled</t>
  </si>
  <si>
    <t>Oregon</t>
  </si>
  <si>
    <t>Oklahoma</t>
  </si>
  <si>
    <t>https://codes.ohio.gov/ohio-revised-code/section-3313.6413</t>
  </si>
  <si>
    <t>Ohio</t>
  </si>
  <si>
    <t>North Dakota</t>
  </si>
  <si>
    <t>North Carolina</t>
  </si>
  <si>
    <t>https://www.nysenate.gov/legislation/bills/2023/S5913/amendment/A</t>
  </si>
  <si>
    <t>New York</t>
  </si>
  <si>
    <t>https://www.nmlegis.gov/Sessions/23%20Regular/bills/house/HB0134.pdf</t>
  </si>
  <si>
    <t>New Mexico</t>
  </si>
  <si>
    <t>https://pub.njleg.state.nj.us/Bills/2022/S1500/1221_R3.PDF</t>
  </si>
  <si>
    <t>New Jersey</t>
  </si>
  <si>
    <t>https://gencourt.state.nh.us/bill_status/legacy/bs2016/bill_status.aspx?lsr=1107&amp;sy=2019&amp;sortoption=&amp;txtsessionyear=2019&amp;txtbillnumber=SB142</t>
  </si>
  <si>
    <t>New Hampshire</t>
  </si>
  <si>
    <t>https://www.leg.state.nv.us/nrs/nrs-386.html#NRS386Sec900</t>
  </si>
  <si>
    <t>Nevada</t>
  </si>
  <si>
    <t>Nebraska</t>
  </si>
  <si>
    <t>Montana</t>
  </si>
  <si>
    <t>Missouri</t>
  </si>
  <si>
    <t>Mississippi</t>
  </si>
  <si>
    <t>https://www.revisor.mn.gov/bills/bill.php?f=HF2497&amp;b=house&amp;y=2024&amp;ssn=0</t>
  </si>
  <si>
    <t>Minnesota</t>
  </si>
  <si>
    <t>Michigan</t>
  </si>
  <si>
    <t>Massachusetts</t>
  </si>
  <si>
    <t>https://mgaleg.maryland.gov/mgawebsite/Legislation/Details/HB0205?ys=2021RS</t>
  </si>
  <si>
    <t>Maryland</t>
  </si>
  <si>
    <t>Maine</t>
  </si>
  <si>
    <t>Louisiana</t>
  </si>
  <si>
    <t>Kentucky</t>
  </si>
  <si>
    <t>Kansas</t>
  </si>
  <si>
    <t>Iowa</t>
  </si>
  <si>
    <t>Indiana</t>
  </si>
  <si>
    <t>https://www.ilga.gov/legislation/BillStatus.asp?DocTypeID=HB&amp;DocNum=156&amp;GAID=16&amp;SessionID=110&amp;LegID=127991</t>
  </si>
  <si>
    <t>Illinois</t>
  </si>
  <si>
    <t>Idaho</t>
  </si>
  <si>
    <t>https://www.capitol.hawaii.gov/sessions/session2023/bills/HB481_HD1_.htm</t>
  </si>
  <si>
    <t>Hawaii</t>
  </si>
  <si>
    <t>Georgia</t>
  </si>
  <si>
    <t>Florida</t>
  </si>
  <si>
    <t>https://delcode.delaware.gov/title14/c041/sc01/index.html</t>
  </si>
  <si>
    <t>Delaware</t>
  </si>
  <si>
    <t>https://www.cga.ct.gov/2022/fc/pdf/2022HB-05272-R000468-FC.pdf</t>
  </si>
  <si>
    <t>Connecticut</t>
  </si>
  <si>
    <t>Colorado</t>
  </si>
  <si>
    <t>https://leginfo.legislature.ca.gov/faces/billTextClient.xhtml?bill_id=202120220AB367</t>
  </si>
  <si>
    <t>California</t>
  </si>
  <si>
    <t>Arkansas</t>
  </si>
  <si>
    <t>Arizona</t>
  </si>
  <si>
    <t>Alaska</t>
  </si>
  <si>
    <t>Alabama</t>
  </si>
  <si>
    <t>Funding Available for Period Products</t>
  </si>
  <si>
    <t>Period Products Required in Schools</t>
  </si>
  <si>
    <t>State</t>
  </si>
  <si>
    <t>No*</t>
  </si>
  <si>
    <t>Period Products Specifically Exempt from Tax</t>
  </si>
  <si>
    <t>Data was collected between July - September 2023</t>
  </si>
  <si>
    <t>Legislation (as of April 2024)</t>
  </si>
  <si>
    <t>No*: Period products not specifcally exempt but state has NO sales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</si>
</sst>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4" fillId="0" borderId="0" xfId="1"/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left"/>
    </xf>
    <xf numFmtId="0" fontId="0" fillId="0" borderId="1" xfId="0" pivotButton="1" applyBorder="1"/>
    <xf numFmtId="0" fontId="0" fillId="0" borderId="1" xfId="0" applyBorder="1"/>
    <xf numFmtId="0" fontId="0" fillId="0" borderId="1" xfId="0" applyBorder="1" applyAlignment="1">
      <alignment horizontal="left"/>
    </xf>
    <xf numFmtId="164" fontId="0" fillId="0" borderId="1" xfId="0" applyNumberFormat="1" applyBorder="1"/>
    <xf numFmtId="0" fontId="3" fillId="0" borderId="0" xfId="2"/>
    <xf numFmtId="0" fontId="5" fillId="0" borderId="0" xfId="3"/>
    <xf numFmtId="0" fontId="3" fillId="0" borderId="0" xfId="2" applyAlignment="1">
      <alignment wrapText="1"/>
    </xf>
    <xf numFmtId="0" fontId="7" fillId="0" borderId="0" xfId="0" applyFont="1"/>
    <xf numFmtId="0" fontId="2" fillId="0" borderId="0" xfId="2" applyFont="1"/>
    <xf numFmtId="0" fontId="6" fillId="0" borderId="0" xfId="2" applyFont="1"/>
    <xf numFmtId="0" fontId="1" fillId="0" borderId="0" xfId="2" applyFont="1"/>
  </cellXfs>
  <cellStyles count="4">
    <cellStyle name="Hyperlink" xfId="1" builtinId="8"/>
    <cellStyle name="Hyperlink 2" xfId="3" xr:uid="{DCC6BF7B-89F1-40C0-8F52-721632506A49}"/>
    <cellStyle name="Normal" xfId="0" builtinId="0"/>
    <cellStyle name="Normal 2" xfId="2" xr:uid="{A74FE6E2-55F4-4C94-BC89-D2156A992525}"/>
  </cellStyles>
  <dxfs count="18">
    <dxf>
      <numFmt numFmtId="164" formatCode="&quot;$&quot;#,##0.00"/>
    </dxf>
    <dxf>
      <numFmt numFmtId="164" formatCode="&quot;$&quot;#,##0.00"/>
    </dxf>
    <dxf>
      <numFmt numFmtId="4" formatCode="#,##0.00"/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4" formatCode="#,##0.00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64" formatCode="&quot;$&quot;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pivotSource>
    <c:name>[Supplemental Materials.xlsx]Summarized Period Product Costs!PivotTable2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Cost Per Unit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22337153247359767"/>
          <c:y val="2.014711613774731E-2"/>
          <c:w val="0.74287852271414623"/>
          <c:h val="0.9002249769860759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'Summarized Period Product Costs'!$B$2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'Summarized Period Product Costs'!$A$3:$A$9</c:f>
              <c:strCache>
                <c:ptCount val="7"/>
                <c:pt idx="0">
                  <c:v>Discs (Reusable)</c:v>
                </c:pt>
                <c:pt idx="1">
                  <c:v>Cups</c:v>
                </c:pt>
                <c:pt idx="2">
                  <c:v>Underwear (Reusable)</c:v>
                </c:pt>
                <c:pt idx="3">
                  <c:v>Underwear (Disposable)</c:v>
                </c:pt>
                <c:pt idx="4">
                  <c:v>Discs (Disposable)</c:v>
                </c:pt>
                <c:pt idx="5">
                  <c:v>Tampons</c:v>
                </c:pt>
                <c:pt idx="6">
                  <c:v>Pads</c:v>
                </c:pt>
              </c:strCache>
            </c:strRef>
          </c:cat>
          <c:val>
            <c:numRef>
              <c:f>'Summarized Period Product Costs'!$B$3:$B$9</c:f>
              <c:numCache>
                <c:formatCode>"$"#,##0.00</c:formatCode>
                <c:ptCount val="7"/>
                <c:pt idx="0">
                  <c:v>28.499277777777777</c:v>
                </c:pt>
                <c:pt idx="1">
                  <c:v>28.483055555555559</c:v>
                </c:pt>
                <c:pt idx="2">
                  <c:v>21.115000000000002</c:v>
                </c:pt>
                <c:pt idx="3">
                  <c:v>1.4851785714285715</c:v>
                </c:pt>
                <c:pt idx="4">
                  <c:v>1.313598484848485</c:v>
                </c:pt>
                <c:pt idx="5">
                  <c:v>0.3065417714236548</c:v>
                </c:pt>
                <c:pt idx="6">
                  <c:v>0.261291424355583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DC-4FC5-A967-6FC19F13EC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306300751"/>
        <c:axId val="1075097583"/>
      </c:barChart>
      <c:catAx>
        <c:axId val="3063007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097583"/>
        <c:crosses val="autoZero"/>
        <c:auto val="1"/>
        <c:lblAlgn val="ctr"/>
        <c:lblOffset val="100"/>
        <c:noMultiLvlLbl val="0"/>
      </c:catAx>
      <c:valAx>
        <c:axId val="10750975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3007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'Summarized Period Product Costs'!$H$22</c:f>
              <c:strCache>
                <c:ptCount val="1"/>
                <c:pt idx="0">
                  <c:v>Average Cost Per Lifetime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'Summarized Period Product Costs'!$D$23:$D$29</c:f>
              <c:strCache>
                <c:ptCount val="7"/>
                <c:pt idx="0">
                  <c:v>Cups</c:v>
                </c:pt>
                <c:pt idx="1">
                  <c:v>Discs (Reusable)</c:v>
                </c:pt>
                <c:pt idx="2">
                  <c:v>Underwear (Reusable)</c:v>
                </c:pt>
                <c:pt idx="3">
                  <c:v>Pads</c:v>
                </c:pt>
                <c:pt idx="4">
                  <c:v>Tampons</c:v>
                </c:pt>
                <c:pt idx="5">
                  <c:v>Discs (Disposable)</c:v>
                </c:pt>
                <c:pt idx="6">
                  <c:v>Underwear (Disposable)</c:v>
                </c:pt>
              </c:strCache>
            </c:strRef>
          </c:cat>
          <c:val>
            <c:numRef>
              <c:f>'Summarized Period Product Costs'!$H$23:$H$29</c:f>
              <c:numCache>
                <c:formatCode>#,##0.00</c:formatCode>
                <c:ptCount val="7"/>
                <c:pt idx="0">
                  <c:v>227.86444444444447</c:v>
                </c:pt>
                <c:pt idx="1">
                  <c:v>227.99422222222222</c:v>
                </c:pt>
                <c:pt idx="2">
                  <c:v>802.37000000000012</c:v>
                </c:pt>
                <c:pt idx="3">
                  <c:v>2382.9777901229172</c:v>
                </c:pt>
                <c:pt idx="4">
                  <c:v>2795.660955383732</c:v>
                </c:pt>
                <c:pt idx="5">
                  <c:v>5990.0090909090914</c:v>
                </c:pt>
                <c:pt idx="6">
                  <c:v>6772.4142857142861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CE-46F8-ACB0-04BF2B3FE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70993231"/>
        <c:axId val="2092475567"/>
      </c:barChart>
      <c:catAx>
        <c:axId val="2070993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2475567"/>
        <c:crosses val="autoZero"/>
        <c:auto val="1"/>
        <c:lblAlgn val="ctr"/>
        <c:lblOffset val="100"/>
        <c:noMultiLvlLbl val="0"/>
      </c:catAx>
      <c:valAx>
        <c:axId val="2092475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09932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5</xdr:col>
      <xdr:colOff>1676400</xdr:colOff>
      <xdr:row>20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D3B454-3CE2-7B55-B8FE-E399B37D49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99060</xdr:colOff>
      <xdr:row>9</xdr:row>
      <xdr:rowOff>194732</xdr:rowOff>
    </xdr:from>
    <xdr:to>
      <xdr:col>2</xdr:col>
      <xdr:colOff>0</xdr:colOff>
      <xdr:row>26</xdr:row>
      <xdr:rowOff>194732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367C4B8-E675-9C18-8490-180294B6E9E2}"/>
            </a:ext>
          </a:extLst>
        </xdr:cNvPr>
        <xdr:cNvSpPr txBox="1"/>
      </xdr:nvSpPr>
      <xdr:spPr>
        <a:xfrm>
          <a:off x="99060" y="1947332"/>
          <a:ext cx="3516207" cy="33104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For each product,</a:t>
          </a:r>
          <a:r>
            <a:rPr lang="en-US" sz="1100" baseline="0"/>
            <a:t> an average of the </a:t>
          </a:r>
          <a:r>
            <a:rPr lang="en-US" sz="1100"/>
            <a:t>recommended duration of use per manufacturer was</a:t>
          </a:r>
          <a:r>
            <a:rPr lang="en-US" sz="1100" baseline="0"/>
            <a:t> used t</a:t>
          </a:r>
          <a:r>
            <a:rPr lang="en-US" sz="1100"/>
            <a:t>o calculate</a:t>
          </a:r>
          <a:r>
            <a:rPr lang="en-US" sz="1100" baseline="0"/>
            <a:t> average costs per period.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average duration and frequency of periods was used to calculate average cost of product per period, per year, and per lifetime. The average period is 3-7 days (citation) so an average of 5 days per period was used. The average individual who menstruates has 12 periods per year and menstruates for 38 years on average  which equates to 456 periods per lifetime.</a:t>
          </a:r>
          <a:endParaRPr lang="en-US" sz="1100">
            <a:effectLst/>
          </a:endParaRPr>
        </a:p>
        <a:p>
          <a:endParaRPr lang="en-US" sz="900" baseline="0"/>
        </a:p>
        <a:p>
          <a:r>
            <a:rPr lang="en-US" sz="900" baseline="0"/>
            <a:t>20 tampons per period (when changed every 6 hours).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aseline="0"/>
            <a:t>20 pads used per period </a:t>
          </a:r>
          <a:r>
            <a:rPr lang="en-U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(when changed every 6 hours).</a:t>
          </a:r>
          <a:endParaRPr lang="en-US" sz="9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aseline="0"/>
            <a:t>10 disposable discs per period </a:t>
          </a:r>
          <a:r>
            <a:rPr lang="en-U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(when changed every 12 hours).</a:t>
          </a:r>
          <a:endParaRPr lang="en-US" sz="9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aseline="0"/>
            <a:t>10 disposable underwear per period </a:t>
          </a:r>
          <a:r>
            <a:rPr lang="en-U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(when changed every 12 hours).</a:t>
          </a:r>
          <a:endParaRPr lang="en-US" sz="900" baseline="0"/>
        </a:p>
        <a:p>
          <a:r>
            <a:rPr lang="en-US" sz="900" baseline="0"/>
            <a:t>1 reusable disc per period (on average good for 5 years, but can anywhere between 6 months to 10 years if sanitizied properly)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aseline="0"/>
            <a:t>1 reusable underwear per period </a:t>
          </a:r>
          <a:r>
            <a:rPr lang="en-U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(on average good for 1 year)</a:t>
          </a:r>
          <a:endParaRPr lang="en-US" sz="9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aseline="0"/>
            <a:t>1 reusable cup per period </a:t>
          </a:r>
          <a:r>
            <a:rPr lang="en-U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(on average good for 5 years, but can anywhere between 6 months to 10 years if sanitizied properly)</a:t>
          </a:r>
        </a:p>
        <a:p>
          <a:endParaRPr lang="en-US" sz="1000" baseline="0"/>
        </a:p>
      </xdr:txBody>
    </xdr:sp>
    <xdr:clientData/>
  </xdr:twoCellAnchor>
  <xdr:twoCellAnchor>
    <xdr:from>
      <xdr:col>5</xdr:col>
      <xdr:colOff>1803399</xdr:colOff>
      <xdr:row>0</xdr:row>
      <xdr:rowOff>192617</xdr:rowOff>
    </xdr:from>
    <xdr:to>
      <xdr:col>11</xdr:col>
      <xdr:colOff>220132</xdr:colOff>
      <xdr:row>20</xdr:row>
      <xdr:rowOff>21167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ACE6633-BDF8-7F12-B4A9-01EC2A21EC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ristal Potter, Pharm.D." refreshedDate="45246.521570486111" createdVersion="8" refreshedVersion="8" minRefreshableVersion="3" recordCount="154" xr:uid="{3EC20D03-86FA-5B42-9E90-73FD685D1721}">
  <cacheSource type="worksheet">
    <worksheetSource name="Table1"/>
  </cacheSource>
  <cacheFields count="10">
    <cacheField name="Retailer" numFmtId="0">
      <sharedItems/>
    </cacheField>
    <cacheField name="Product" numFmtId="0">
      <sharedItems count="13">
        <s v="Cups"/>
        <s v="Discs (Disposable)"/>
        <s v="Discs (Reusable)"/>
        <s v="Pads"/>
        <s v="Tampons"/>
        <s v="Underwear (Disposable)"/>
        <s v="Underwear (Reusable)"/>
        <s v="Discs" u="1"/>
        <s v="Disposable Discs" u="1"/>
        <s v="Reusable Discs" u="1"/>
        <s v="Disposable Underwear" u="1"/>
        <s v="Reusable Underwear" u="1"/>
        <s v="Underwear" u="1"/>
      </sharedItems>
    </cacheField>
    <cacheField name="Brand" numFmtId="0">
      <sharedItems/>
    </cacheField>
    <cacheField name="Line" numFmtId="0">
      <sharedItems containsBlank="1"/>
    </cacheField>
    <cacheField name="Absorbancy" numFmtId="0">
      <sharedItems/>
    </cacheField>
    <cacheField name="Reusable" numFmtId="0">
      <sharedItems containsBlank="1"/>
    </cacheField>
    <cacheField name="Package Size" numFmtId="0">
      <sharedItems containsSemiMixedTypes="0" containsString="0" containsNumber="1" containsInteger="1" minValue="1" maxValue="66"/>
    </cacheField>
    <cacheField name="Cost per Package" numFmtId="164">
      <sharedItems containsSemiMixedTypes="0" containsString="0" containsNumber="1" minValue="2.99" maxValue="69"/>
    </cacheField>
    <cacheField name="Cost per Unit" numFmtId="164">
      <sharedItems containsSemiMixedTypes="0" containsString="0" containsNumber="1" minValue="8.2916666666666666E-2" maxValue="37.99"/>
    </cacheField>
    <cacheField name="Link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4">
  <r>
    <s v="CVS"/>
    <x v="0"/>
    <s v="CVS"/>
    <m/>
    <s v="Variable"/>
    <s v="Yes"/>
    <n v="1"/>
    <n v="22.49"/>
    <n v="22.49"/>
    <s v="https://www.cvs.com/shop/cvs-health-menstrual-cup-prodid-722537"/>
  </r>
  <r>
    <s v="CVS"/>
    <x v="0"/>
    <s v="Diva"/>
    <m/>
    <s v="Variable"/>
    <s v="Yes"/>
    <n v="1"/>
    <n v="34.49"/>
    <n v="34.49"/>
    <s v="https://www.cvs.com/shop/the-divacup-menstrual-cup-prodid-1011321"/>
  </r>
  <r>
    <s v="CVS"/>
    <x v="0"/>
    <s v="CORA"/>
    <s v="The Easy-Dose-It-Cup"/>
    <s v="Variable"/>
    <s v="Yes"/>
    <n v="1"/>
    <n v="34.99"/>
    <n v="34.99"/>
    <s v="https://www.cvs.com/shop/cora-the-easy-does-it-cup-medical-grade-silicone-prodid-450873"/>
  </r>
  <r>
    <s v="CVS"/>
    <x v="0"/>
    <s v="Flex"/>
    <m/>
    <s v="Variable"/>
    <s v="Yes"/>
    <n v="1"/>
    <n v="37.99"/>
    <n v="37.99"/>
    <s v="https://www.cvs.com/shop/flex-discovery-kit-slim-prodid-2430009"/>
  </r>
  <r>
    <s v="CVS"/>
    <x v="1"/>
    <s v="Flex"/>
    <m/>
    <s v="Variable"/>
    <s v="No"/>
    <n v="12"/>
    <n v="16.489999999999998"/>
    <n v="1.3741666666666665"/>
    <s v="https://www.cvs.com/shop/flex-menstrual-discs-12-ct-prodid-2430008"/>
  </r>
  <r>
    <s v="CVS"/>
    <x v="2"/>
    <s v="Flex"/>
    <m/>
    <s v="Variable"/>
    <s v="Yes"/>
    <n v="1"/>
    <n v="29.99"/>
    <n v="29.99"/>
    <s v="https://www.cvs.com/shop/flex-reusable-menstrual-disc-prodid-495591"/>
  </r>
  <r>
    <s v="CVS"/>
    <x v="1"/>
    <s v="Flex"/>
    <s v="Plant + Mensutral Disc"/>
    <s v="Variable"/>
    <s v="No"/>
    <n v="12"/>
    <n v="13.99"/>
    <n v="1.1658333333333333"/>
    <s v="https://www.cvs.com/shop/flex-plant-menstrual-disc-12-ct-prodid-637416"/>
  </r>
  <r>
    <s v="CVS"/>
    <x v="1"/>
    <s v="Softdisc"/>
    <m/>
    <s v="Variable"/>
    <s v="No"/>
    <n v="14"/>
    <n v="13.49"/>
    <n v="0.96357142857142863"/>
    <s v="https://www.cvs.com/shop/softdisc-feminine-protection-disc-prodid-214411"/>
  </r>
  <r>
    <s v="CVS"/>
    <x v="2"/>
    <s v="Saalt"/>
    <s v="Regular"/>
    <s v="Variable"/>
    <s v="Yes"/>
    <n v="1"/>
    <n v="32.99"/>
    <n v="32.99"/>
    <s v="https://www.cvs.com/shop/saalt-menstrual-disc-regular-blue-prodid-566437"/>
  </r>
  <r>
    <s v="CVS"/>
    <x v="2"/>
    <s v="Saalt"/>
    <s v="Small"/>
    <s v="Variable"/>
    <s v="Yes"/>
    <n v="1"/>
    <n v="32.99"/>
    <n v="32.99"/>
    <s v="https://www.cvs.com/shop/saalt-menstrual-disc-small-coral-prodid-563347"/>
  </r>
  <r>
    <s v="CVS"/>
    <x v="2"/>
    <s v="CORA"/>
    <s v="The Perfect Fit Disc"/>
    <s v="Variable"/>
    <s v="Yes"/>
    <n v="1"/>
    <n v="34.880000000000003"/>
    <n v="34.880000000000003"/>
    <s v="https://www.cvs.com/shop/the-perfect-fit-disc-reusable-menstrual-disc-prodid-559170"/>
  </r>
  <r>
    <s v="CVS"/>
    <x v="3"/>
    <s v="CORA"/>
    <s v="The Peace-of-Mind Overnight Pad"/>
    <s v="Overnight"/>
    <s v="No"/>
    <n v="14"/>
    <n v="8.2899999999999991"/>
    <n v="0.59214285714285708"/>
    <s v="https://www.cvs.com/shop/cora-the-peace-of-mind-overnight-pad-with-wings-overnight-14-ct-prodid-450495"/>
  </r>
  <r>
    <s v="CVS"/>
    <x v="3"/>
    <s v="CORA"/>
    <s v="The Peace-of-Mind Pad"/>
    <s v="Regular"/>
    <s v="No"/>
    <n v="16"/>
    <n v="8.2899999999999991"/>
    <n v="0.51812499999999995"/>
    <s v="https://www.cvs.com/shop/cora-the-peace-of-mind-pad-with-organic-cotton-topsheet-regular-absorbency-16-ct-prodid-2690125"/>
  </r>
  <r>
    <s v="CVS"/>
    <x v="3"/>
    <s v="L."/>
    <s v="Ultra thin"/>
    <s v="Regular"/>
    <s v="No"/>
    <n v="42"/>
    <n v="12.49"/>
    <n v="0.29738095238095241"/>
    <s v="https://www.cvs.com/shop/l-chlorine-free-ultra-thin-pads-organic-cotton-regular-42-ct-prodid-433811"/>
  </r>
  <r>
    <s v="CVS"/>
    <x v="3"/>
    <s v="CVS"/>
    <s v="Stayfree"/>
    <s v="Super"/>
    <s v="No"/>
    <n v="32"/>
    <n v="8.69"/>
    <n v="0.27156249999999998"/>
    <s v="https://www.cvs.com/shop/stayfree-ultra-thin-long-pads-with-wings-super-absorbency-prodid-1011262"/>
  </r>
  <r>
    <s v="CVS"/>
    <x v="3"/>
    <s v="Kotex"/>
    <s v="Clean &amp; Secure"/>
    <s v="Super"/>
    <s v="No"/>
    <n v="40"/>
    <n v="8.2899999999999991"/>
    <n v="0.20724999999999999"/>
    <s v="https://www.cvs.com/shop/u-by-kotex-security-ultra-thin-long-pads-unscented-heavy-flow-prodid-1070338"/>
  </r>
  <r>
    <s v="CVS"/>
    <x v="3"/>
    <s v="Always"/>
    <s v="Maxi"/>
    <s v="Super"/>
    <s v="No"/>
    <n v="42"/>
    <n v="8.49"/>
    <n v="0.20214285714285715"/>
    <s v="https://www.cvs.com/shop/always-long-maxi-pads-size-2-unscented-super-42-ct-prodid-800032"/>
  </r>
  <r>
    <s v="CVS"/>
    <x v="3"/>
    <s v="Always"/>
    <s v="Ultra thin"/>
    <s v="Regular"/>
    <s v="No"/>
    <n v="46"/>
    <n v="8.99"/>
    <n v="0.19543478260869565"/>
    <s v="https://www.cvs.com/shop/always-ultra-thin-size-1-pads-with-wings-unscented-regular-prodid-822103"/>
  </r>
  <r>
    <s v="CVS"/>
    <x v="3"/>
    <s v="CVS"/>
    <s v="Ultra thin"/>
    <s v="Regular"/>
    <s v="No"/>
    <n v="18"/>
    <n v="2.99"/>
    <n v="0.16611111111111113"/>
    <s v="https://www.cvs.com/shop/cvs-health-ultra-thin-pads-with-wings-regular-prodid-202309"/>
  </r>
  <r>
    <s v="CVS"/>
    <x v="4"/>
    <s v="CVS"/>
    <m/>
    <s v="Super"/>
    <s v="No"/>
    <n v="36"/>
    <n v="6.49"/>
    <n v="0.18027777777777779"/>
    <s v="https://www.cvs.com/shop/cvs-health-plastic-tampons-unscented-super-18-ct-prodid-692439"/>
  </r>
  <r>
    <s v="CVS"/>
    <x v="4"/>
    <s v="CVS"/>
    <s v="Live Better"/>
    <s v="Mixed"/>
    <s v="No"/>
    <n v="16"/>
    <n v="4.49"/>
    <n v="0.28062500000000001"/>
    <s v="https://www.cvs.com/shop/cvs-live-better-organic-cotton-tampons-with-compact-plant-based-plastic-applicator-super-plus-16-ct-prodid-2600024"/>
  </r>
  <r>
    <s v="CVS"/>
    <x v="4"/>
    <s v="CVS"/>
    <s v="Live Better"/>
    <s v="Super Plus"/>
    <s v="No"/>
    <n v="36"/>
    <n v="8.7899999999999991"/>
    <n v="0.24416666666666664"/>
    <s v="https://www.cvs.com/shop/cvs-live-better-organic-cotton-tampons-with-compact-plant-based-plastic-applicator-regular-super-36-ct-prodid-1560016"/>
  </r>
  <r>
    <s v="CVS"/>
    <x v="4"/>
    <s v="CVS"/>
    <m/>
    <s v="Regular"/>
    <s v="No"/>
    <n v="18"/>
    <n v="3.89"/>
    <n v="0.21611111111111111"/>
    <s v="https://www.cvs.com/shop/cvs-health-tampons-super-plus-18-ct-prodid-318476."/>
  </r>
  <r>
    <s v="CVS"/>
    <x v="4"/>
    <s v="Tampax"/>
    <s v="Pearl"/>
    <s v="Mixed"/>
    <s v="No"/>
    <n v="18"/>
    <n v="6.79"/>
    <n v="0.37722222222222224"/>
    <s v="https://www.cvs.com/shop/tampax-pearl-tampons-with-leakguard-braid-unscented-regular-prodid-1011288"/>
  </r>
  <r>
    <s v="CVS"/>
    <x v="4"/>
    <s v="Tampax"/>
    <s v="Pearl"/>
    <s v="Light"/>
    <s v="No"/>
    <n v="28"/>
    <n v="10.99"/>
    <n v="0.39250000000000002"/>
    <s v="https://www.cvs.com/shop/tampax-radiant-plastic-tampons-duopack-regular-super-absorbency-unscented-32ct-prodid-1011284"/>
  </r>
  <r>
    <s v="CVS"/>
    <x v="4"/>
    <s v="Tampax "/>
    <s v="Radiant"/>
    <s v="Light"/>
    <s v="No"/>
    <n v="26"/>
    <n v="10.99"/>
    <n v="0.4226923076923077"/>
    <s v="https://www.cvs.com/shop/tampax-radiant-tampons-light-absorbency-unscented-28-ct-prodid-461668"/>
  </r>
  <r>
    <s v="CVS"/>
    <x v="4"/>
    <s v="Playtex"/>
    <s v="Sport"/>
    <s v="Mixed"/>
    <s v="No"/>
    <n v="36"/>
    <n v="10.49"/>
    <n v="0.29138888888888892"/>
    <s v="https://www.cvs.com/shop/playtex-sport-tampons-multi-pack-unscented-regular-and-super-absorbency-36-ct-prodid-2250006"/>
  </r>
  <r>
    <s v="CVS"/>
    <x v="4"/>
    <s v="CORA"/>
    <s v="Organic"/>
    <s v="Regular"/>
    <s v="No"/>
    <n v="32"/>
    <n v="11.99"/>
    <n v="0.37468750000000001"/>
    <s v="https://www.cvs.com/shop/the-comfort-fit-tampon-organic-cotton-regular-and-super-absorbency-32ct-prodid-564323"/>
  </r>
  <r>
    <s v="CVS"/>
    <x v="4"/>
    <s v="CORA"/>
    <s v="Organic"/>
    <s v="Regular"/>
    <s v="No"/>
    <n v="16"/>
    <n v="8.2899999999999991"/>
    <n v="0.51812499999999995"/>
    <s v="https://www.cvs.com/shop/cora-the-comfort-fit-tampon-organic-cotton-regular-absorbency-16-ct-prodid-2690122"/>
  </r>
  <r>
    <s v="CVS"/>
    <x v="5"/>
    <s v="Always"/>
    <s v="ZZZ Period Underwear"/>
    <s v="Variable"/>
    <s v="No"/>
    <n v="7"/>
    <n v="11.79"/>
    <n v="1.6842857142857142"/>
    <s v="https://www.cvs.com/shop/always-zzz-overnight-disposable-period-underwear-for-women-7-ct-prodid-559999"/>
  </r>
  <r>
    <s v="CVS"/>
    <x v="6"/>
    <s v="Saalt"/>
    <s v="Everywear"/>
    <s v="Variable"/>
    <s v="Yes"/>
    <n v="1"/>
    <n v="24.99"/>
    <n v="24.99"/>
    <s v="https://www.cvs.com/shop/saalt-everywear-heavy-asorbency-brief-leak-proof-period-underwear-prodid-563340"/>
  </r>
  <r>
    <s v="CVS"/>
    <x v="6"/>
    <s v="Thinx"/>
    <s v="Teens"/>
    <s v="Variable"/>
    <s v="Yes"/>
    <n v="1"/>
    <n v="15.99"/>
    <n v="15.99"/>
    <s v="https://www.cvs.com/shop/thinx-teens-super-absorbency-cotton-bikini-period-underwear-hologram-prodid-514936"/>
  </r>
  <r>
    <s v="Target"/>
    <x v="0"/>
    <s v="Saalt"/>
    <m/>
    <s v="Variable"/>
    <s v="Yes"/>
    <n v="1"/>
    <n v="29"/>
    <n v="29"/>
    <s v="https://www.target.com/p/saalt-menstrual-cup-ocean-blue-regular/-/A-75663425#lnk=sametab"/>
  </r>
  <r>
    <s v="Target"/>
    <x v="1"/>
    <s v="Softdisc"/>
    <m/>
    <s v="Variable"/>
    <s v="No"/>
    <n v="14"/>
    <n v="15.99"/>
    <n v="1.1421428571428571"/>
    <s v="https://www.target.com/p/softdisc-menstrual-discs-14ct/-/A-75003204#lnk=sametab"/>
  </r>
  <r>
    <s v="Target"/>
    <x v="0"/>
    <s v="Diva"/>
    <m/>
    <s v="Variable"/>
    <s v="Yes"/>
    <n v="1"/>
    <n v="34.99"/>
    <n v="34.99"/>
    <s v="https://www.target.com/p/divacup-model-1-reusable-menstrual-cup/-/A-14297501#lnk=sametab"/>
  </r>
  <r>
    <s v="Target"/>
    <x v="0"/>
    <s v="Honey Pot"/>
    <m/>
    <s v="Variable"/>
    <s v="Yes"/>
    <n v="1"/>
    <n v="20.49"/>
    <n v="20.49"/>
    <s v="https://www.target.com/p/the-honey-pot-silicone-menstrual-cup-size-1/-/A-81177908#lnk=sametab"/>
  </r>
  <r>
    <s v="Target"/>
    <x v="0"/>
    <s v="CORA"/>
    <m/>
    <s v="Variable"/>
    <s v="Yes"/>
    <n v="1"/>
    <n v="29.99"/>
    <n v="29.99"/>
    <s v="https://www.target.com/p/cora-reusable-menstrual-cup-size-2/-/A-75668275#lnk=sametab"/>
  </r>
  <r>
    <s v="Target"/>
    <x v="1"/>
    <s v="Flex"/>
    <m/>
    <s v="Variable"/>
    <s v="No"/>
    <n v="24"/>
    <n v="27.99"/>
    <n v="1.16625"/>
    <s v="https://www.target.com/p/flex-menstrual-discs/-/A-86710157?preselect=84761411#lnk=sametab"/>
  </r>
  <r>
    <s v="Target"/>
    <x v="1"/>
    <s v="Flex"/>
    <m/>
    <s v="Variable"/>
    <s v="No"/>
    <n v="12"/>
    <n v="16.989999999999998"/>
    <n v="1.4158333333333333"/>
    <s v="https://www.target.com/p/flex-menstrual-discs/-/A-86710157?preselect=75665025#lnk=sametab"/>
  </r>
  <r>
    <s v="Target"/>
    <x v="1"/>
    <s v="Softdisc"/>
    <m/>
    <s v="Variable"/>
    <s v="No"/>
    <n v="14"/>
    <n v="15.99"/>
    <n v="1.1421428571428571"/>
    <s v="https://www.target.com/p/softdisc-menstrual-discs-14ct/-/A-75003204#lnk=sametab"/>
  </r>
  <r>
    <s v="Target"/>
    <x v="2"/>
    <s v="Saalt"/>
    <m/>
    <s v="Variable"/>
    <s v="Yes"/>
    <n v="1"/>
    <n v="32.99"/>
    <n v="32.99"/>
    <s v="https://www.target.com/p/saalt-reusable-menstrual-disc/-/A-87075742?preselect=84804280#lnk=sametab"/>
  </r>
  <r>
    <s v="Target"/>
    <x v="2"/>
    <s v="Diva"/>
    <m/>
    <s v="Variable"/>
    <s v="Yes"/>
    <n v="1"/>
    <n v="34.99"/>
    <n v="34.99"/>
    <s v="https://www.target.com/p/divacup-disc-reusable-menstrual-disc/-/A-87616653#lnk=sametab"/>
  </r>
  <r>
    <s v="Target"/>
    <x v="2"/>
    <s v="Flex"/>
    <m/>
    <s v="Variable"/>
    <s v="Yes"/>
    <n v="1"/>
    <n v="35.99"/>
    <n v="35.99"/>
    <s v="https://www.target.com/p/flex-reusable-menstrual-disc/-/A-84761412#lnk=sametab"/>
  </r>
  <r>
    <s v="Target"/>
    <x v="2"/>
    <s v="CORA"/>
    <m/>
    <s v="Variable"/>
    <s v="Yes"/>
    <n v="1"/>
    <n v="29.99"/>
    <n v="29.99"/>
    <s v="https://www.target.com/p/cora-reusable-menstrual-disc-1ct/-/A-82433921#lnk=sametab"/>
  </r>
  <r>
    <s v="Target"/>
    <x v="4"/>
    <s v="Tampax"/>
    <s v="Pearl"/>
    <s v="Regular"/>
    <s v="No"/>
    <n v="18"/>
    <n v="4.79"/>
    <n v="0.26611111111111113"/>
    <s v="https://www.target.com/p/tampax-pearl-regular-absorbency-tampons/-/A-15066062?preselect=13234608#lnk=sametab"/>
  </r>
  <r>
    <s v="Target"/>
    <x v="4"/>
    <s v="Tampax"/>
    <s v="Pearl"/>
    <s v="Regular"/>
    <s v="No"/>
    <n v="50"/>
    <n v="10.49"/>
    <n v="0.20980000000000001"/>
    <s v="https://www.target.com/p/tampax-pearl-regular-absorbency-tampons/-/A-15066062?preselect=13190965#lnk=sametab"/>
  </r>
  <r>
    <s v="Target"/>
    <x v="4"/>
    <s v="Tampax"/>
    <s v="Pearl"/>
    <s v="Regular"/>
    <s v="No"/>
    <n v="36"/>
    <n v="7.99"/>
    <n v="0.22194444444444444"/>
    <s v="https://www.target.com/p/tampax-pearl-regular-absorbency-tampons/-/A-15066062?preselect=13369122#lnk=sametab"/>
  </r>
  <r>
    <s v="Target"/>
    <x v="4"/>
    <s v="Up &amp; Up"/>
    <m/>
    <s v="Mixed"/>
    <s v="No"/>
    <n v="36"/>
    <n v="4.49"/>
    <n v="0.12472222222222223"/>
    <s v="https://www.target.com/p/tampons-regular-absorbency-plastic-36ct-up-38-up-8482/-/A-50616712#lnk=sametab"/>
  </r>
  <r>
    <s v="Target"/>
    <x v="4"/>
    <s v="Up &amp; Up"/>
    <m/>
    <s v="Mixed"/>
    <s v="No"/>
    <n v="50"/>
    <n v="5.99"/>
    <n v="0.1198"/>
    <s v="https://www.target.com/p/multipack-tampons-plastic-50ct-up-38-up-8482/-/A-15104004#lnk=sametab"/>
  </r>
  <r>
    <s v="Target"/>
    <x v="4"/>
    <s v="L."/>
    <s v="Organic"/>
    <s v="Mixed"/>
    <s v="No"/>
    <n v="30"/>
    <n v="9.19"/>
    <n v="0.30633333333333329"/>
    <s v="https://www.target.com/p/l-organic-cotton-full-size-multipack-tampons-regular-super/-/A-86798619?preselect=84743590#lnk=sametab"/>
  </r>
  <r>
    <s v="Target"/>
    <x v="4"/>
    <s v="L."/>
    <s v="Organic"/>
    <s v="Mixed"/>
    <s v="No"/>
    <n v="42"/>
    <n v="11.79"/>
    <n v="0.28071428571428569"/>
    <s v="https://www.target.com/p/l-organic-cotton-full-size-multipack-refill-tampons-regular-super-42ct/-/A-84743601#lnk=sametab"/>
  </r>
  <r>
    <s v="Target"/>
    <x v="4"/>
    <s v="Playtex"/>
    <s v="Sport"/>
    <s v="Mixed"/>
    <s v="No"/>
    <n v="36"/>
    <n v="7.99"/>
    <n v="0.22194444444444444"/>
    <s v="https://www.target.com/p/playtex-sport-multipack-tampons/-/A-80394593?preselect=11082262#lnk=sametab"/>
  </r>
  <r>
    <s v="Target"/>
    <x v="4"/>
    <s v="Playtex"/>
    <s v="Sport"/>
    <s v="Mixed"/>
    <s v="No"/>
    <n v="48"/>
    <n v="9.99"/>
    <n v="0.208125"/>
    <s v="https://www.target.com/p/playtex-sport-multipack-tampons/-/A-80394593?preselect=14670716#lnk=sametab"/>
  </r>
  <r>
    <s v="Target"/>
    <x v="4"/>
    <s v="Kotex"/>
    <s v="Click"/>
    <s v="Mixed"/>
    <s v="No"/>
    <n v="30"/>
    <n v="7.39"/>
    <n v="0.24633333333333332"/>
    <s v="https://www.target.com/p/u-by-kotex-click-tampons-multipack-compact-tampons-regular-super-absorbency-unscented/-/A-80394592?preselect=12213584#lnk=sametab"/>
  </r>
  <r>
    <s v="Target"/>
    <x v="4"/>
    <s v="Kotex"/>
    <s v="Click"/>
    <s v="Mixed"/>
    <s v="No"/>
    <n v="45"/>
    <n v="9.99"/>
    <n v="0.222"/>
    <s v="https://www.target.com/p/u-by-kotex-click-tampons-multipack-compact-tampons-regular-super-absorbency-unscented/-/A-80394592?preselect=50567052#lnk=sametab"/>
  </r>
  <r>
    <s v="Target"/>
    <x v="5"/>
    <s v="Always"/>
    <s v="Dispoasble"/>
    <s v="Variable"/>
    <s v="No"/>
    <n v="7"/>
    <n v="7.99"/>
    <n v="1.1414285714285715"/>
    <s v="https://www.target.com/p/always-zzz-period-underwear-l-xl-7ct/-/A-81782469#lnk=sametab"/>
  </r>
  <r>
    <s v="Target"/>
    <x v="6"/>
    <s v="CORA"/>
    <s v="Reusable"/>
    <s v="Variable"/>
    <s v="No"/>
    <n v="1"/>
    <n v="24.99"/>
    <n v="24.99"/>
    <s v="https://www.target.com/p/cora-reusable-period-underwear-bikini-style-black/-/A-81812091?preselect=78853628#lnk=sametab"/>
  </r>
  <r>
    <s v="Target"/>
    <x v="6"/>
    <s v="Thinx"/>
    <s v="Reusable"/>
    <s v="Variable"/>
    <s v="No"/>
    <n v="1"/>
    <n v="17"/>
    <n v="17"/>
    <s v="https://www.target.com/p/thinx-for-all-women-s-super-absorbency-brief-period-underwear/-/A-81637757?preselect=81550331#lnk=sametab"/>
  </r>
  <r>
    <s v="Target"/>
    <x v="6"/>
    <s v="Saalt"/>
    <s v="Reusable"/>
    <s v="Variable"/>
    <s v="No"/>
    <n v="1"/>
    <n v="34.99"/>
    <n v="34.99"/>
    <s v="https://www.target.com/p/saalt-heavy-absorbency-briefs-super-soft-modal-comfort-leak-proof-period-underwear-volcanic-black/-/A-87870685?preselect=87860942#lnk=sametab"/>
  </r>
  <r>
    <s v="Target"/>
    <x v="5"/>
    <s v="Rael"/>
    <m/>
    <s v="Variable"/>
    <s v="No"/>
    <n v="8"/>
    <n v="13.99"/>
    <n v="1.74875"/>
    <s v="https://www.target.com/p/rael-organic-cotton-overnight-period-underwear-unscented-l-xl-8ct/-/A-82458968#lnk=sametab"/>
  </r>
  <r>
    <s v="Walgreens"/>
    <x v="0"/>
    <s v="Diva"/>
    <m/>
    <s v="Variable"/>
    <s v="Yes"/>
    <n v="1"/>
    <n v="34.99"/>
    <n v="34.99"/>
    <s v="https://www.walgreens.com/store/c/the-divacup-model-1-reusable-menstrual-cup/ID=prod6160638-product"/>
  </r>
  <r>
    <s v="Walgreens"/>
    <x v="0"/>
    <s v="Walgreens"/>
    <m/>
    <s v="Variable"/>
    <s v="Yes"/>
    <n v="1"/>
    <n v="29.99"/>
    <n v="29.99"/>
    <s v="https://www.walgreens.com/store/c/walgreens-menstrual-cup-small/ID=300407680-product"/>
  </r>
  <r>
    <s v="Walgreens"/>
    <x v="0"/>
    <s v="Honey Pot"/>
    <m/>
    <s v="Variable"/>
    <s v="Yes"/>
    <n v="1"/>
    <n v="23.99"/>
    <n v="23.99"/>
    <s v="https://www.walgreens.com/store/c/the-honey-pot-silicone-menstrual-cup---size-1/ID=300420421-product"/>
  </r>
  <r>
    <s v="Walgreens"/>
    <x v="0"/>
    <s v="Flex"/>
    <m/>
    <s v="Variable"/>
    <s v="Yes"/>
    <n v="1"/>
    <n v="34.99"/>
    <n v="34.99"/>
    <s v="https://www.walgreens.com/store/c/flex-menstrual-cup,-size-02-full/ID=300407692-product"/>
  </r>
  <r>
    <s v="Walgreens"/>
    <x v="1"/>
    <s v="Softdisc"/>
    <m/>
    <s v="Variable"/>
    <s v="Yes"/>
    <n v="14"/>
    <n v="15.99"/>
    <n v="1.1421428571428571"/>
    <s v="https://www.walgreens.com/store/c/flex-softdisc-menstrual-cup/ID=prod16459-product"/>
  </r>
  <r>
    <s v="Walgreens"/>
    <x v="1"/>
    <s v="Flex"/>
    <m/>
    <s v="Variable"/>
    <s v="Yes"/>
    <n v="12"/>
    <n v="16.989999999999998"/>
    <n v="1.4158333333333333"/>
    <s v="https://www.walgreens.com/store/c/flex-menstrual-discs-one-size/ID=300402354-product"/>
  </r>
  <r>
    <s v="Walgreens"/>
    <x v="2"/>
    <s v="CORA"/>
    <s v="The Perfect Fit Disc"/>
    <s v="Variable"/>
    <s v="Yes"/>
    <n v="1"/>
    <n v="34.99"/>
    <n v="34.99"/>
    <s v="https://www.walgreens.com/store/c/cora-reusable-menstrual-disc/ID=300435763-product"/>
  </r>
  <r>
    <s v="Walgreens"/>
    <x v="2"/>
    <s v="Flex"/>
    <m/>
    <s v="Variable"/>
    <s v="Yes"/>
    <n v="1"/>
    <n v="34.99"/>
    <n v="34.99"/>
    <s v="https://www.walgreens.com/store/c/flex-reusable-menstrual-disc/ID=300427243-product"/>
  </r>
  <r>
    <s v="Walgreens"/>
    <x v="4"/>
    <s v="Walgreens"/>
    <s v="Perfection Silk"/>
    <s v="Mixed"/>
    <s v="No"/>
    <n v="36"/>
    <n v="7.49"/>
    <n v="0.20805555555555555"/>
    <s v="https://www.walgreens.com/store/c/walgreens-perfection-silk-tampons-unscented/ID=300433810-product?skuId=400646047"/>
  </r>
  <r>
    <s v="Walgreens"/>
    <x v="4"/>
    <s v="Walgreens"/>
    <s v="Perfection Silk"/>
    <s v="Regular"/>
    <s v="No"/>
    <n v="18"/>
    <n v="5.49"/>
    <n v="0.30499999999999999"/>
    <s v="https://www.walgreens.com/store/c/walgreens-perfection-silk-tampons-unscented/ID=300433820-product?skuId=400655419"/>
  </r>
  <r>
    <s v="Walgreens"/>
    <x v="4"/>
    <s v="Walgreens"/>
    <s v="Organic Cotton"/>
    <s v="Super"/>
    <s v="No"/>
    <n v="16"/>
    <n v="6.79"/>
    <n v="0.424375"/>
    <s v="https://www.walgreens.com/store/c/walgreens-organic-cotton-plastic-applicator-tampon-unscented,-super-absorbency/ID=300403948-product"/>
  </r>
  <r>
    <s v="Walgreens"/>
    <x v="4"/>
    <s v="Tampax"/>
    <s v="Pearl"/>
    <s v="Regular"/>
    <s v="No"/>
    <n v="36"/>
    <n v="11.49"/>
    <n v="0.31916666666666665"/>
    <s v="https://www.walgreens.com/store/c/tampax-pearl-pearl-tampons-unscented/ID=300439812-product"/>
  </r>
  <r>
    <s v="Walgreens"/>
    <x v="4"/>
    <s v="Tampax"/>
    <s v="Pearl"/>
    <s v="Regular"/>
    <s v="No"/>
    <n v="50"/>
    <n v="14.29"/>
    <n v="0.2858"/>
    <s v="https://www.walgreens.com/store/c/tampax-pearl-pearl-tampons-unscented/ID=300439813-product?skuId=sku6289187"/>
  </r>
  <r>
    <s v="Walgreens"/>
    <x v="4"/>
    <s v="Tampax"/>
    <s v="Pocket"/>
    <s v="Regular"/>
    <s v="No"/>
    <n v="14"/>
    <n v="6.99"/>
    <n v="0.49928571428571428"/>
    <s v="https://www.walgreens.com/store/c/tampax-pocket-radiant-pocket-radiant-tampons-unscented,-regular-absorbency/ID=prod6408431-product"/>
  </r>
  <r>
    <s v="Walgreens"/>
    <x v="4"/>
    <s v="Tampax"/>
    <s v="Radiant"/>
    <s v="Super"/>
    <s v="No"/>
    <n v="28"/>
    <n v="11.49"/>
    <n v="0.41035714285714286"/>
    <s v="https://www.walgreens.com/store/c/tampax-radiant-radiant-tampons-unscented/ID=300439810-product?skuId=sku6329275"/>
  </r>
  <r>
    <s v="Walgreens"/>
    <x v="4"/>
    <s v="Tampax"/>
    <s v="Pearl"/>
    <s v="Ultra"/>
    <s v="No"/>
    <n v="18"/>
    <n v="11"/>
    <n v="0.61111111111111116"/>
    <s v="https://www.walgreens.com/store/c/tampax-pearl-pearl-tampons-unscented,-ultra-absorbency/ID=300439816-product"/>
  </r>
  <r>
    <s v="Walgreens"/>
    <x v="4"/>
    <s v="Kotex"/>
    <s v="Click"/>
    <s v="Regular"/>
    <s v="No"/>
    <n v="32"/>
    <n v="10.99"/>
    <n v="0.34343750000000001"/>
    <s v="https://www.walgreens.com/store/c/u-by-kotex-click-compact-tampons-unscented/ID=300401146-product?skuId=400622564"/>
  </r>
  <r>
    <s v="Walgreens"/>
    <x v="4"/>
    <s v="Kotex"/>
    <s v="Click"/>
    <s v="Super Plus"/>
    <s v="No"/>
    <n v="16"/>
    <n v="6.49"/>
    <n v="0.40562500000000001"/>
    <s v="https://www.walgreens.com/store/c/u-by-kotex-click-compact-tampons-unscented/ID=300401147-product"/>
  </r>
  <r>
    <s v="Walgreens"/>
    <x v="4"/>
    <s v="Playtex"/>
    <s v="Sport"/>
    <s v="Regular"/>
    <s v="No"/>
    <n v="36"/>
    <n v="11.99"/>
    <n v="0.33305555555555555"/>
    <s v="https://www.walgreens.com/store/c/playtex-sport-regular-tampons-unscented/ID=300440862-product"/>
  </r>
  <r>
    <s v="Walgreens"/>
    <x v="4"/>
    <s v="Playtex"/>
    <s v="Sport"/>
    <s v="Regular"/>
    <s v="No"/>
    <n v="8"/>
    <n v="3.29"/>
    <n v="0.41125"/>
    <s v="https://www.walgreens.com/store/c/playtex-sport-plastic-tampons,-regular-absorbency-unscented,-regular-absorbency/ID=300437087-product"/>
  </r>
  <r>
    <s v="Walgreens"/>
    <x v="4"/>
    <s v="L."/>
    <s v="Organic"/>
    <s v="Light"/>
    <s v="No"/>
    <n v="30"/>
    <n v="14.49"/>
    <n v="0.48299999999999998"/>
    <s v="https://www.walgreens.com/store/c/l.-organic-cotton-tampons-unscented/ID=300424560-product?skuId=400646070"/>
  </r>
  <r>
    <s v="Walgreens"/>
    <x v="4"/>
    <s v="L."/>
    <s v="Organic"/>
    <s v="Mixed"/>
    <s v="No"/>
    <n v="42"/>
    <n v="16.989999999999998"/>
    <n v="0.40452380952380951"/>
    <s v="https://www.walgreens.com/store/c/l.-organic-cotton-tampons-unscented/ID=300399787-product?skuId=400646073"/>
  </r>
  <r>
    <s v="Walgreens"/>
    <x v="4"/>
    <s v="LOLA"/>
    <s v="Organic"/>
    <s v="Regular"/>
    <s v="No"/>
    <n v="20"/>
    <n v="7.99"/>
    <n v="0.39950000000000002"/>
    <s v="https://www.walgreens.com/store/c/lola-tampons-unscented/ID=300425404-product?skuId=400646948"/>
  </r>
  <r>
    <s v="Walgreens"/>
    <x v="5"/>
    <s v="Always"/>
    <s v="ZZZ Period Underwear"/>
    <s v="Variable"/>
    <s v="No"/>
    <n v="7"/>
    <n v="11.99"/>
    <n v="1.7128571428571429"/>
    <s v="https://www.walgreens.com/store/c/always-zzz-overnight-disposable-period-underwear-for-women/ID=300419696-product?skuId=400640787"/>
  </r>
  <r>
    <s v="Walgreens"/>
    <x v="6"/>
    <s v="Thinx"/>
    <m/>
    <s v="Variable"/>
    <s v="Yes"/>
    <n v="1"/>
    <n v="16.989999999999998"/>
    <n v="16.989999999999998"/>
    <s v="https://www.walgreens.com/store/c/thinx-for-all-women's-super-absorbency-cotton-brief-period-underwear-black/ID=300436643-product?skuId=400658455"/>
  </r>
  <r>
    <s v="Walmart"/>
    <x v="0"/>
    <s v="Flex"/>
    <m/>
    <s v="Variable"/>
    <s v="No"/>
    <n v="1"/>
    <n v="34.97"/>
    <n v="34.97"/>
    <s v="https://www.walmart.com/ip/Flex-Reusable-Menstrual-Cup-Size-1-with-2-Free-Flex-Disposable-Menstrual-Discs/954621609?adsRedirect=true"/>
  </r>
  <r>
    <s v="Walmart"/>
    <x v="0"/>
    <s v="Honey Pot"/>
    <m/>
    <s v="Variable"/>
    <s v="Yes"/>
    <n v="1"/>
    <n v="19.88"/>
    <n v="19.88"/>
    <s v="https://www.walmart.com/ip/The-Honey-Pot-Company-Silicone-Menstrual-Cup-BPA-Free-Size-1-for-Light-Medium-flow-1ct/330656262?from=/search"/>
  </r>
  <r>
    <s v="Walmart"/>
    <x v="0"/>
    <s v="Shordy"/>
    <m/>
    <s v="Variable"/>
    <s v="Yes"/>
    <n v="2"/>
    <n v="12.97"/>
    <n v="6.4850000000000003"/>
    <s v="https://www.walmart.com/ip/Shordy-Reusable-Menstrual-Cup-Set-of-2-with-Storage-Box-Small-and-Large/765871006?from=/search"/>
  </r>
  <r>
    <s v="Walmart"/>
    <x v="0"/>
    <s v="Saalt"/>
    <s v="Soft menstrual cup"/>
    <s v="Variable"/>
    <s v="Yes"/>
    <n v="1"/>
    <n v="28.99"/>
    <n v="28.99"/>
    <s v="https://www.walmart.com/ip/Saalt-Soft-Menstrual-Cup-Super-Soft-and-Flexible-Best-Sensitive-Cup-Wear-for-12-Hours-Made-in-USA-Mountain-Iris-Regular/572730649?from=/search"/>
  </r>
  <r>
    <s v="Walmart"/>
    <x v="0"/>
    <s v="Tampax"/>
    <s v="Regular Flow"/>
    <s v="Variable"/>
    <s v="Yes"/>
    <n v="1"/>
    <n v="24.99"/>
    <n v="24.99"/>
    <s v="https://www.walmart.com/ip/Tampax-REG-Flow-Menstrual-Cup-up-to-12-hrs-Comfort-Fit-protection/210765862?from=/search"/>
  </r>
  <r>
    <s v="Walmart"/>
    <x v="0"/>
    <s v="Diva"/>
    <m/>
    <s v="Variable"/>
    <s v="Yes"/>
    <n v="1"/>
    <n v="28.99"/>
    <n v="28.99"/>
    <s v="https://www.walmart.com/ip/DivaCup-Model-1-BPA-Free-Reusable-Menstrual-Cup-Leak-Free-Feminine-Hygiene-Tampon-and-Pad-Alternative-Up-To-12-Hours-Of-Protection/26789677?from=/search."/>
  </r>
  <r>
    <s v="Walmart"/>
    <x v="1"/>
    <s v="Flex"/>
    <m/>
    <s v="Variable"/>
    <s v="No"/>
    <n v="12"/>
    <n v="16.88"/>
    <n v="1.4066666666666665"/>
    <s v="https://www.walmart.com/ip/Flex-Disposable-Menstrual-Discs-12-Discs/422358327?athbdg=L1200&amp;adsRedirect=true"/>
  </r>
  <r>
    <s v="Walmart"/>
    <x v="2"/>
    <s v="Flex"/>
    <m/>
    <s v="Variable"/>
    <s v="Yes"/>
    <n v="1"/>
    <n v="34.97"/>
    <n v="34.97"/>
    <s v="https://www.walmart.com/ip/Flex-Reusable-Menstrual-Disc-1-count/705716822?adsRedirect=true"/>
  </r>
  <r>
    <s v="Walmart"/>
    <x v="2"/>
    <s v="Flex"/>
    <m/>
    <s v="Variable"/>
    <s v="Yes"/>
    <n v="36"/>
    <n v="69"/>
    <n v="1.9166666666666667"/>
    <s v="https://www.walmart.com/ip/Flex-Menstrual-Discs-Disposable-Period-Reduce-Cramps-Dryness-Beginner-Friendly-Tampon-Alternative-Capacity-5-Super-Tampons-Made-Canada-3-Pack-36-Tota/5140693708?from=/search"/>
  </r>
  <r>
    <s v="Walmart"/>
    <x v="2"/>
    <s v="Flex"/>
    <s v="Plant + Mensutral Disc"/>
    <s v="Variable"/>
    <s v="Yes"/>
    <n v="12"/>
    <n v="15.99"/>
    <n v="1.3325"/>
    <s v="https://www.walmart.com/ip/Flex-Plant-Menstrual-Discs-12ct/1601777818?from=/search"/>
  </r>
  <r>
    <s v="Walmart"/>
    <x v="1"/>
    <s v="Softdisc"/>
    <m/>
    <s v="Variable"/>
    <s v="No"/>
    <n v="14"/>
    <n v="29.61"/>
    <n v="2.1149999999999998"/>
    <s v="https://www.walmart.com/ip/Softdisc-Menstrual-Disc-12-Hr-Period-Protection-14-Count/639831697?from=/search"/>
  </r>
  <r>
    <s v="Walmart"/>
    <x v="2"/>
    <s v="Saalt"/>
    <m/>
    <s v="Variable"/>
    <s v="Yes"/>
    <n v="1"/>
    <n v="29.99"/>
    <n v="29.99"/>
    <s v="https://www.walmart.com/ip/Saalt-Menstrual-Disc-Size-Regular-Soft-Flexible-Reusable-Medical-Grade-Silicone-Wear-12-Hours-Removal-Notch-Two-Sizes-Cup-Tampon-Alternative-Made-USA/1838891181?from=/search"/>
  </r>
  <r>
    <s v="Walmart"/>
    <x v="2"/>
    <s v="CORA"/>
    <s v="The Perfect Fit Disc"/>
    <s v="Variable"/>
    <s v="Yes"/>
    <n v="1"/>
    <n v="24.49"/>
    <n v="24.49"/>
    <s v="https://www.walmart.com/ip/Cora-Reusable-Leak-Protection-Period-Disc-Menstrual-Cup-Alternative-Light-or-Heavy-Flow/401496662?from=/search"/>
  </r>
  <r>
    <s v="Target"/>
    <x v="3"/>
    <s v="Rael"/>
    <m/>
    <s v="Overnight"/>
    <s v="No"/>
    <n v="28"/>
    <n v="13.99"/>
    <n v="0.49964285714285717"/>
    <s v="https://www.target.com/p/rael-organic-cotton-cover-regular-38-overnight-pads-duopack-unscented-28ct/-/A-85923721#lnk=sametab"/>
  </r>
  <r>
    <s v="Target"/>
    <x v="3"/>
    <s v="Rael"/>
    <m/>
    <s v="Regular"/>
    <s v="No"/>
    <n v="16"/>
    <n v="6.99"/>
    <n v="0.43687500000000001"/>
    <s v="https://www.target.com/p/rael-organic-cotton-cover-regular-menstrual-fragrance-free-pads-unscented-16ct/-/A-75664184#lnk=sametab"/>
  </r>
  <r>
    <s v="Target"/>
    <x v="3"/>
    <s v="L."/>
    <s v="Overnight"/>
    <s v="Overnight"/>
    <s v="No"/>
    <n v="28"/>
    <n v="11.79"/>
    <n v="0.42107142857142854"/>
    <s v="https://www.target.com/p/l-organic-cotton-maxi-extra-long-overnight-pads/-/A-86437950?preselect=84743600#lnk=sametab"/>
  </r>
  <r>
    <s v="Target"/>
    <x v="3"/>
    <s v="Always"/>
    <s v="Radiant"/>
    <s v="Regular"/>
    <s v="No"/>
    <n v="20"/>
    <n v="7.99"/>
    <n v="0.39950000000000002"/>
    <s v="https://www.target.com/p/always-radiant-overnight-sanitary-pads-with-wings-scented-size-4/-/A-81279515?preselect=76155420#lnk=sametab"/>
  </r>
  <r>
    <s v="Target"/>
    <x v="3"/>
    <s v="Honey Pot"/>
    <m/>
    <s v="Regular"/>
    <s v="No"/>
    <n v="20"/>
    <n v="7.89"/>
    <n v="0.39449999999999996"/>
    <s v="https://www.target.com/p/the-honey-pot-company-herbal-regular-pads-with-wings-organic-cotton-cover-20ct/-/A-81782456#lnk=sametab"/>
  </r>
  <r>
    <s v="Target"/>
    <x v="3"/>
    <s v="Always"/>
    <s v="Pure Cotton"/>
    <s v="Overnight"/>
    <s v="No"/>
    <n v="28"/>
    <n v="10.49"/>
    <n v="0.37464285714285717"/>
    <s v="https://www.target.com/p/always-pure-cotton-overnight-pads-with-wings-size-4/-/A-86437943?preselect=84743584#lnk=sametab"/>
  </r>
  <r>
    <s v="Target"/>
    <x v="3"/>
    <s v="CORA"/>
    <s v="The Peace-of-Mind Overnight Pad"/>
    <s v="Overnight"/>
    <s v="No"/>
    <n v="28"/>
    <n v="9.69"/>
    <n v="0.34607142857142853"/>
    <s v="https://www.target.com/p/cora-organic-cotton-ultra-thin-overnight-fragrance-free-pads-with-wings-for-periods-super-absorbency-28ct/-/A-76155166#lnk=sametab"/>
  </r>
  <r>
    <s v="Target"/>
    <x v="3"/>
    <s v="Always"/>
    <s v="Infinity"/>
    <s v="Regular"/>
    <s v="No"/>
    <n v="36"/>
    <n v="7.99"/>
    <n v="0.22194444444444444"/>
    <s v="https://www.target.com/p/always-infinity-pads-regular-absorbency-size-1/-/A-15062592?preselect=13369056#lnk=sametab"/>
  </r>
  <r>
    <s v="Target"/>
    <x v="3"/>
    <s v="L."/>
    <s v="Ultra thin"/>
    <s v="Regular"/>
    <s v="No"/>
    <n v="56"/>
    <n v="11.79"/>
    <n v="0.21053571428571427"/>
    <s v="https://www.target.com/p/l-organic-cotton-topsheet-ultra-thin-regular-absorbency-pads-with-wings/-/A-83372731?preselect=79186025#lnk=sametab"/>
  </r>
  <r>
    <s v="Target"/>
    <x v="3"/>
    <s v="Always"/>
    <s v="Ultra thin"/>
    <s v="Regular"/>
    <s v="No"/>
    <n v="46"/>
    <n v="7.99"/>
    <n v="0.17369565217391306"/>
    <s v="https://www.target.com/p/always-ultra-thin-pads-regular-absorbency-size-1/-/A-15063910?preselect=16748334#lnk=sametab"/>
  </r>
  <r>
    <s v="Target"/>
    <x v="3"/>
    <s v="Always"/>
    <s v="Ultra thin"/>
    <s v="Regular"/>
    <s v="No"/>
    <n v="62"/>
    <n v="10.49"/>
    <n v="0.16919354838709677"/>
    <s v="https://www.target.com/p/always-ultra-thin-pads-regular-absorbency-size-1/-/A-15063910?preselect=53114537#lnk=sametab"/>
  </r>
  <r>
    <s v="Target"/>
    <x v="3"/>
    <s v="Stayfree"/>
    <s v="Ultra thin"/>
    <s v="Regular"/>
    <s v="No"/>
    <n v="36"/>
    <n v="5.99"/>
    <n v="0.16638888888888889"/>
    <s v="https://www.target.com/p/stayfree-ultra-thin-pads-with-wings-unscented-regular-36ct/-/A-13404333#lnk=sametab"/>
  </r>
  <r>
    <s v="Target"/>
    <x v="3"/>
    <s v="Kotex"/>
    <s v="Clean &amp; Secure"/>
    <s v="Heavy Ultra"/>
    <s v="No"/>
    <n v="56"/>
    <n v="7.39"/>
    <n v="0.1319642857142857"/>
    <s v="https://www.target.com/p/u-by-kotex-clean-secure-heavy-ultra-thin-feminine-fragrance-free-pads-unscented/-/A-82777843?preselect=11156326#lnk=sametab"/>
  </r>
  <r>
    <s v="Walgreens"/>
    <x v="3"/>
    <s v="Walgreens"/>
    <s v="Maxi"/>
    <s v="Overnight"/>
    <s v="No"/>
    <n v="48"/>
    <n v="5.79"/>
    <n v="0.120625"/>
    <s v="https://www.walgreens.com/store/c/walgreens-maxi-pads,-overnight,-wingless-unscented/ID=prod6188649-product"/>
  </r>
  <r>
    <s v="Walgreens"/>
    <x v="3"/>
    <s v="Always"/>
    <s v="Ultra thin"/>
    <s v="Super"/>
    <s v="No"/>
    <n v="40"/>
    <n v="8.99"/>
    <n v="0.22475000000000001"/>
    <s v="https://www.walgreens.com/store/c/always-ultra-thin-pads,-long-super,-without-wings-unscented,-size-2/ID=300433678-product"/>
  </r>
  <r>
    <s v="Walmart"/>
    <x v="4"/>
    <s v="Tampax"/>
    <s v="Pearl"/>
    <s v="Super Plus"/>
    <s v="No"/>
    <n v="34"/>
    <n v="7.97"/>
    <n v="0.23441176470588235"/>
    <s v="https://www.walmart.com/ip/Tampax-Pearl-Tampons-Trio-Pack-Super-Super-Plus-Ultra-Absorbency-with-BPA-Free-Plastic-Applicator-and-LeakGuard-Braid-Unscented-34-Count/390837645?athbdg=L1103&amp;adsRedirect=true"/>
  </r>
  <r>
    <s v="Walmart"/>
    <x v="4"/>
    <s v="Tampax"/>
    <s v="Pearl"/>
    <s v="Mixed"/>
    <s v="No"/>
    <n v="38"/>
    <n v="10.47"/>
    <n v="0.27552631578947367"/>
    <s v="https://www.walmart.com/ip/Tampax-Radiant-Tampons-Duo-Pack-with-LeakGuard-Braid-Regular-Super-Absorbency-Unscented-38-Count/543758810?adsRedirect=true"/>
  </r>
  <r>
    <s v="Walmart"/>
    <x v="4"/>
    <s v="Tampax"/>
    <s v="Radiant"/>
    <s v="Mixed"/>
    <s v="No"/>
    <n v="38"/>
    <n v="10.47"/>
    <n v="0.27552631578947367"/>
    <s v="https://www.walmart.com/ip/Tampax-Radiant-Tampons-Duo-Pack-with-LeakGuard-Braid-Regular-Super-Absorbency-Unscented-38-Count/543758810?from=/search"/>
  </r>
  <r>
    <s v="Walmart"/>
    <x v="4"/>
    <s v="Kotex"/>
    <s v="Click"/>
    <s v="Mixed"/>
    <s v="No"/>
    <n v="30"/>
    <n v="7.34"/>
    <n v="0.24466666666666667"/>
    <s v="https://www.walmart.com/ip/U-by-Kotex-Click-Compact-Multipack-Tampons-Regular-Super-Unscented-30-Count/610023504?athbdg=L1103&amp;adsRedirect=true"/>
  </r>
  <r>
    <s v="Walmart"/>
    <x v="4"/>
    <s v="Kotex"/>
    <s v="Click"/>
    <s v="Regular"/>
    <s v="No"/>
    <n v="16"/>
    <n v="4.18"/>
    <n v="0.26124999999999998"/>
    <s v="https://www.walmart.com/ip/U-by-Kotex-Click-Compact-Tampons-Regular-Unscented-16-Count/508565470?athbdg=L1103&amp;adsRedirect=true"/>
  </r>
  <r>
    <s v="Walmart"/>
    <x v="4"/>
    <s v="Kotex"/>
    <s v="Click"/>
    <s v="Regular"/>
    <s v="No"/>
    <n v="45"/>
    <n v="9.9700000000000006"/>
    <n v="0.22155555555555556"/>
    <s v="https://www.walmart.com/ip/U-by-Kotex-Click-Compact-Tampons-Regular-Unscented-45-Count/973420847?adsRedirect=true"/>
  </r>
  <r>
    <s v="Walmart"/>
    <x v="4"/>
    <s v="Playtex"/>
    <s v="Sport"/>
    <s v="Super"/>
    <s v="No"/>
    <n v="36"/>
    <n v="7.96"/>
    <n v="0.22111111111111112"/>
    <s v="https://www.walmart.com/ip/Playtex-Sport-Super-Plastic-Applicator-Tampons-36-Ct-360-Degree-Sport-Level-Period-Protection-No-Slip-Grip-Applicator/17325209?athbdg=L1103&amp;adsRedirect=true"/>
  </r>
  <r>
    <s v="Walmart"/>
    <x v="4"/>
    <s v="Playtex"/>
    <s v="Clean Comfort"/>
    <s v="Mixed"/>
    <s v="No"/>
    <n v="28"/>
    <n v="19.989999999999998"/>
    <n v="0.71392857142857136"/>
    <s v="https://www.walmart.com/ip/Playtex-Clean-Comfort-Organic-Tampons-Regular-and-Super-Variety-Pack-28ct/1614267565?from=/search"/>
  </r>
  <r>
    <s v="Walmart"/>
    <x v="4"/>
    <s v="Playtex"/>
    <s v="Sport"/>
    <s v="Mixed"/>
    <s v="No"/>
    <n v="48"/>
    <n v="9.9700000000000006"/>
    <n v="0.20770833333333336"/>
    <s v="https://www.walmart.com/ip/Playtex-Sport-Multi-Pack-Regular-And-Super-Plastic-Applicator-Unscented-Tampons-48-Ct-Total-360-Degree-Level-Period-Protection-Traps-Leaks-No-Slip-Gr/162594077?athbdg=L1103&amp;adsRedirect=true"/>
  </r>
  <r>
    <s v="Walmart"/>
    <x v="4"/>
    <s v="Equate"/>
    <m/>
    <s v="Mixed"/>
    <s v="No"/>
    <n v="54"/>
    <n v="6.98"/>
    <n v="0.12925925925925927"/>
    <s v="https://www.walmart.com/ip/Equate-Tampon-Multi-Pack-with-Cardboar-Applicator-Unscented-Light-Regular-and-Super-54-Count/10423601?athbdg=L1103&amp;from=/search"/>
  </r>
  <r>
    <s v="Walmart"/>
    <x v="4"/>
    <s v="Equate"/>
    <m/>
    <s v="Mixed"/>
    <s v="No"/>
    <n v="36"/>
    <n v="5.98"/>
    <n v="0.16611111111111113"/>
    <s v="https://www.walmart.com/ip/Equate-Tampons-with-Plastic-Applicator-Unscented-Light-Regular-and-Super-36-Count/10423626?athbdg=L1102&amp;from=/search"/>
  </r>
  <r>
    <s v="Walmart"/>
    <x v="4"/>
    <s v="Equate"/>
    <m/>
    <s v="Super"/>
    <s v="No"/>
    <n v="18"/>
    <n v="3.54"/>
    <n v="0.19666666666666666"/>
    <s v="https://www.walmart.com/ip/Equate-Super-Absorbency-Unscented-Tampons-with-Plastic-Applicators-18-Ct/23944514?athbdg=L1103&amp;from=/search"/>
  </r>
  <r>
    <s v="Walmart"/>
    <x v="4"/>
    <s v="L."/>
    <s v="Organic"/>
    <s v="Mixed"/>
    <s v="No"/>
    <n v="30"/>
    <n v="8.9700000000000006"/>
    <n v="0.29900000000000004"/>
    <s v="https://www.walmart.com/ip/L-Organic-Cotton-Tampons-Light-Regular-Absorbency-Fragrance-Free-Duo-Pack-30-Ct/783019718?athbdg=L1103&amp;adsRedirect=true"/>
  </r>
  <r>
    <s v="Walmart"/>
    <x v="4"/>
    <s v="L."/>
    <s v="Organic"/>
    <s v="Regular"/>
    <s v="No"/>
    <n v="42"/>
    <n v="11.47"/>
    <n v="0.27309523809523811"/>
    <s v="https://www.walmart.com/ip/L-Organic-Cotton-Tampons-Regular-Absorbency-Fragrance-Free-42-Count/484836670?adsRedirect=true"/>
  </r>
  <r>
    <s v="Walmart"/>
    <x v="4"/>
    <s v="CORA"/>
    <s v="Organic"/>
    <s v="Mixed"/>
    <s v="No"/>
    <n v="32"/>
    <n v="9.67"/>
    <n v="0.3021875"/>
    <s v="https://www.walmart.com/ip/Cora-Compact-Applicator-Tampons-100-Organic-Cotton-S-S-32-ct/1475019874?adsRedirect=true"/>
  </r>
  <r>
    <s v="Walmart"/>
    <x v="4"/>
    <s v="LOLA"/>
    <s v="Organic"/>
    <s v="Super"/>
    <s v="No"/>
    <n v="20"/>
    <n v="6.98"/>
    <n v="0.34900000000000003"/>
    <s v="https://www.walmart.com/ip/LOLA-Super-Tampons-Compact-Plastic-Applicator-20-Ct/951728303?athbdg=L1102&amp;from=/search"/>
  </r>
  <r>
    <s v="Walmart"/>
    <x v="5"/>
    <s v="Always"/>
    <s v="ZZZ Period Underwear"/>
    <s v="Variable"/>
    <s v="No"/>
    <n v="7"/>
    <n v="7.97"/>
    <n v="1.1385714285714286"/>
    <s v="https://www.walmart.com/ip/Always-ZZZ-Overnight-Disposable-Period-Underwear-for-Women-Size-LG-7-Ct/292386132?athbdg=L1102&amp;adsRedirect=true"/>
  </r>
  <r>
    <s v="Walmart"/>
    <x v="6"/>
    <s v="Thinx"/>
    <m/>
    <s v="Variable"/>
    <s v="Yes"/>
    <n v="1"/>
    <n v="16.98"/>
    <n v="16.98"/>
    <s v="https://www.walmart.com/ip/Thinx-for-All-Women-s-Super-Absorbency-Cotton-Brief-Period-Underwear-Small-Black/2746551607?adsRedirect=true"/>
  </r>
  <r>
    <s v="Walmart"/>
    <x v="6"/>
    <s v="Thinx"/>
    <m/>
    <s v="Variable"/>
    <s v="Yes"/>
    <n v="1"/>
    <n v="16.989999999999998"/>
    <n v="16.989999999999998"/>
    <s v="https://www.cvs.com/shop/thinx-for-all-women-s-super-absorbency-cotton-brief-period-underwear-black-prodid-625028"/>
  </r>
  <r>
    <s v="Walgreens"/>
    <x v="3"/>
    <s v="Always"/>
    <s v="Radiant"/>
    <s v="Regular"/>
    <s v="No"/>
    <n v="30"/>
    <n v="9.99"/>
    <n v="0.33300000000000002"/>
    <s v="https://www.walgreens.com/store/c/always-radiant-pads,-regular,-with-wings-clean-scent,-size-1/ID=prod6395452-product?skuId=sku6276004"/>
  </r>
  <r>
    <s v="Walgreens"/>
    <x v="3"/>
    <s v="Always"/>
    <s v="Maxi"/>
    <s v="Super"/>
    <s v="No"/>
    <n v="26"/>
    <n v="6.99"/>
    <n v="0.26884615384615385"/>
    <s v="https://www.walgreens.com/store/c/always-maxi-pads,-long-super,-without-wings-unscented,-size-2/ID=300436197-product"/>
  </r>
  <r>
    <s v="Walgreens"/>
    <x v="3"/>
    <s v="L."/>
    <s v="Ultra thin"/>
    <s v="Regular"/>
    <s v="No"/>
    <n v="56"/>
    <n v="16.989999999999998"/>
    <n v="0.30339285714285713"/>
    <s v="https://www.walgreens.com/store/c/l.-chlorine-free-ultra-thin-pads,-with-wings,-organic-top-sheet-unscented,-regular-absorbency/ID=300421348-product?skuId=400646077"/>
  </r>
  <r>
    <s v="Walgreens"/>
    <x v="3"/>
    <s v="LOLA"/>
    <s v="Organic"/>
    <s v="Heavy"/>
    <m/>
    <n v="20"/>
    <n v="7.99"/>
    <n v="0.39950000000000002"/>
    <s v="https://www.walgreens.com/store/c/lola-heavy-pads/ID=300425405-product"/>
  </r>
  <r>
    <s v="Walgreens"/>
    <x v="3"/>
    <s v="Stayfree"/>
    <s v="Ultra thin"/>
    <s v="Regular"/>
    <s v="No"/>
    <n v="36"/>
    <n v="9.2899999999999991"/>
    <n v="0.25805555555555554"/>
    <s v="https://www.walgreens.com/store/c/stayfree-ultra-thin-pads,-regular-absorbency-with-wings-unscented,-regular/ID=prod6354763-product"/>
  </r>
  <r>
    <s v="Walgreens"/>
    <x v="3"/>
    <s v="Kotex"/>
    <s v="Clean &amp; Secure"/>
    <s v="Regular"/>
    <s v="No"/>
    <n v="36"/>
    <n v="7.49"/>
    <n v="0.20805555555555555"/>
    <s v="https://www.walgreens.com/store/c/u-by-kotex-clean-&amp;-secure-ultra-thin-pads-with-wings/ID=300413438-product"/>
  </r>
  <r>
    <s v="Walgreens"/>
    <x v="3"/>
    <s v="Kotex"/>
    <s v="Clean &amp; Secure"/>
    <s v="Heavy"/>
    <s v="No"/>
    <n v="32"/>
    <n v="8.49"/>
    <n v="0.26531250000000001"/>
    <s v="https://www.walgreens.com/store/c/u-by-kotex-clean-&amp;-secure-ultra-thin-pads-with-wings/ID=300413270-product"/>
  </r>
  <r>
    <s v="Walmart"/>
    <x v="3"/>
    <s v="LOLA"/>
    <s v="Ultra thin"/>
    <s v="Heavy"/>
    <s v="No"/>
    <n v="16"/>
    <n v="8.84"/>
    <n v="0.55249999999999999"/>
    <s v="https://www.walmart.com/ip/LOLA-Ultra-Thin-Pads-with-Wings-Heavy-Organic-Cotton-Top-Sheet-and-Core-16-Count/874226653?from=/search"/>
  </r>
  <r>
    <s v="Walmart"/>
    <x v="3"/>
    <s v="Always"/>
    <s v="Maxi"/>
    <s v="Overnight"/>
    <s v="No"/>
    <n v="36"/>
    <n v="10.47"/>
    <n v="0.29083333333333333"/>
    <s v="https://www.walmart.com/ip/Always-Maxi-Pads-Unscented-with-Wings-Overnight-Absorbency-Size-5-36-Ct/43826376?athbdg=L1103&amp;from=/search"/>
  </r>
  <r>
    <s v="Walmart"/>
    <x v="3"/>
    <s v="Always"/>
    <s v="Radiant"/>
    <s v="Regular"/>
    <s v="No"/>
    <n v="28"/>
    <n v="7.97"/>
    <n v="0.28464285714285714"/>
    <s v="https://www.walmart.com/ip/Always-Radiant-Teen-Feminine-Pads-with-FlexFoam-Size-1-Regular-with-Wings-Unscented-28-Ct/21151700?athbdg=L1600&amp;adsRedirect=true"/>
  </r>
  <r>
    <s v="Walmart"/>
    <x v="3"/>
    <s v="L."/>
    <s v="Ultra thin"/>
    <s v="Regular"/>
    <s v="No"/>
    <n v="42"/>
    <n v="8.9700000000000006"/>
    <n v="0.21357142857142858"/>
    <s v="https://www.walmart.com/ip/L-Ultra-Thin-Pads-100-Cotton-Free-Top-Layer-with-Wings-Regular-Absorbency-42-Ct/746794527?adsRedirect=true"/>
  </r>
  <r>
    <s v="Walmart"/>
    <x v="3"/>
    <s v="L."/>
    <s v="Ultra thin"/>
    <s v="Super"/>
    <s v="No"/>
    <n v="56"/>
    <n v="11.47"/>
    <n v="0.20482142857142857"/>
    <s v="https://www.walmart.com/ip/L-Organic-Cotton-Topsheet-Ultra-Thin-Super-Absorbency-Pads-56-Ct/468660105?adsRedirect=true"/>
  </r>
  <r>
    <s v="Walmart"/>
    <x v="3"/>
    <s v="Stayfree"/>
    <s v="Ultra thin"/>
    <s v="Super"/>
    <s v="No"/>
    <n v="32"/>
    <n v="5.98"/>
    <n v="0.18687500000000001"/>
    <s v="https://www.walmart.com/ip/Stayfree-Ultra-Thin-Super-Long-Pads-With-Wings-32ct-Multi-Fluid-Protection-For-Up-To-8-Hours-With-Odor-Neutralizer/39384250?athbdg=L1600&amp;from=/search"/>
  </r>
  <r>
    <s v="Walmart"/>
    <x v="3"/>
    <s v="Always"/>
    <s v="Ultra thin"/>
    <s v="Super"/>
    <s v="No"/>
    <n v="58"/>
    <n v="10.47"/>
    <n v="0.18051724137931036"/>
    <s v="https://www.walmart.com/ip/Always-Ultra-Thin-Pads-Unscented-with-Wings-Long-Absorbency-Size-2-58-Ct/20659449?adsRedirect=true"/>
  </r>
  <r>
    <s v="Walmart"/>
    <x v="3"/>
    <s v="Always"/>
    <s v="Ultra thin"/>
    <s v="Regular"/>
    <s v="No"/>
    <n v="46"/>
    <n v="7.97"/>
    <n v="0.17326086956521738"/>
    <s v="https://www.walmart.com/ip/Always-Ultra-Thin-Daytime-Pads-with-Wings-Size-1-Regular-Unscented-46-Ct/33469687?athbdg=L1102&amp;from=/search"/>
  </r>
  <r>
    <s v="Walmart"/>
    <x v="3"/>
    <s v="Kotex"/>
    <s v="Clean &amp; Secure"/>
    <s v="Regular"/>
    <s v="No"/>
    <n v="36"/>
    <n v="5.68"/>
    <n v="0.15777777777777777"/>
    <s v="https://www.walmart.com/ip/U-by-Kotex-Clean-Secure-Ultra-Thin-Pads-with-Wings-Regular-Absorbency-36-Count/216963541?athbdg=L1102&amp;from=/search"/>
  </r>
  <r>
    <s v="Walmart"/>
    <x v="3"/>
    <s v="Equate"/>
    <s v="Maxi"/>
    <s v="Overnight"/>
    <s v="No"/>
    <n v="26"/>
    <n v="3.98"/>
    <n v="0.15307692307692308"/>
    <s v="https://www.walmart.com/ip/Equate-Maxi-Pads-with-Wings-Unscented-Overnight-Size-4-26-Count/413517294?from=/search"/>
  </r>
  <r>
    <s v="Walmart"/>
    <x v="3"/>
    <s v="Stayfree"/>
    <s v="Classic"/>
    <s v="Super"/>
    <s v="No"/>
    <n v="22"/>
    <n v="3.28"/>
    <n v="0.14909090909090908"/>
    <s v="https://www.walmart.com/ip/Stayfree-Classic-Pads-Super-Long-22-Ct/38518559?athbdg=L1103&amp;from=/search"/>
  </r>
  <r>
    <s v="Walmart"/>
    <x v="3"/>
    <s v="Kotex"/>
    <s v="Clean &amp; Secure"/>
    <s v="Heavy"/>
    <s v="No"/>
    <n v="56"/>
    <n v="7.34"/>
    <n v="0.13107142857142856"/>
    <s v="https://www.walmart.com/ip/U-by-Kotex-Clean-Secure-Ultra-Thin-Pads-Heavy-Absorbency-56-Count/16532749?athbdg=L1103&amp;adsRedirect=true"/>
  </r>
  <r>
    <s v="Walmart"/>
    <x v="3"/>
    <s v="Stayfree"/>
    <s v="Maxi"/>
    <s v="Super"/>
    <s v="No"/>
    <n v="66"/>
    <n v="7.48"/>
    <n v="0.11333333333333334"/>
    <s v="https://www.walmart.com/ip/Stayfree-Maxi-Super-Pads-Wingless-Unscented-66-Ct-Absorbs-30-More-Multi-Fluid-Absorption-Comfortably-Dry-For-Up-To-8-Hours/37700735?from=/search"/>
  </r>
  <r>
    <s v="Walmart"/>
    <x v="3"/>
    <s v="Equate"/>
    <s v="Ultra thin"/>
    <s v="Regular"/>
    <s v="No"/>
    <n v="36"/>
    <n v="3.82"/>
    <n v="0.1061111111111111"/>
    <s v="https://www.walmart.com/ip/Equate-Ultra-Thin-Pads-with-Flexi-Wings-Unscented-Regular-Size-1-36-Count/10324949?athbdg=L1600&amp;from=/search"/>
  </r>
  <r>
    <s v="Walmart"/>
    <x v="3"/>
    <s v="Equate"/>
    <s v="Maxi"/>
    <s v="Super"/>
    <s v="No"/>
    <n v="48"/>
    <n v="3.98"/>
    <n v="8.2916666666666666E-2"/>
    <s v="https://www.walmart.com/ip/Equate-Maxi-Pads-Super-48-Count/10423559?athbdg=L1103&amp;from=/search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8383AE9-CB9F-4BFA-BE71-ED70345E7C3B}" name="PivotTable2" cacheId="0" applyNumberFormats="0" applyBorderFormats="0" applyFontFormats="0" applyPatternFormats="0" applyAlignmentFormats="0" applyWidthHeightFormats="1" dataCaption="Values" updatedVersion="8" minRefreshableVersion="3" useAutoFormatting="1" rowGrandTotals="0" itemPrintTitles="1" createdVersion="8" indent="0" outline="1" outlineData="1" multipleFieldFilters="0" chartFormat="7" rowHeaderCaption="Product">
  <location ref="A2:B9" firstHeaderRow="1" firstDataRow="1" firstDataCol="1"/>
  <pivotFields count="10">
    <pivotField showAll="0"/>
    <pivotField axis="axisRow" showAll="0" sortType="descending">
      <items count="14">
        <item x="6"/>
        <item x="5"/>
        <item m="1" x="12"/>
        <item x="4"/>
        <item m="1" x="11"/>
        <item m="1" x="9"/>
        <item x="3"/>
        <item m="1" x="10"/>
        <item m="1" x="8"/>
        <item x="2"/>
        <item x="1"/>
        <item m="1" x="7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numFmtId="164" showAll="0"/>
    <pivotField dataField="1" numFmtId="164" showAll="0"/>
    <pivotField showAll="0"/>
  </pivotFields>
  <rowFields count="1">
    <field x="1"/>
  </rowFields>
  <rowItems count="7">
    <i>
      <x v="9"/>
    </i>
    <i>
      <x v="12"/>
    </i>
    <i>
      <x/>
    </i>
    <i>
      <x v="1"/>
    </i>
    <i>
      <x v="10"/>
    </i>
    <i>
      <x v="3"/>
    </i>
    <i>
      <x v="6"/>
    </i>
  </rowItems>
  <colItems count="1">
    <i/>
  </colItems>
  <dataFields count="1">
    <dataField name="Average of Cost per Unit" fld="8" subtotal="average" baseField="1" baseItem="3" numFmtId="164"/>
  </dataFields>
  <formats count="5">
    <format dxfId="17">
      <pivotArea type="all" dataOnly="0" outline="0" fieldPosition="0"/>
    </format>
    <format dxfId="16">
      <pivotArea outline="0" collapsedLevelsAreSubtotals="1" fieldPosition="0"/>
    </format>
    <format dxfId="15">
      <pivotArea field="1" type="button" dataOnly="0" labelOnly="1" outline="0" axis="axisRow" fieldPosition="0"/>
    </format>
    <format dxfId="14">
      <pivotArea dataOnly="0" labelOnly="1" fieldPosition="0">
        <references count="1">
          <reference field="1" count="0"/>
        </references>
      </pivotArea>
    </format>
    <format dxfId="13">
      <pivotArea dataOnly="0" labelOnly="1" outline="0" axis="axisValues" fieldPosition="0"/>
    </format>
  </formats>
  <chartFormats count="7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</chart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7060C4E-9565-4158-B975-B6DEFD132C3E}" name="Table54" displayName="Table54" ref="D22:H30" totalsRowCount="1" headerRowDxfId="12">
  <autoFilter ref="D22:H29" xr:uid="{97060C4E-9565-4158-B975-B6DEFD132C3E}"/>
  <sortState xmlns:xlrd2="http://schemas.microsoft.com/office/spreadsheetml/2017/richdata2" ref="D23:H29">
    <sortCondition ref="H22:H29"/>
  </sortState>
  <tableColumns count="5">
    <tableColumn id="1" xr3:uid="{3574B19F-BF4A-4C03-BBF5-958A17A13A6D}" name="Product" totalsRowLabel="Average" dataDxfId="11" totalsRowDxfId="10"/>
    <tableColumn id="2" xr3:uid="{1834EA82-6C5E-4FF0-8DFD-D50D0F7E9AD4}" name="Average Cost Per Unit" totalsRowFunction="average" dataDxfId="9" totalsRowDxfId="8"/>
    <tableColumn id="3" xr3:uid="{2BA8B1EE-263A-40E0-8C56-11BEE940CF6D}" name="Average Cost Per Period" totalsRowFunction="average" dataDxfId="7" totalsRowDxfId="6"/>
    <tableColumn id="4" xr3:uid="{D144F8C5-D2A0-4759-AFF5-6646CCE89CA5}" name="Average Cost Per Year" totalsRowFunction="average" dataDxfId="5" totalsRowDxfId="4"/>
    <tableColumn id="5" xr3:uid="{95BF932B-1501-40FF-95E3-FFCD0B5B326C}" name="Average Cost Per Lifetime" totalsRowFunction="custom" dataDxfId="3" totalsRowDxfId="2">
      <totalsRowFormula>AVERAGE(H23:H29)</totalsRow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ED9F039-BF79-644E-B55F-7654CCA727AE}" name="Table1" displayName="Table1" ref="A1:J155" totalsRowShown="0">
  <autoFilter ref="A1:J155" xr:uid="{1ED9F039-BF79-644E-B55F-7654CCA727AE}"/>
  <sortState xmlns:xlrd2="http://schemas.microsoft.com/office/spreadsheetml/2017/richdata2" ref="A13:J155">
    <sortCondition ref="A1:A155"/>
  </sortState>
  <tableColumns count="10">
    <tableColumn id="1" xr3:uid="{7D8B2AB0-35F6-9743-A262-5E9663AA8D00}" name="Retailer"/>
    <tableColumn id="2" xr3:uid="{4EB3CAE0-E13E-9841-BDA9-CAFACF34E51C}" name="Product"/>
    <tableColumn id="3" xr3:uid="{CD934D3F-DF94-E840-8451-271DDF4B208F}" name="Brand"/>
    <tableColumn id="4" xr3:uid="{9D04490B-7036-C647-833C-7199996C53A9}" name="Line"/>
    <tableColumn id="10" xr3:uid="{8A411C35-A648-4D8D-B319-6B260075BB8C}" name="Absorbancy"/>
    <tableColumn id="8" xr3:uid="{B80A8233-26D5-4E8C-B62A-7EDAA45EFDEF}" name="Reusable"/>
    <tableColumn id="5" xr3:uid="{082A4607-279E-6C42-A36F-F01DAA4E7ACD}" name="Package Size"/>
    <tableColumn id="6" xr3:uid="{66310009-032E-CE4F-988A-AADEEADFE1F1}" name="Cost per Package" dataDxfId="1"/>
    <tableColumn id="7" xr3:uid="{98E7A300-7319-594F-87B9-AD0710F94F52}" name="Cost per Unit" dataDxfId="0">
      <calculatedColumnFormula>H2/G2</calculatedColumnFormula>
    </tableColumn>
    <tableColumn id="9" xr3:uid="{B9471452-B59D-44D7-8518-CAF7F73B48EF}" name="Link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0B14256-3F2B-4954-9E87-89DE972992A7}" name="Table13" displayName="Table13" ref="A1:D51" totalsRowShown="0">
  <autoFilter ref="A1:D51" xr:uid="{55D1C02B-8F9D-4525-8C67-C565ABFED2A8}"/>
  <tableColumns count="4">
    <tableColumn id="1" xr3:uid="{ADC9E790-41A0-45DA-8EF2-2A8B7716AACD}" name="State"/>
    <tableColumn id="2" xr3:uid="{1F5F3A0B-D615-4D99-9D82-B2292A72EBAB}" name="Period Products Required in Schools"/>
    <tableColumn id="3" xr3:uid="{17F73D6F-92FF-4B82-8795-7AF9E19C0913}" name="Funding Available for Period Products"/>
    <tableColumn id="4" xr3:uid="{BA86699B-0BAC-424C-8B61-FBE884BA63AB}" name="Legislation (as of April 2024)"/>
  </tableColumns>
  <tableStyleInfo name="TableStyleMedium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A59D072-C1BE-424A-BF3A-D4F8C850C519}" name="Table15" displayName="Table15" ref="A1:B51" totalsRowShown="0">
  <autoFilter ref="A1:B51" xr:uid="{5C62044E-0A64-4EB8-B262-C31001D42D73}"/>
  <tableColumns count="2">
    <tableColumn id="1" xr3:uid="{E4FC672E-E533-443F-94FC-5188E30504DF}" name="State"/>
    <tableColumn id="2" xr3:uid="{BC4BF284-F739-4940-BD19-BBC0214C5D2F}" name="Period Products Specifically Exempt from Tax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arget.com/p/l-organic-cotton-full-size-multipack-tampons-regular-super/-/A-86798619?preselect=84743590" TargetMode="External"/><Relationship Id="rId21" Type="http://schemas.openxmlformats.org/officeDocument/2006/relationships/hyperlink" Target="https://www.walmart.com/ip/Always-Ultra-Thin-Daytime-Pads-with-Wings-Size-1-Regular-Unscented-46-Ct/33469687?athbdg=L1102&amp;from=/search" TargetMode="External"/><Relationship Id="rId42" Type="http://schemas.openxmlformats.org/officeDocument/2006/relationships/hyperlink" Target="https://www.walmart.com/ip/L-Organic-Cotton-Tampons-Light-Regular-Absorbency-Fragrance-Free-Duo-Pack-30-Ct/783019718?athbdg=L1103&amp;adsRedirect=true" TargetMode="External"/><Relationship Id="rId63" Type="http://schemas.openxmlformats.org/officeDocument/2006/relationships/hyperlink" Target="https://www.cvs.com/shop/always-long-maxi-pads-size-2-unscented-super-42-ct-prodid-800032" TargetMode="External"/><Relationship Id="rId84" Type="http://schemas.openxmlformats.org/officeDocument/2006/relationships/hyperlink" Target="https://www.target.com/p/l-organic-cotton-topsheet-ultra-thin-regular-absorbency-pads-with-wings/-/A-83372731?preselect=79186025" TargetMode="External"/><Relationship Id="rId138" Type="http://schemas.openxmlformats.org/officeDocument/2006/relationships/hyperlink" Target="https://www.walgreens.com/store/c/flex-reusable-menstrual-disc/ID=300427243-product" TargetMode="External"/><Relationship Id="rId107" Type="http://schemas.openxmlformats.org/officeDocument/2006/relationships/hyperlink" Target="https://www.target.com/p/tampax-pearl-regular-absorbency-tampons/-/A-15066062?preselect=13190965" TargetMode="External"/><Relationship Id="rId11" Type="http://schemas.openxmlformats.org/officeDocument/2006/relationships/hyperlink" Target="https://www.walmart.com/ip/Saalt-Soft-Menstrual-Cup-Super-Soft-and-Flexible-Best-Sensitive-Cup-Wear-for-12-Hours-Made-in-USA-Mountain-Iris-Regular/572730649?from=/search" TargetMode="External"/><Relationship Id="rId32" Type="http://schemas.openxmlformats.org/officeDocument/2006/relationships/hyperlink" Target="https://www.walmart.com/ip/Cora-Compact-Applicator-Tampons-100-Organic-Cotton-S-S-32-ct/1475019874?adsRedirect=true" TargetMode="External"/><Relationship Id="rId53" Type="http://schemas.openxmlformats.org/officeDocument/2006/relationships/hyperlink" Target="https://www.cvs.com/shop/tampax-pearl-tampons-with-leakguard-braid-unscented-regular-prodid-1011288" TargetMode="External"/><Relationship Id="rId74" Type="http://schemas.openxmlformats.org/officeDocument/2006/relationships/hyperlink" Target="https://www.walmart.com/ip/Always-ZZZ-Overnight-Disposable-Period-Underwear-for-Women-Size-LG-7-Ct/292386132?athbdg=L1102&amp;adsRedirect=true" TargetMode="External"/><Relationship Id="rId128" Type="http://schemas.openxmlformats.org/officeDocument/2006/relationships/hyperlink" Target="https://www.walgreens.com/store/c/lola-heavy-pads/ID=300425405-product" TargetMode="External"/><Relationship Id="rId149" Type="http://schemas.openxmlformats.org/officeDocument/2006/relationships/hyperlink" Target="https://www.walgreens.com/store/c/tampax-pearl-pearl-tampons-unscented,-ultra-absorbency/ID=300439816-product" TargetMode="External"/><Relationship Id="rId5" Type="http://schemas.openxmlformats.org/officeDocument/2006/relationships/hyperlink" Target="https://www.walmart.com/ip/Flex-Plant-Menstrual-Discs-12ct/1601777818?from=/search" TargetMode="External"/><Relationship Id="rId95" Type="http://schemas.openxmlformats.org/officeDocument/2006/relationships/hyperlink" Target="https://www.target.com/p/saalt-menstrual-cup-ocean-blue-regular/-/A-75663425" TargetMode="External"/><Relationship Id="rId22" Type="http://schemas.openxmlformats.org/officeDocument/2006/relationships/hyperlink" Target="https://www.walmart.com/ip/Stayfree-Maxi-Super-Pads-Wingless-Unscented-66-Ct-Absorbs-30-More-Multi-Fluid-Absorption-Comfortably-Dry-For-Up-To-8-Hours/37700735?from=/search" TargetMode="External"/><Relationship Id="rId27" Type="http://schemas.openxmlformats.org/officeDocument/2006/relationships/hyperlink" Target="https://www.walmart.com/ip/L-Organic-Cotton-Topsheet-Ultra-Thin-Super-Absorbency-Pads-56-Ct/468660105?adsRedirect=true" TargetMode="External"/><Relationship Id="rId43" Type="http://schemas.openxmlformats.org/officeDocument/2006/relationships/hyperlink" Target="https://www.walmart.com/ip/L-Organic-Cotton-Tampons-Regular-Absorbency-Fragrance-Free-42-Count/484836670?adsRedirect=true" TargetMode="External"/><Relationship Id="rId48" Type="http://schemas.openxmlformats.org/officeDocument/2006/relationships/hyperlink" Target="https://www.cvs.com/shop/flex-plant-menstrual-disc-12-ct-prodid-637416" TargetMode="External"/><Relationship Id="rId64" Type="http://schemas.openxmlformats.org/officeDocument/2006/relationships/hyperlink" Target="https://www.cvs.com/shop/cora-the-peace-of-mind-pad-with-organic-cotton-topsheet-regular-absorbency-16-ct-prodid-2690125" TargetMode="External"/><Relationship Id="rId69" Type="http://schemas.openxmlformats.org/officeDocument/2006/relationships/hyperlink" Target="https://www.cvs.com/shop/the-divacup-menstrual-cup-prodid-1011321" TargetMode="External"/><Relationship Id="rId113" Type="http://schemas.openxmlformats.org/officeDocument/2006/relationships/hyperlink" Target="https://www.target.com/p/playtex-sport-multipack-tampons/-/A-80394593?preselect=11082262" TargetMode="External"/><Relationship Id="rId118" Type="http://schemas.openxmlformats.org/officeDocument/2006/relationships/hyperlink" Target="https://www.target.com/p/thinx-for-all-women-s-super-absorbency-brief-period-underwear/-/A-81637757?preselect=81550331" TargetMode="External"/><Relationship Id="rId134" Type="http://schemas.openxmlformats.org/officeDocument/2006/relationships/hyperlink" Target="https://www.walgreens.com/store/c/the-honey-pot-silicone-menstrual-cup---size-1/ID=300420421-product" TargetMode="External"/><Relationship Id="rId139" Type="http://schemas.openxmlformats.org/officeDocument/2006/relationships/hyperlink" Target="https://www.walgreens.com/store/c/cora-reusable-menstrual-disc/ID=300435763-product" TargetMode="External"/><Relationship Id="rId80" Type="http://schemas.openxmlformats.org/officeDocument/2006/relationships/hyperlink" Target="https://www.walgreens.com/store/c/always-zzz-overnight-disposable-period-underwear-for-women/ID=300419696-product?skuId=400640787" TargetMode="External"/><Relationship Id="rId85" Type="http://schemas.openxmlformats.org/officeDocument/2006/relationships/hyperlink" Target="https://www.target.com/p/cora-organic-cotton-ultra-thin-overnight-fragrance-free-pads-with-wings-for-periods-super-absorbency-28ct/-/A-76155166" TargetMode="External"/><Relationship Id="rId150" Type="http://schemas.openxmlformats.org/officeDocument/2006/relationships/hyperlink" Target="https://www.walgreens.com/store/c/u-by-kotex-click-compact-tampons-unscented/ID=300401146-product?skuId=400622564" TargetMode="External"/><Relationship Id="rId155" Type="http://schemas.openxmlformats.org/officeDocument/2006/relationships/printerSettings" Target="../printerSettings/printerSettings2.bin"/><Relationship Id="rId12" Type="http://schemas.openxmlformats.org/officeDocument/2006/relationships/hyperlink" Target="https://www.walmart.com/ip/Saalt-Menstrual-Disc-Size-Regular-Soft-Flexible-Reusable-Medical-Grade-Silicone-Wear-12-Hours-Removal-Notch-Two-Sizes-Cup-Tampon-Alternative-Made-USA/1838891181?from=/search" TargetMode="External"/><Relationship Id="rId17" Type="http://schemas.openxmlformats.org/officeDocument/2006/relationships/hyperlink" Target="https://www.walmart.com/ip/Equate-Maxi-Pads-Super-48-Count/10423559?athbdg=L1103&amp;from=/search" TargetMode="External"/><Relationship Id="rId33" Type="http://schemas.openxmlformats.org/officeDocument/2006/relationships/hyperlink" Target="https://www.walmart.com/ip/Tampax-Radiant-Tampons-Duo-Pack-with-LeakGuard-Braid-Regular-Super-Absorbency-Unscented-38-Count/543758810?from=/search" TargetMode="External"/><Relationship Id="rId38" Type="http://schemas.openxmlformats.org/officeDocument/2006/relationships/hyperlink" Target="https://www.walmart.com/ip/Playtex-Clean-Comfort-Organic-Tampons-Regular-and-Super-Variety-Pack-28ct/1614267565?from=/search" TargetMode="External"/><Relationship Id="rId59" Type="http://schemas.openxmlformats.org/officeDocument/2006/relationships/hyperlink" Target="https://www.cvs.com/shop/the-comfort-fit-tampon-organic-cotton-regular-and-super-absorbency-32ct-prodid-564323" TargetMode="External"/><Relationship Id="rId103" Type="http://schemas.openxmlformats.org/officeDocument/2006/relationships/hyperlink" Target="https://www.target.com/p/saalt-reusable-menstrual-disc/-/A-87075742?preselect=84804280" TargetMode="External"/><Relationship Id="rId108" Type="http://schemas.openxmlformats.org/officeDocument/2006/relationships/hyperlink" Target="https://www.target.com/p/tampax-pearl-regular-absorbency-tampons/-/A-15066062?preselect=13369122" TargetMode="External"/><Relationship Id="rId124" Type="http://schemas.openxmlformats.org/officeDocument/2006/relationships/hyperlink" Target="https://www.walgreens.com/store/c/always-ultra-thin-pads,-long-super,-without-wings-unscented,-size-2/ID=300433678-product" TargetMode="External"/><Relationship Id="rId129" Type="http://schemas.openxmlformats.org/officeDocument/2006/relationships/hyperlink" Target="https://www.walgreens.com/store/c/stayfree-ultra-thin-pads,-regular-absorbency-with-wings-unscented,-regular/ID=prod6354763-product" TargetMode="External"/><Relationship Id="rId54" Type="http://schemas.openxmlformats.org/officeDocument/2006/relationships/hyperlink" Target="https://www.cvs.com/shop/cvs-health-plastic-tampons-unscented-super-18-ct-prodid-692439" TargetMode="External"/><Relationship Id="rId70" Type="http://schemas.openxmlformats.org/officeDocument/2006/relationships/hyperlink" Target="https://www.cvs.com/shop/cora-the-easy-does-it-cup-medical-grade-silicone-prodid-450873" TargetMode="External"/><Relationship Id="rId75" Type="http://schemas.openxmlformats.org/officeDocument/2006/relationships/hyperlink" Target="https://www.walmart.com/ip/Thinx-for-All-Women-s-Super-Absorbency-Cotton-Brief-Period-Underwear-Small-Black/2746551607?adsRedirect=true" TargetMode="External"/><Relationship Id="rId91" Type="http://schemas.openxmlformats.org/officeDocument/2006/relationships/hyperlink" Target="https://www.target.com/p/always-infinity-pads-regular-absorbency-size-1/-/A-15062592?preselect=13369056" TargetMode="External"/><Relationship Id="rId96" Type="http://schemas.openxmlformats.org/officeDocument/2006/relationships/hyperlink" Target="https://www.target.com/p/the-honey-pot-silicone-menstrual-cup-size-1/-/A-81177908" TargetMode="External"/><Relationship Id="rId140" Type="http://schemas.openxmlformats.org/officeDocument/2006/relationships/hyperlink" Target="https://www.walgreens.com/store/c/u-by-kotex-click-compact-tampons-unscented/ID=300401147-product" TargetMode="External"/><Relationship Id="rId145" Type="http://schemas.openxmlformats.org/officeDocument/2006/relationships/hyperlink" Target="https://www.walgreens.com/store/c/tampax-pearl-pearl-tampons-unscented/ID=300439812-product" TargetMode="External"/><Relationship Id="rId1" Type="http://schemas.openxmlformats.org/officeDocument/2006/relationships/hyperlink" Target="https://www.walmart.com/ip/Cora-Reusable-Leak-Protection-Period-Disc-Menstrual-Cup-Alternative-Light-or-Heavy-Flow/401496662?from=/search" TargetMode="External"/><Relationship Id="rId6" Type="http://schemas.openxmlformats.org/officeDocument/2006/relationships/hyperlink" Target="https://www.walmart.com/ip/Softdisc-Menstrual-Disc-12-Hr-Period-Protection-14-Count/639831697?from=/search" TargetMode="External"/><Relationship Id="rId23" Type="http://schemas.openxmlformats.org/officeDocument/2006/relationships/hyperlink" Target="https://www.walmart.com/ip/Stayfree-Classic-Pads-Super-Long-22-Ct/38518559?athbdg=L1103&amp;from=/search" TargetMode="External"/><Relationship Id="rId28" Type="http://schemas.openxmlformats.org/officeDocument/2006/relationships/hyperlink" Target="https://www.walmart.com/ip/LOLA-Ultra-Thin-Pads-with-Wings-Heavy-Organic-Cotton-Top-Sheet-and-Core-16-Count/874226653?from=/search" TargetMode="External"/><Relationship Id="rId49" Type="http://schemas.openxmlformats.org/officeDocument/2006/relationships/hyperlink" Target="https://www.cvs.com/shop/saalt-menstrual-disc-regular-blue-prodid-566437" TargetMode="External"/><Relationship Id="rId114" Type="http://schemas.openxmlformats.org/officeDocument/2006/relationships/hyperlink" Target="https://www.target.com/p/multipack-tampons-plastic-50ct-up-38-up-8482/-/A-15104004" TargetMode="External"/><Relationship Id="rId119" Type="http://schemas.openxmlformats.org/officeDocument/2006/relationships/hyperlink" Target="https://www.target.com/p/always-zzz-period-underwear-l-xl-7ct/-/A-81782469" TargetMode="External"/><Relationship Id="rId44" Type="http://schemas.openxmlformats.org/officeDocument/2006/relationships/hyperlink" Target="https://www.walmart.com/ip/LOLA-Super-Tampons-Compact-Plastic-Applicator-20-Ct/951728303?athbdg=L1102&amp;from=/search" TargetMode="External"/><Relationship Id="rId60" Type="http://schemas.openxmlformats.org/officeDocument/2006/relationships/hyperlink" Target="https://www.cvs.com/shop/cvs-live-better-organic-cotton-tampons-with-compact-plant-based-plastic-applicator-super-plus-16-ct-prodid-2600024" TargetMode="External"/><Relationship Id="rId65" Type="http://schemas.openxmlformats.org/officeDocument/2006/relationships/hyperlink" Target="https://www.cvs.com/shop/u-by-kotex-security-ultra-thin-long-pads-unscented-heavy-flow-prodid-1070338" TargetMode="External"/><Relationship Id="rId81" Type="http://schemas.openxmlformats.org/officeDocument/2006/relationships/hyperlink" Target="https://www.walgreens.com/store/c/thinx-for-all-women's-super-absorbency-cotton-brief-period-underwear-black/ID=300436643-product?skuId=400658455" TargetMode="External"/><Relationship Id="rId86" Type="http://schemas.openxmlformats.org/officeDocument/2006/relationships/hyperlink" Target="https://www.target.com/p/always-pure-cotton-overnight-pads-with-wings-size-4/-/A-86437943?preselect=84743584" TargetMode="External"/><Relationship Id="rId130" Type="http://schemas.openxmlformats.org/officeDocument/2006/relationships/hyperlink" Target="https://www.walgreens.com/store/c/u-by-kotex-clean-&amp;-secure-ultra-thin-pads-with-wings/ID=300413438-product" TargetMode="External"/><Relationship Id="rId135" Type="http://schemas.openxmlformats.org/officeDocument/2006/relationships/hyperlink" Target="https://www.walgreens.com/store/c/flex-menstrual-cup,-size-02-full/ID=300407692-product" TargetMode="External"/><Relationship Id="rId151" Type="http://schemas.openxmlformats.org/officeDocument/2006/relationships/hyperlink" Target="https://www.walgreens.com/store/c/playtex-sport-regular-tampons-unscented/ID=300440862-product" TargetMode="External"/><Relationship Id="rId156" Type="http://schemas.openxmlformats.org/officeDocument/2006/relationships/table" Target="../tables/table2.xml"/><Relationship Id="rId13" Type="http://schemas.openxmlformats.org/officeDocument/2006/relationships/hyperlink" Target="https://www.walmart.com/ip/DivaCup-Model-1-BPA-Free-Reusable-Menstrual-Cup-Leak-Free-Feminine-Hygiene-Tampon-and-Pad-Alternative-Up-To-12-Hours-Of-Protection/26789677?from=/search." TargetMode="External"/><Relationship Id="rId18" Type="http://schemas.openxmlformats.org/officeDocument/2006/relationships/hyperlink" Target="https://www.walmart.com/ip/Stayfree-Ultra-Thin-Super-Long-Pads-With-Wings-32ct-Multi-Fluid-Protection-For-Up-To-8-Hours-With-Odor-Neutralizer/39384250?athbdg=L1600&amp;from=/search" TargetMode="External"/><Relationship Id="rId39" Type="http://schemas.openxmlformats.org/officeDocument/2006/relationships/hyperlink" Target="https://www.walmart.com/ip/Equate-Tampon-Multi-Pack-with-Cardboar-Applicator-Unscented-Light-Regular-and-Super-54-Count/10423601?athbdg=L1103&amp;from=/search" TargetMode="External"/><Relationship Id="rId109" Type="http://schemas.openxmlformats.org/officeDocument/2006/relationships/hyperlink" Target="https://www.target.com/p/tampax-pearl-regular-absorbency-tampons/-/A-15066062?preselect=13234608" TargetMode="External"/><Relationship Id="rId34" Type="http://schemas.openxmlformats.org/officeDocument/2006/relationships/hyperlink" Target="https://www.walmart.com/ip/U-by-Kotex-Click-Compact-Multipack-Tampons-Regular-Super-Unscented-30-Count/610023504?athbdg=L1103&amp;adsRedirect=true" TargetMode="External"/><Relationship Id="rId50" Type="http://schemas.openxmlformats.org/officeDocument/2006/relationships/hyperlink" Target="https://www.cvs.com/shop/saalt-menstrual-disc-small-coral-prodid-563347" TargetMode="External"/><Relationship Id="rId55" Type="http://schemas.openxmlformats.org/officeDocument/2006/relationships/hyperlink" Target="https://www.cvs.com/shop/cvs-health-tampons-super-plus-18-ct-prodid-318476." TargetMode="External"/><Relationship Id="rId76" Type="http://schemas.openxmlformats.org/officeDocument/2006/relationships/hyperlink" Target="https://www.cvs.com/shop/always-zzz-overnight-disposable-period-underwear-for-women-7-ct-prodid-559999" TargetMode="External"/><Relationship Id="rId97" Type="http://schemas.openxmlformats.org/officeDocument/2006/relationships/hyperlink" Target="https://www.target.com/p/divacup-model-1-reusable-menstrual-cup/-/A-14297501" TargetMode="External"/><Relationship Id="rId104" Type="http://schemas.openxmlformats.org/officeDocument/2006/relationships/hyperlink" Target="https://www.target.com/p/flex-menstrual-discs/-/A-86710157?preselect=84761411" TargetMode="External"/><Relationship Id="rId120" Type="http://schemas.openxmlformats.org/officeDocument/2006/relationships/hyperlink" Target="https://www.target.com/p/rael-organic-cotton-overnight-period-underwear-unscented-l-xl-8ct/-/A-82458968" TargetMode="External"/><Relationship Id="rId125" Type="http://schemas.openxmlformats.org/officeDocument/2006/relationships/hyperlink" Target="https://www.walgreens.com/store/c/always-radiant-pads,-regular,-with-wings-clean-scent,-size-1/ID=prod6395452-product?skuId=sku6276004" TargetMode="External"/><Relationship Id="rId141" Type="http://schemas.openxmlformats.org/officeDocument/2006/relationships/hyperlink" Target="https://www.walgreens.com/store/c/tampax-radiant-radiant-tampons-unscented/ID=300439810-product?skuId=sku6329275" TargetMode="External"/><Relationship Id="rId146" Type="http://schemas.openxmlformats.org/officeDocument/2006/relationships/hyperlink" Target="https://www.walgreens.com/store/c/walgreens-perfection-silk-tampons-unscented/ID=300433820-product?skuId=400655419" TargetMode="External"/><Relationship Id="rId7" Type="http://schemas.openxmlformats.org/officeDocument/2006/relationships/hyperlink" Target="https://www.walmart.com/ip/Tampax-REG-Flow-Menstrual-Cup-up-to-12-hrs-Comfort-Fit-protection/210765862?from=/search" TargetMode="External"/><Relationship Id="rId71" Type="http://schemas.openxmlformats.org/officeDocument/2006/relationships/hyperlink" Target="https://www.cvs.com/shop/flex-discovery-kit-slim-prodid-2430009" TargetMode="External"/><Relationship Id="rId92" Type="http://schemas.openxmlformats.org/officeDocument/2006/relationships/hyperlink" Target="https://www.target.com/p/rael-organic-cotton-cover-regular-38-overnight-pads-duopack-unscented-28ct/-/A-85923721" TargetMode="External"/><Relationship Id="rId2" Type="http://schemas.openxmlformats.org/officeDocument/2006/relationships/hyperlink" Target="https://www.walmart.com/ip/Flex-Disposable-Menstrual-Discs-12-Discs/422358327?athbdg=L1200&amp;adsRedirect=true" TargetMode="External"/><Relationship Id="rId29" Type="http://schemas.openxmlformats.org/officeDocument/2006/relationships/hyperlink" Target="https://www.walmart.com/ip/Tampax-Radiant-Tampons-Duo-Pack-with-LeakGuard-Braid-Regular-Super-Absorbency-Unscented-38-Count/543758810?adsRedirect=true" TargetMode="External"/><Relationship Id="rId24" Type="http://schemas.openxmlformats.org/officeDocument/2006/relationships/hyperlink" Target="https://www.walmart.com/ip/Always-Maxi-Pads-Unscented-with-Wings-Overnight-Absorbency-Size-5-36-Ct/43826376?athbdg=L1103&amp;from=/search" TargetMode="External"/><Relationship Id="rId40" Type="http://schemas.openxmlformats.org/officeDocument/2006/relationships/hyperlink" Target="https://www.walmart.com/ip/Equate-Tampons-with-Plastic-Applicator-Unscented-Light-Regular-and-Super-36-Count/10423626?athbdg=L1102&amp;from=/search" TargetMode="External"/><Relationship Id="rId45" Type="http://schemas.openxmlformats.org/officeDocument/2006/relationships/hyperlink" Target="https://www.cvs.com/shop/softdisc-feminine-protection-disc-prodid-214411" TargetMode="External"/><Relationship Id="rId66" Type="http://schemas.openxmlformats.org/officeDocument/2006/relationships/hyperlink" Target="https://www.cvs.com/shop/stayfree-ultra-thin-long-pads-with-wings-super-absorbency-prodid-1011262" TargetMode="External"/><Relationship Id="rId87" Type="http://schemas.openxmlformats.org/officeDocument/2006/relationships/hyperlink" Target="https://www.target.com/p/stayfree-ultra-thin-pads-with-wings-unscented-regular-36ct/-/A-13404333" TargetMode="External"/><Relationship Id="rId110" Type="http://schemas.openxmlformats.org/officeDocument/2006/relationships/hyperlink" Target="https://www.target.com/p/u-by-kotex-click-tampons-multipack-compact-tampons-regular-super-absorbency-unscented/-/A-80394592?preselect=12213584" TargetMode="External"/><Relationship Id="rId115" Type="http://schemas.openxmlformats.org/officeDocument/2006/relationships/hyperlink" Target="https://www.target.com/p/tampons-regular-absorbency-plastic-36ct-up-38-up-8482/-/A-50616712" TargetMode="External"/><Relationship Id="rId131" Type="http://schemas.openxmlformats.org/officeDocument/2006/relationships/hyperlink" Target="https://www.walgreens.com/store/c/u-by-kotex-clean-&amp;-secure-ultra-thin-pads-with-wings/ID=300413270-product" TargetMode="External"/><Relationship Id="rId136" Type="http://schemas.openxmlformats.org/officeDocument/2006/relationships/hyperlink" Target="https://www.walgreens.com/store/c/flex-softdisc-menstrual-cup/ID=prod16459-product" TargetMode="External"/><Relationship Id="rId61" Type="http://schemas.openxmlformats.org/officeDocument/2006/relationships/hyperlink" Target="https://www.cvs.com/shop/cvs-live-better-organic-cotton-tampons-with-compact-plant-based-plastic-applicator-regular-super-36-ct-prodid-1560016" TargetMode="External"/><Relationship Id="rId82" Type="http://schemas.openxmlformats.org/officeDocument/2006/relationships/hyperlink" Target="https://www.target.com/p/always-ultra-thin-pads-regular-absorbency-size-1/-/A-15063910?preselect=16748334" TargetMode="External"/><Relationship Id="rId152" Type="http://schemas.openxmlformats.org/officeDocument/2006/relationships/hyperlink" Target="https://www.walgreens.com/store/c/playtex-sport-plastic-tampons,-regular-absorbency-unscented,-regular-absorbency/ID=300437087-product" TargetMode="External"/><Relationship Id="rId19" Type="http://schemas.openxmlformats.org/officeDocument/2006/relationships/hyperlink" Target="https://www.walmart.com/ip/U-by-Kotex-Clean-Secure-Ultra-Thin-Pads-Heavy-Absorbency-56-Count/16532749?athbdg=L1103&amp;adsRedirect=true" TargetMode="External"/><Relationship Id="rId14" Type="http://schemas.openxmlformats.org/officeDocument/2006/relationships/hyperlink" Target="https://www.walmart.com/ip/Always-Radiant-Teen-Feminine-Pads-with-FlexFoam-Size-1-Regular-with-Wings-Unscented-28-Ct/21151700?athbdg=L1600&amp;adsRedirect=true" TargetMode="External"/><Relationship Id="rId30" Type="http://schemas.openxmlformats.org/officeDocument/2006/relationships/hyperlink" Target="https://www.walmart.com/ip/Tampax-Pearl-Tampons-Trio-Pack-Super-Super-Plus-Ultra-Absorbency-with-BPA-Free-Plastic-Applicator-and-LeakGuard-Braid-Unscented-34-Count/390837645?athbdg=L1103&amp;adsRedirect=true" TargetMode="External"/><Relationship Id="rId35" Type="http://schemas.openxmlformats.org/officeDocument/2006/relationships/hyperlink" Target="https://www.walmart.com/ip/U-by-Kotex-Click-Compact-Tampons-Regular-Unscented-16-Count/508565470?athbdg=L1103&amp;adsRedirect=true" TargetMode="External"/><Relationship Id="rId56" Type="http://schemas.openxmlformats.org/officeDocument/2006/relationships/hyperlink" Target="https://www.cvs.com/shop/playtex-sport-tampons-multi-pack-unscented-regular-and-super-absorbency-36-ct-prodid-2250006" TargetMode="External"/><Relationship Id="rId77" Type="http://schemas.openxmlformats.org/officeDocument/2006/relationships/hyperlink" Target="https://www.cvs.com/shop/thinx-for-all-women-s-super-absorbency-cotton-brief-period-underwear-black-prodid-625028" TargetMode="External"/><Relationship Id="rId100" Type="http://schemas.openxmlformats.org/officeDocument/2006/relationships/hyperlink" Target="https://www.target.com/p/cora-reusable-menstrual-disc-1ct/-/A-82433921" TargetMode="External"/><Relationship Id="rId105" Type="http://schemas.openxmlformats.org/officeDocument/2006/relationships/hyperlink" Target="https://www.target.com/p/flex-menstrual-discs/-/A-86710157?preselect=75665025" TargetMode="External"/><Relationship Id="rId126" Type="http://schemas.openxmlformats.org/officeDocument/2006/relationships/hyperlink" Target="https://www.walgreens.com/store/c/always-maxi-pads,-long-super,-without-wings-unscented,-size-2/ID=300436197-product" TargetMode="External"/><Relationship Id="rId147" Type="http://schemas.openxmlformats.org/officeDocument/2006/relationships/hyperlink" Target="https://www.walgreens.com/store/c/tampax-pearl-pearl-tampons-unscented/ID=300439813-product?skuId=sku6289187" TargetMode="External"/><Relationship Id="rId8" Type="http://schemas.openxmlformats.org/officeDocument/2006/relationships/hyperlink" Target="https://www.walmart.com/ip/Flex-Reusable-Menstrual-Cup-Size-1-with-2-Free-Flex-Disposable-Menstrual-Discs/954621609?adsRedirect=true" TargetMode="External"/><Relationship Id="rId51" Type="http://schemas.openxmlformats.org/officeDocument/2006/relationships/hyperlink" Target="https://www.cvs.com/shop/tampax-radiant-tampons-light-absorbency-unscented-28-ct-prodid-461668" TargetMode="External"/><Relationship Id="rId72" Type="http://schemas.openxmlformats.org/officeDocument/2006/relationships/hyperlink" Target="https://www.cvs.com/shop/l-chlorine-free-ultra-thin-pads-organic-cotton-regular-42-ct-prodid-433811" TargetMode="External"/><Relationship Id="rId93" Type="http://schemas.openxmlformats.org/officeDocument/2006/relationships/hyperlink" Target="https://www.target.com/p/rael-organic-cotton-cover-regular-menstrual-fragrance-free-pads-unscented-16ct/-/A-75664184" TargetMode="External"/><Relationship Id="rId98" Type="http://schemas.openxmlformats.org/officeDocument/2006/relationships/hyperlink" Target="https://www.target.com/p/cora-reusable-menstrual-cup-size-2/-/A-75668275" TargetMode="External"/><Relationship Id="rId121" Type="http://schemas.openxmlformats.org/officeDocument/2006/relationships/hyperlink" Target="https://www.target.com/p/cora-reusable-period-underwear-bikini-style-black/-/A-81812091?preselect=78853628" TargetMode="External"/><Relationship Id="rId142" Type="http://schemas.openxmlformats.org/officeDocument/2006/relationships/hyperlink" Target="https://www.walgreens.com/store/c/walgreens-organic-cotton-plastic-applicator-tampon-unscented,-super-absorbency/ID=300403948-product" TargetMode="External"/><Relationship Id="rId3" Type="http://schemas.openxmlformats.org/officeDocument/2006/relationships/hyperlink" Target="https://www.walmart.com/ip/Flex-Reusable-Menstrual-Disc-1-count/705716822?adsRedirect=true" TargetMode="External"/><Relationship Id="rId25" Type="http://schemas.openxmlformats.org/officeDocument/2006/relationships/hyperlink" Target="https://www.walmart.com/ip/Equate-Maxi-Pads-with-Wings-Unscented-Overnight-Size-4-26-Count/413517294?from=/search" TargetMode="External"/><Relationship Id="rId46" Type="http://schemas.openxmlformats.org/officeDocument/2006/relationships/hyperlink" Target="https://www.cvs.com/shop/the-perfect-fit-disc-reusable-menstrual-disc-prodid-559170" TargetMode="External"/><Relationship Id="rId67" Type="http://schemas.openxmlformats.org/officeDocument/2006/relationships/hyperlink" Target="https://www.cvs.com/shop/cvs-health-ultra-thin-pads-with-wings-regular-prodid-202309" TargetMode="External"/><Relationship Id="rId116" Type="http://schemas.openxmlformats.org/officeDocument/2006/relationships/hyperlink" Target="https://www.target.com/p/l-organic-cotton-full-size-multipack-refill-tampons-regular-super-42ct/-/A-84743601" TargetMode="External"/><Relationship Id="rId137" Type="http://schemas.openxmlformats.org/officeDocument/2006/relationships/hyperlink" Target="https://www.walgreens.com/store/c/flex-menstrual-discs-one-size/ID=300402354-product" TargetMode="External"/><Relationship Id="rId20" Type="http://schemas.openxmlformats.org/officeDocument/2006/relationships/hyperlink" Target="https://www.walmart.com/ip/U-by-Kotex-Clean-Secure-Ultra-Thin-Pads-with-Wings-Regular-Absorbency-36-Count/216963541?athbdg=L1102&amp;from=/search" TargetMode="External"/><Relationship Id="rId41" Type="http://schemas.openxmlformats.org/officeDocument/2006/relationships/hyperlink" Target="https://www.walmart.com/ip/Equate-Super-Absorbency-Unscented-Tampons-with-Plastic-Applicators-18-Ct/23944514?athbdg=L1103&amp;from=/search" TargetMode="External"/><Relationship Id="rId62" Type="http://schemas.openxmlformats.org/officeDocument/2006/relationships/hyperlink" Target="https://www.cvs.com/shop/cora-the-peace-of-mind-overnight-pad-with-wings-overnight-14-ct-prodid-450495" TargetMode="External"/><Relationship Id="rId83" Type="http://schemas.openxmlformats.org/officeDocument/2006/relationships/hyperlink" Target="https://www.target.com/p/always-ultra-thin-pads-regular-absorbency-size-1/-/A-15063910?preselect=53114537" TargetMode="External"/><Relationship Id="rId88" Type="http://schemas.openxmlformats.org/officeDocument/2006/relationships/hyperlink" Target="https://www.target.com/p/l-organic-cotton-maxi-extra-long-overnight-pads/-/A-86437950?preselect=84743600" TargetMode="External"/><Relationship Id="rId111" Type="http://schemas.openxmlformats.org/officeDocument/2006/relationships/hyperlink" Target="https://www.target.com/p/u-by-kotex-click-tampons-multipack-compact-tampons-regular-super-absorbency-unscented/-/A-80394592?preselect=50567052" TargetMode="External"/><Relationship Id="rId132" Type="http://schemas.openxmlformats.org/officeDocument/2006/relationships/hyperlink" Target="https://www.walgreens.com/store/c/walgreens-menstrual-cup-small/ID=300407680-product" TargetMode="External"/><Relationship Id="rId153" Type="http://schemas.openxmlformats.org/officeDocument/2006/relationships/hyperlink" Target="https://www.walgreens.com/store/c/l.-organic-cotton-tampons-unscented/ID=300399787-product?skuId=400646073" TargetMode="External"/><Relationship Id="rId15" Type="http://schemas.openxmlformats.org/officeDocument/2006/relationships/hyperlink" Target="https://www.walmart.com/ip/Always-Ultra-Thin-Pads-Unscented-with-Wings-Long-Absorbency-Size-2-58-Ct/20659449?adsRedirect=true" TargetMode="External"/><Relationship Id="rId36" Type="http://schemas.openxmlformats.org/officeDocument/2006/relationships/hyperlink" Target="https://www.walmart.com/ip/Playtex-Sport-Multi-Pack-Regular-And-Super-Plastic-Applicator-Unscented-Tampons-48-Ct-Total-360-Degree-Level-Period-Protection-Traps-Leaks-No-Slip-Gr/162594077?athbdg=L1103&amp;adsRedirect=true" TargetMode="External"/><Relationship Id="rId57" Type="http://schemas.openxmlformats.org/officeDocument/2006/relationships/hyperlink" Target="https://www.cvs.com/shop/flex-menstrual-discs-12-ct-prodid-2430008" TargetMode="External"/><Relationship Id="rId106" Type="http://schemas.openxmlformats.org/officeDocument/2006/relationships/hyperlink" Target="https://www.target.com/p/softdisc-menstrual-discs-14ct/-/A-75003204" TargetMode="External"/><Relationship Id="rId127" Type="http://schemas.openxmlformats.org/officeDocument/2006/relationships/hyperlink" Target="https://www.walgreens.com/store/c/l.-chlorine-free-ultra-thin-pads,-with-wings,-organic-top-sheet-unscented,-regular-absorbency/ID=300421348-product?skuId=400646077" TargetMode="External"/><Relationship Id="rId10" Type="http://schemas.openxmlformats.org/officeDocument/2006/relationships/hyperlink" Target="https://www.walmart.com/ip/Shordy-Reusable-Menstrual-Cup-Set-of-2-with-Storage-Box-Small-and-Large/765871006?from=/search" TargetMode="External"/><Relationship Id="rId31" Type="http://schemas.openxmlformats.org/officeDocument/2006/relationships/hyperlink" Target="https://www.walmart.com/ip/U-by-Kotex-Click-Compact-Tampons-Regular-Unscented-45-Count/973420847?adsRedirect=true" TargetMode="External"/><Relationship Id="rId52" Type="http://schemas.openxmlformats.org/officeDocument/2006/relationships/hyperlink" Target="https://www.cvs.com/shop/tampax-radiant-plastic-tampons-duopack-regular-super-absorbency-unscented-32ct-prodid-1011284" TargetMode="External"/><Relationship Id="rId73" Type="http://schemas.openxmlformats.org/officeDocument/2006/relationships/hyperlink" Target="https://www.cvs.com/shop/always-ultra-thin-size-1-pads-with-wings-unscented-regular-prodid-822103" TargetMode="External"/><Relationship Id="rId78" Type="http://schemas.openxmlformats.org/officeDocument/2006/relationships/hyperlink" Target="https://www.cvs.com/shop/thinx-teens-super-absorbency-cotton-bikini-period-underwear-hologram-prodid-514936" TargetMode="External"/><Relationship Id="rId94" Type="http://schemas.openxmlformats.org/officeDocument/2006/relationships/hyperlink" Target="https://www.target.com/p/the-honey-pot-company-herbal-regular-pads-with-wings-organic-cotton-cover-20ct/-/A-81782456" TargetMode="External"/><Relationship Id="rId99" Type="http://schemas.openxmlformats.org/officeDocument/2006/relationships/hyperlink" Target="https://www.target.com/p/softdisc-menstrual-discs-14ct/-/A-75003204" TargetMode="External"/><Relationship Id="rId101" Type="http://schemas.openxmlformats.org/officeDocument/2006/relationships/hyperlink" Target="https://www.target.com/p/flex-reusable-menstrual-disc/-/A-84761412" TargetMode="External"/><Relationship Id="rId122" Type="http://schemas.openxmlformats.org/officeDocument/2006/relationships/hyperlink" Target="https://www.target.com/p/saalt-heavy-absorbency-briefs-super-soft-modal-comfort-leak-proof-period-underwear-volcanic-black/-/A-87870685?preselect=87860942" TargetMode="External"/><Relationship Id="rId143" Type="http://schemas.openxmlformats.org/officeDocument/2006/relationships/hyperlink" Target="https://www.walgreens.com/store/c/walgreens-perfection-silk-tampons-unscented/ID=300433810-product?skuId=400646047" TargetMode="External"/><Relationship Id="rId148" Type="http://schemas.openxmlformats.org/officeDocument/2006/relationships/hyperlink" Target="https://www.walgreens.com/store/c/tampax-pocket-radiant-pocket-radiant-tampons-unscented,-regular-absorbency/ID=prod6408431-product" TargetMode="External"/><Relationship Id="rId4" Type="http://schemas.openxmlformats.org/officeDocument/2006/relationships/hyperlink" Target="https://www.walmart.com/ip/Flex-Menstrual-Discs-Disposable-Period-Reduce-Cramps-Dryness-Beginner-Friendly-Tampon-Alternative-Capacity-5-Super-Tampons-Made-Canada-3-Pack-36-Tota/5140693708?from=/search" TargetMode="External"/><Relationship Id="rId9" Type="http://schemas.openxmlformats.org/officeDocument/2006/relationships/hyperlink" Target="https://www.walmart.com/ip/The-Honey-Pot-Company-Silicone-Menstrual-Cup-BPA-Free-Size-1-for-Light-Medium-flow-1ct/330656262?from=/search" TargetMode="External"/><Relationship Id="rId26" Type="http://schemas.openxmlformats.org/officeDocument/2006/relationships/hyperlink" Target="https://www.walmart.com/ip/Equate-Ultra-Thin-Pads-with-Flexi-Wings-Unscented-Regular-Size-1-36-Count/10324949?athbdg=L1600&amp;from=/search" TargetMode="External"/><Relationship Id="rId47" Type="http://schemas.openxmlformats.org/officeDocument/2006/relationships/hyperlink" Target="https://www.cvs.com/shop/flex-reusable-menstrual-disc-prodid-495591" TargetMode="External"/><Relationship Id="rId68" Type="http://schemas.openxmlformats.org/officeDocument/2006/relationships/hyperlink" Target="https://www.cvs.com/shop/cvs-health-menstrual-cup-prodid-722537" TargetMode="External"/><Relationship Id="rId89" Type="http://schemas.openxmlformats.org/officeDocument/2006/relationships/hyperlink" Target="https://www.target.com/p/always-radiant-overnight-sanitary-pads-with-wings-scented-size-4/-/A-81279515?preselect=76155420" TargetMode="External"/><Relationship Id="rId112" Type="http://schemas.openxmlformats.org/officeDocument/2006/relationships/hyperlink" Target="https://www.target.com/p/playtex-sport-multipack-tampons/-/A-80394593?preselect=14670716" TargetMode="External"/><Relationship Id="rId133" Type="http://schemas.openxmlformats.org/officeDocument/2006/relationships/hyperlink" Target="https://www.walgreens.com/store/c/the-divacup-model-1-reusable-menstrual-cup/ID=prod6160638-product" TargetMode="External"/><Relationship Id="rId154" Type="http://schemas.openxmlformats.org/officeDocument/2006/relationships/hyperlink" Target="https://www.walgreens.com/store/c/lola-tampons-unscented/ID=300425404-product?skuId=400646948" TargetMode="External"/><Relationship Id="rId16" Type="http://schemas.openxmlformats.org/officeDocument/2006/relationships/hyperlink" Target="https://www.walmart.com/ip/L-Ultra-Thin-Pads-100-Cotton-Free-Top-Layer-with-Wings-Regular-Absorbency-42-Ct/746794527?adsRedirect=true" TargetMode="External"/><Relationship Id="rId37" Type="http://schemas.openxmlformats.org/officeDocument/2006/relationships/hyperlink" Target="https://www.walmart.com/ip/Playtex-Sport-Super-Plastic-Applicator-Tampons-36-Ct-360-Degree-Sport-Level-Period-Protection-No-Slip-Grip-Applicator/17325209?athbdg=L1103&amp;adsRedirect=true" TargetMode="External"/><Relationship Id="rId58" Type="http://schemas.openxmlformats.org/officeDocument/2006/relationships/hyperlink" Target="https://www.cvs.com/shop/cora-the-comfort-fit-tampon-organic-cotton-regular-absorbency-16-ct-prodid-2690122" TargetMode="External"/><Relationship Id="rId79" Type="http://schemas.openxmlformats.org/officeDocument/2006/relationships/hyperlink" Target="https://www.cvs.com/shop/saalt-everywear-heavy-asorbency-brief-leak-proof-period-underwear-prodid-563340" TargetMode="External"/><Relationship Id="rId102" Type="http://schemas.openxmlformats.org/officeDocument/2006/relationships/hyperlink" Target="https://www.target.com/p/divacup-disc-reusable-menstrual-disc/-/A-87616653" TargetMode="External"/><Relationship Id="rId123" Type="http://schemas.openxmlformats.org/officeDocument/2006/relationships/hyperlink" Target="https://www.walgreens.com/store/c/walgreens-maxi-pads,-overnight,-wingless-unscented/ID=prod6188649-product" TargetMode="External"/><Relationship Id="rId144" Type="http://schemas.openxmlformats.org/officeDocument/2006/relationships/hyperlink" Target="https://www.walgreens.com/store/c/l.-organic-cotton-tampons-unscented/ID=300424560-product?skuId=400646070" TargetMode="External"/><Relationship Id="rId90" Type="http://schemas.openxmlformats.org/officeDocument/2006/relationships/hyperlink" Target="https://www.target.com/p/u-by-kotex-clean-secure-heavy-ultra-thin-feminine-fragrance-free-pads-unscented/-/A-82777843?preselect=11156326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ub.njleg.state.nj.us/Bills/2022/S1500/1221_R3.PDF" TargetMode="External"/><Relationship Id="rId13" Type="http://schemas.openxmlformats.org/officeDocument/2006/relationships/hyperlink" Target="https://webserver.rilegislature.gov/Statutes/TITLE16/16-21/16-21-38.htm" TargetMode="External"/><Relationship Id="rId18" Type="http://schemas.openxmlformats.org/officeDocument/2006/relationships/hyperlink" Target="https://leginfo.legislature.ca.gov/faces/billTextClient.xhtml?bill_id=202120220AB367" TargetMode="External"/><Relationship Id="rId3" Type="http://schemas.openxmlformats.org/officeDocument/2006/relationships/hyperlink" Target="https://www.ilga.gov/legislation/BillStatus.asp?DocTypeID=HB&amp;DocNum=156&amp;GAID=16&amp;SessionID=110&amp;LegID=127991" TargetMode="External"/><Relationship Id="rId21" Type="http://schemas.openxmlformats.org/officeDocument/2006/relationships/printerSettings" Target="../printerSettings/printerSettings3.bin"/><Relationship Id="rId7" Type="http://schemas.openxmlformats.org/officeDocument/2006/relationships/hyperlink" Target="https://gencourt.state.nh.us/bill_status/legacy/bs2016/bill_status.aspx?lsr=1107&amp;sy=2019&amp;sortoption=&amp;txtsessionyear=2019&amp;txtbillnumber=SB142" TargetMode="External"/><Relationship Id="rId12" Type="http://schemas.openxmlformats.org/officeDocument/2006/relationships/hyperlink" Target="https://olis.oregonlegislature.gov/liz/2021R1/Downloads/MeasureDocument/HB3294/Enrolled" TargetMode="External"/><Relationship Id="rId17" Type="http://schemas.openxmlformats.org/officeDocument/2006/relationships/hyperlink" Target="https://app.leg.wa.gov/RCW/default.aspx?cite=28A.210.420" TargetMode="External"/><Relationship Id="rId2" Type="http://schemas.openxmlformats.org/officeDocument/2006/relationships/hyperlink" Target="https://www.capitol.hawaii.gov/sessions/session2023/bills/HB481_HD1_.htm" TargetMode="External"/><Relationship Id="rId16" Type="http://schemas.openxmlformats.org/officeDocument/2006/relationships/hyperlink" Target="https://law.lis.virginia.gov/vacode/title22.1/chapter1/section22.1-6.1/" TargetMode="External"/><Relationship Id="rId20" Type="http://schemas.openxmlformats.org/officeDocument/2006/relationships/hyperlink" Target="https://wapp.capitol.tn.gov/apps/BillInfo/default.aspx?BillNumber=HB2207&amp;GA=113" TargetMode="External"/><Relationship Id="rId1" Type="http://schemas.openxmlformats.org/officeDocument/2006/relationships/hyperlink" Target="https://www.cga.ct.gov/2022/fc/pdf/2022HB-05272-R000468-FC.pdf" TargetMode="External"/><Relationship Id="rId6" Type="http://schemas.openxmlformats.org/officeDocument/2006/relationships/hyperlink" Target="https://www.leg.state.nv.us/nrs/nrs-386.html" TargetMode="External"/><Relationship Id="rId11" Type="http://schemas.openxmlformats.org/officeDocument/2006/relationships/hyperlink" Target="https://codes.ohio.gov/ohio-revised-code/section-3313.6413" TargetMode="External"/><Relationship Id="rId5" Type="http://schemas.openxmlformats.org/officeDocument/2006/relationships/hyperlink" Target="https://www.revisor.mn.gov/bills/bill.php?f=HF2497&amp;b=house&amp;y=2024&amp;ssn=0" TargetMode="External"/><Relationship Id="rId15" Type="http://schemas.openxmlformats.org/officeDocument/2006/relationships/hyperlink" Target="https://legislature.vermont.gov/statutes/section/16/031/01432" TargetMode="External"/><Relationship Id="rId10" Type="http://schemas.openxmlformats.org/officeDocument/2006/relationships/hyperlink" Target="https://www.nysenate.gov/legislation/bills/2023/S5913/amendment/A" TargetMode="External"/><Relationship Id="rId19" Type="http://schemas.openxmlformats.org/officeDocument/2006/relationships/hyperlink" Target="https://delcode.delaware.gov/title14/c041/sc01/index.html" TargetMode="External"/><Relationship Id="rId4" Type="http://schemas.openxmlformats.org/officeDocument/2006/relationships/hyperlink" Target="https://mgaleg.maryland.gov/mgawebsite/Legislation/Details/HB0205?ys=2021RS" TargetMode="External"/><Relationship Id="rId9" Type="http://schemas.openxmlformats.org/officeDocument/2006/relationships/hyperlink" Target="https://www.nmlegis.gov/Sessions/23%20Regular/bills/house/HB0134.pdf" TargetMode="External"/><Relationship Id="rId14" Type="http://schemas.openxmlformats.org/officeDocument/2006/relationships/hyperlink" Target="https://le.utah.gov/~2022/bills/hbillenr/HB0162.pdf" TargetMode="External"/><Relationship Id="rId22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8975D-7BC4-4BF1-85EB-20C397BFBA4E}">
  <dimension ref="A2:H30"/>
  <sheetViews>
    <sheetView tabSelected="1" zoomScale="90" zoomScaleNormal="90" workbookViewId="0">
      <selection activeCell="B9" sqref="B9"/>
    </sheetView>
  </sheetViews>
  <sheetFormatPr defaultColWidth="8.69921875" defaultRowHeight="15.6" x14ac:dyDescent="0.3"/>
  <cols>
    <col min="1" max="1" width="21.19921875" bestFit="1" customWidth="1"/>
    <col min="2" max="2" width="26.09765625" customWidth="1"/>
    <col min="3" max="3" width="2.69921875" customWidth="1"/>
    <col min="4" max="4" width="23" customWidth="1"/>
    <col min="5" max="5" width="23.19921875" customWidth="1"/>
    <col min="6" max="6" width="23.69921875" customWidth="1"/>
    <col min="7" max="7" width="21.19921875" customWidth="1"/>
    <col min="8" max="8" width="25.19921875" customWidth="1"/>
    <col min="9" max="9" width="2.5" customWidth="1"/>
  </cols>
  <sheetData>
    <row r="2" spans="1:2" x14ac:dyDescent="0.3">
      <c r="A2" s="7" t="s">
        <v>42</v>
      </c>
      <c r="B2" s="8" t="s">
        <v>20</v>
      </c>
    </row>
    <row r="3" spans="1:2" x14ac:dyDescent="0.3">
      <c r="A3" s="9" t="s">
        <v>171</v>
      </c>
      <c r="B3" s="10">
        <v>28.499277777777777</v>
      </c>
    </row>
    <row r="4" spans="1:2" x14ac:dyDescent="0.3">
      <c r="A4" s="9" t="s">
        <v>28</v>
      </c>
      <c r="B4" s="10">
        <v>28.483055555555559</v>
      </c>
    </row>
    <row r="5" spans="1:2" x14ac:dyDescent="0.3">
      <c r="A5" s="9" t="s">
        <v>173</v>
      </c>
      <c r="B5" s="10">
        <v>21.115000000000002</v>
      </c>
    </row>
    <row r="6" spans="1:2" x14ac:dyDescent="0.3">
      <c r="A6" s="9" t="s">
        <v>172</v>
      </c>
      <c r="B6" s="10">
        <v>1.4851785714285715</v>
      </c>
    </row>
    <row r="7" spans="1:2" x14ac:dyDescent="0.3">
      <c r="A7" s="9" t="s">
        <v>170</v>
      </c>
      <c r="B7" s="10">
        <v>1.313598484848485</v>
      </c>
    </row>
    <row r="8" spans="1:2" x14ac:dyDescent="0.3">
      <c r="A8" s="9" t="s">
        <v>26</v>
      </c>
      <c r="B8" s="10">
        <v>0.3065417714236548</v>
      </c>
    </row>
    <row r="9" spans="1:2" x14ac:dyDescent="0.3">
      <c r="A9" s="9" t="s">
        <v>27</v>
      </c>
      <c r="B9" s="10">
        <v>0.261291424355583</v>
      </c>
    </row>
    <row r="22" spans="4:8" x14ac:dyDescent="0.3">
      <c r="D22" s="2" t="s">
        <v>42</v>
      </c>
      <c r="E22" s="4" t="s">
        <v>43</v>
      </c>
      <c r="F22" s="4" t="s">
        <v>40</v>
      </c>
      <c r="G22" s="4" t="s">
        <v>38</v>
      </c>
      <c r="H22" s="4" t="s">
        <v>39</v>
      </c>
    </row>
    <row r="23" spans="4:8" x14ac:dyDescent="0.3">
      <c r="D23" s="2" t="s">
        <v>28</v>
      </c>
      <c r="E23" s="5">
        <f>GETPIVOTDATA("Cost per Unit",$A$2,"Product","Cups")</f>
        <v>28.483055555555559</v>
      </c>
      <c r="F23" s="5">
        <f>Table54[[#This Row],[Average Cost Per Unit]]*1</f>
        <v>28.483055555555559</v>
      </c>
      <c r="G23" s="5">
        <f>Table54[[#This Row],[Average Cost Per Period]]*1</f>
        <v>28.483055555555559</v>
      </c>
      <c r="H23" s="5">
        <f>Table54[[#This Row],[Average Cost Per Year]]*8</f>
        <v>227.86444444444447</v>
      </c>
    </row>
    <row r="24" spans="4:8" x14ac:dyDescent="0.3">
      <c r="D24" s="2" t="s">
        <v>171</v>
      </c>
      <c r="E24" s="5">
        <f>GETPIVOTDATA("Cost per Unit",$A$2,"Product","Discs (Reusable)")</f>
        <v>28.499277777777777</v>
      </c>
      <c r="F24" s="5">
        <f>Table54[[#This Row],[Average Cost Per Unit]]*1</f>
        <v>28.499277777777777</v>
      </c>
      <c r="G24" s="5">
        <f>Table54[[#This Row],[Average Cost Per Period]]*1</f>
        <v>28.499277777777777</v>
      </c>
      <c r="H24" s="5">
        <f>Table54[[#This Row],[Average Cost Per Year]]*8</f>
        <v>227.99422222222222</v>
      </c>
    </row>
    <row r="25" spans="4:8" x14ac:dyDescent="0.3">
      <c r="D25" s="2" t="s">
        <v>173</v>
      </c>
      <c r="E25" s="5">
        <f>GETPIVOTDATA("Cost per Unit",$A$2,"Product","Underwear (Reusable)")</f>
        <v>21.115000000000002</v>
      </c>
      <c r="F25" s="5">
        <f>Table54[[#This Row],[Average Cost Per Unit]]*1</f>
        <v>21.115000000000002</v>
      </c>
      <c r="G25" s="5">
        <f>Table54[[#This Row],[Average Cost Per Period]]*1</f>
        <v>21.115000000000002</v>
      </c>
      <c r="H25" s="5">
        <f>Table54[[#This Row],[Average Cost Per Year]]*38</f>
        <v>802.37000000000012</v>
      </c>
    </row>
    <row r="26" spans="4:8" x14ac:dyDescent="0.3">
      <c r="D26" s="2" t="s">
        <v>27</v>
      </c>
      <c r="E26" s="5">
        <f>GETPIVOTDATA("Cost per Unit",$A$2,"Product","Pads")</f>
        <v>0.261291424355583</v>
      </c>
      <c r="F26" s="5">
        <f>Table54[[#This Row],[Average Cost Per Unit]]*20</f>
        <v>5.2258284871116603</v>
      </c>
      <c r="G26" s="5">
        <f>Table54[[#This Row],[Average Cost Per Period]]*12</f>
        <v>62.709941845339927</v>
      </c>
      <c r="H26" s="5">
        <f>Table54[[#This Row],[Average Cost Per Period]]*456</f>
        <v>2382.9777901229172</v>
      </c>
    </row>
    <row r="27" spans="4:8" x14ac:dyDescent="0.3">
      <c r="D27" s="2" t="s">
        <v>26</v>
      </c>
      <c r="E27" s="5">
        <f>GETPIVOTDATA("Cost per Unit",$A$2,"Product","Tampons")</f>
        <v>0.3065417714236548</v>
      </c>
      <c r="F27" s="5">
        <f>Table54[[#This Row],[Average Cost Per Unit]]*20</f>
        <v>6.1308354284730964</v>
      </c>
      <c r="G27" s="5">
        <f>Table54[[#This Row],[Average Cost Per Period]]*12</f>
        <v>73.570025141677149</v>
      </c>
      <c r="H27" s="5">
        <f>Table54[[#This Row],[Average Cost Per Period]]*456</f>
        <v>2795.660955383732</v>
      </c>
    </row>
    <row r="28" spans="4:8" x14ac:dyDescent="0.3">
      <c r="D28" s="2" t="s">
        <v>170</v>
      </c>
      <c r="E28" s="5">
        <f>GETPIVOTDATA("Cost per Unit",$A$2,"Product","Discs (Disposable)")</f>
        <v>1.313598484848485</v>
      </c>
      <c r="F28" s="5">
        <f>Table54[[#This Row],[Average Cost Per Unit]]*10</f>
        <v>13.135984848484849</v>
      </c>
      <c r="G28" s="5">
        <f>Table54[[#This Row],[Average Cost Per Period]]*12</f>
        <v>157.63181818181818</v>
      </c>
      <c r="H28" s="5">
        <f>Table54[[#This Row],[Average Cost Per Period]]*456</f>
        <v>5990.0090909090914</v>
      </c>
    </row>
    <row r="29" spans="4:8" x14ac:dyDescent="0.3">
      <c r="D29" s="2" t="s">
        <v>172</v>
      </c>
      <c r="E29" s="5">
        <f>GETPIVOTDATA("Cost per Unit",$A$2,"Product","Underwear (Disposable)")</f>
        <v>1.4851785714285715</v>
      </c>
      <c r="F29" s="5">
        <f>Table54[[#This Row],[Average Cost Per Unit]]*10</f>
        <v>14.851785714285715</v>
      </c>
      <c r="G29" s="5">
        <f>Table54[[#This Row],[Average Cost Per Period]]*12</f>
        <v>178.22142857142859</v>
      </c>
      <c r="H29" s="5">
        <f>Table54[[#This Row],[Average Cost Per Period]]*456</f>
        <v>6772.4142857142861</v>
      </c>
    </row>
    <row r="30" spans="4:8" x14ac:dyDescent="0.3">
      <c r="D30" s="6" t="s">
        <v>239</v>
      </c>
      <c r="E30" s="5">
        <f>SUBTOTAL(101,Table54[Average Cost Per Unit])</f>
        <v>11.637706226484232</v>
      </c>
      <c r="F30" s="5">
        <f>SUBTOTAL(101,Table54[Average Cost Per Period])</f>
        <v>16.777395401669807</v>
      </c>
      <c r="G30" s="5">
        <f>SUBTOTAL(101,Table54[Average Cost Per Year])</f>
        <v>78.60436386765673</v>
      </c>
      <c r="H30" s="5">
        <f>AVERAGE(H23:H29)</f>
        <v>2742.7558269709562</v>
      </c>
    </row>
  </sheetData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4A3F8-4969-114F-9E26-1A8661A0E714}">
  <dimension ref="A1:L155"/>
  <sheetViews>
    <sheetView zoomScale="70" zoomScaleNormal="70" workbookViewId="0">
      <selection activeCell="L2" sqref="L2"/>
    </sheetView>
  </sheetViews>
  <sheetFormatPr defaultColWidth="11.19921875" defaultRowHeight="15.6" x14ac:dyDescent="0.3"/>
  <cols>
    <col min="1" max="1" width="14.5" customWidth="1"/>
    <col min="2" max="2" width="17.69921875" customWidth="1"/>
    <col min="3" max="3" width="11.69921875" bestFit="1" customWidth="1"/>
    <col min="4" max="4" width="20.69921875" customWidth="1"/>
    <col min="5" max="5" width="14" bestFit="1" customWidth="1"/>
    <col min="6" max="6" width="11" customWidth="1"/>
    <col min="7" max="7" width="9.69921875" customWidth="1"/>
    <col min="8" max="8" width="14.19921875" style="1" customWidth="1"/>
    <col min="9" max="9" width="14.19921875" customWidth="1"/>
    <col min="10" max="10" width="198.19921875" customWidth="1"/>
    <col min="11" max="11" width="4.59765625" customWidth="1"/>
  </cols>
  <sheetData>
    <row r="1" spans="1:12" x14ac:dyDescent="0.3">
      <c r="A1" t="s">
        <v>41</v>
      </c>
      <c r="B1" t="s">
        <v>42</v>
      </c>
      <c r="C1" t="s">
        <v>3</v>
      </c>
      <c r="D1" t="s">
        <v>4</v>
      </c>
      <c r="E1" t="s">
        <v>216</v>
      </c>
      <c r="F1" t="s">
        <v>30</v>
      </c>
      <c r="G1" t="s">
        <v>1</v>
      </c>
      <c r="H1" s="1" t="s">
        <v>229</v>
      </c>
      <c r="I1" s="1" t="s">
        <v>0</v>
      </c>
      <c r="J1" t="s">
        <v>46</v>
      </c>
    </row>
    <row r="2" spans="1:12" x14ac:dyDescent="0.3">
      <c r="A2" t="s">
        <v>17</v>
      </c>
      <c r="B2" t="s">
        <v>28</v>
      </c>
      <c r="C2" t="s">
        <v>17</v>
      </c>
      <c r="E2" t="s">
        <v>230</v>
      </c>
      <c r="F2" t="s">
        <v>44</v>
      </c>
      <c r="G2">
        <v>1</v>
      </c>
      <c r="H2" s="1">
        <v>22.49</v>
      </c>
      <c r="I2" s="1">
        <f t="shared" ref="I2:I12" si="0">H2/G2</f>
        <v>22.49</v>
      </c>
      <c r="J2" s="3" t="s">
        <v>125</v>
      </c>
      <c r="L2" s="14" t="s">
        <v>316</v>
      </c>
    </row>
    <row r="3" spans="1:12" x14ac:dyDescent="0.3">
      <c r="A3" t="s">
        <v>17</v>
      </c>
      <c r="B3" t="s">
        <v>28</v>
      </c>
      <c r="C3" t="s">
        <v>168</v>
      </c>
      <c r="E3" t="s">
        <v>230</v>
      </c>
      <c r="F3" t="s">
        <v>44</v>
      </c>
      <c r="G3">
        <v>1</v>
      </c>
      <c r="H3" s="1">
        <v>34.49</v>
      </c>
      <c r="I3" s="1">
        <f t="shared" si="0"/>
        <v>34.49</v>
      </c>
      <c r="J3" s="3" t="s">
        <v>126</v>
      </c>
    </row>
    <row r="4" spans="1:12" x14ac:dyDescent="0.3">
      <c r="A4" t="s">
        <v>17</v>
      </c>
      <c r="B4" t="s">
        <v>28</v>
      </c>
      <c r="C4" t="s">
        <v>19</v>
      </c>
      <c r="D4" t="s">
        <v>128</v>
      </c>
      <c r="E4" t="s">
        <v>230</v>
      </c>
      <c r="F4" t="s">
        <v>44</v>
      </c>
      <c r="G4">
        <v>1</v>
      </c>
      <c r="H4" s="1">
        <v>34.99</v>
      </c>
      <c r="I4" s="1">
        <f t="shared" si="0"/>
        <v>34.99</v>
      </c>
      <c r="J4" s="3" t="s">
        <v>127</v>
      </c>
    </row>
    <row r="5" spans="1:12" x14ac:dyDescent="0.3">
      <c r="A5" t="s">
        <v>17</v>
      </c>
      <c r="B5" t="s">
        <v>28</v>
      </c>
      <c r="C5" t="s">
        <v>29</v>
      </c>
      <c r="E5" t="s">
        <v>230</v>
      </c>
      <c r="F5" t="s">
        <v>44</v>
      </c>
      <c r="G5">
        <v>1</v>
      </c>
      <c r="H5" s="1">
        <v>37.99</v>
      </c>
      <c r="I5" s="1">
        <f t="shared" si="0"/>
        <v>37.99</v>
      </c>
      <c r="J5" s="3" t="s">
        <v>129</v>
      </c>
    </row>
    <row r="6" spans="1:12" x14ac:dyDescent="0.3">
      <c r="A6" t="s">
        <v>17</v>
      </c>
      <c r="B6" t="s">
        <v>170</v>
      </c>
      <c r="C6" t="s">
        <v>29</v>
      </c>
      <c r="E6" t="s">
        <v>230</v>
      </c>
      <c r="F6" t="s">
        <v>45</v>
      </c>
      <c r="G6">
        <v>12</v>
      </c>
      <c r="H6" s="1">
        <v>16.489999999999998</v>
      </c>
      <c r="I6" s="1">
        <f t="shared" si="0"/>
        <v>1.3741666666666665</v>
      </c>
      <c r="J6" s="3" t="s">
        <v>98</v>
      </c>
    </row>
    <row r="7" spans="1:12" x14ac:dyDescent="0.3">
      <c r="A7" t="s">
        <v>17</v>
      </c>
      <c r="B7" t="s">
        <v>171</v>
      </c>
      <c r="C7" t="s">
        <v>29</v>
      </c>
      <c r="E7" t="s">
        <v>230</v>
      </c>
      <c r="F7" t="s">
        <v>44</v>
      </c>
      <c r="G7">
        <v>1</v>
      </c>
      <c r="H7" s="1">
        <v>29.99</v>
      </c>
      <c r="I7" s="1">
        <f t="shared" si="0"/>
        <v>29.99</v>
      </c>
      <c r="J7" s="3" t="s">
        <v>100</v>
      </c>
    </row>
    <row r="8" spans="1:12" x14ac:dyDescent="0.3">
      <c r="A8" t="s">
        <v>17</v>
      </c>
      <c r="B8" t="s">
        <v>170</v>
      </c>
      <c r="C8" t="s">
        <v>29</v>
      </c>
      <c r="D8" t="s">
        <v>52</v>
      </c>
      <c r="E8" t="s">
        <v>230</v>
      </c>
      <c r="F8" t="s">
        <v>45</v>
      </c>
      <c r="G8">
        <v>12</v>
      </c>
      <c r="H8" s="1">
        <v>13.99</v>
      </c>
      <c r="I8" s="1">
        <f t="shared" si="0"/>
        <v>1.1658333333333333</v>
      </c>
      <c r="J8" s="3" t="s">
        <v>101</v>
      </c>
    </row>
    <row r="9" spans="1:12" x14ac:dyDescent="0.3">
      <c r="A9" t="s">
        <v>17</v>
      </c>
      <c r="B9" t="s">
        <v>170</v>
      </c>
      <c r="C9" t="s">
        <v>35</v>
      </c>
      <c r="E9" t="s">
        <v>230</v>
      </c>
      <c r="F9" t="s">
        <v>45</v>
      </c>
      <c r="G9">
        <v>14</v>
      </c>
      <c r="H9" s="1">
        <v>13.49</v>
      </c>
      <c r="I9" s="1">
        <f t="shared" si="0"/>
        <v>0.96357142857142863</v>
      </c>
      <c r="J9" s="3" t="s">
        <v>97</v>
      </c>
    </row>
    <row r="10" spans="1:12" x14ac:dyDescent="0.3">
      <c r="A10" t="s">
        <v>17</v>
      </c>
      <c r="B10" t="s">
        <v>171</v>
      </c>
      <c r="C10" t="s">
        <v>34</v>
      </c>
      <c r="D10" t="s">
        <v>102</v>
      </c>
      <c r="E10" t="s">
        <v>230</v>
      </c>
      <c r="F10" t="s">
        <v>44</v>
      </c>
      <c r="G10">
        <v>1</v>
      </c>
      <c r="H10" s="1">
        <v>32.99</v>
      </c>
      <c r="I10" s="1">
        <f t="shared" si="0"/>
        <v>32.99</v>
      </c>
      <c r="J10" s="3" t="s">
        <v>104</v>
      </c>
    </row>
    <row r="11" spans="1:12" x14ac:dyDescent="0.3">
      <c r="A11" t="s">
        <v>17</v>
      </c>
      <c r="B11" t="s">
        <v>171</v>
      </c>
      <c r="C11" t="s">
        <v>34</v>
      </c>
      <c r="D11" t="s">
        <v>103</v>
      </c>
      <c r="E11" t="s">
        <v>230</v>
      </c>
      <c r="F11" t="s">
        <v>44</v>
      </c>
      <c r="G11">
        <v>1</v>
      </c>
      <c r="H11" s="1">
        <v>32.99</v>
      </c>
      <c r="I11" s="1">
        <f t="shared" si="0"/>
        <v>32.99</v>
      </c>
      <c r="J11" s="3" t="s">
        <v>105</v>
      </c>
    </row>
    <row r="12" spans="1:12" x14ac:dyDescent="0.3">
      <c r="A12" t="s">
        <v>17</v>
      </c>
      <c r="B12" t="s">
        <v>171</v>
      </c>
      <c r="C12" t="s">
        <v>19</v>
      </c>
      <c r="D12" t="s">
        <v>49</v>
      </c>
      <c r="E12" t="s">
        <v>230</v>
      </c>
      <c r="F12" t="s">
        <v>44</v>
      </c>
      <c r="G12">
        <v>1</v>
      </c>
      <c r="H12" s="1">
        <v>34.880000000000003</v>
      </c>
      <c r="I12" s="1">
        <f t="shared" si="0"/>
        <v>34.880000000000003</v>
      </c>
      <c r="J12" s="3" t="s">
        <v>99</v>
      </c>
    </row>
    <row r="13" spans="1:12" x14ac:dyDescent="0.3">
      <c r="A13" t="s">
        <v>17</v>
      </c>
      <c r="B13" t="s">
        <v>27</v>
      </c>
      <c r="C13" t="s">
        <v>19</v>
      </c>
      <c r="D13" t="s">
        <v>118</v>
      </c>
      <c r="E13" t="s">
        <v>145</v>
      </c>
      <c r="F13" t="s">
        <v>45</v>
      </c>
      <c r="G13">
        <v>14</v>
      </c>
      <c r="H13" s="1">
        <v>8.2899999999999991</v>
      </c>
      <c r="I13" s="1">
        <f t="shared" ref="I13:I44" si="1">H13/G13</f>
        <v>0.59214285714285708</v>
      </c>
      <c r="J13" s="3" t="s">
        <v>117</v>
      </c>
    </row>
    <row r="14" spans="1:12" x14ac:dyDescent="0.3">
      <c r="A14" t="s">
        <v>17</v>
      </c>
      <c r="B14" t="s">
        <v>27</v>
      </c>
      <c r="C14" t="s">
        <v>19</v>
      </c>
      <c r="D14" t="s">
        <v>120</v>
      </c>
      <c r="E14" t="s">
        <v>102</v>
      </c>
      <c r="F14" t="s">
        <v>45</v>
      </c>
      <c r="G14">
        <v>16</v>
      </c>
      <c r="H14" s="1">
        <v>8.2899999999999991</v>
      </c>
      <c r="I14" s="1">
        <f t="shared" si="1"/>
        <v>0.51812499999999995</v>
      </c>
      <c r="J14" s="3" t="s">
        <v>121</v>
      </c>
    </row>
    <row r="15" spans="1:12" x14ac:dyDescent="0.3">
      <c r="A15" t="s">
        <v>17</v>
      </c>
      <c r="B15" t="s">
        <v>27</v>
      </c>
      <c r="C15" t="s">
        <v>47</v>
      </c>
      <c r="D15" t="s">
        <v>24</v>
      </c>
      <c r="E15" t="s">
        <v>102</v>
      </c>
      <c r="F15" t="s">
        <v>45</v>
      </c>
      <c r="G15">
        <v>42</v>
      </c>
      <c r="H15" s="1">
        <v>12.49</v>
      </c>
      <c r="I15" s="1">
        <f t="shared" si="1"/>
        <v>0.29738095238095241</v>
      </c>
      <c r="J15" s="3" t="s">
        <v>130</v>
      </c>
    </row>
    <row r="16" spans="1:12" x14ac:dyDescent="0.3">
      <c r="A16" t="s">
        <v>17</v>
      </c>
      <c r="B16" t="s">
        <v>27</v>
      </c>
      <c r="C16" t="s">
        <v>17</v>
      </c>
      <c r="D16" t="s">
        <v>22</v>
      </c>
      <c r="E16" t="s">
        <v>232</v>
      </c>
      <c r="F16" t="s">
        <v>45</v>
      </c>
      <c r="G16">
        <v>32</v>
      </c>
      <c r="H16" s="1">
        <v>8.69</v>
      </c>
      <c r="I16" s="1">
        <f t="shared" si="1"/>
        <v>0.27156249999999998</v>
      </c>
      <c r="J16" s="3" t="s">
        <v>123</v>
      </c>
    </row>
    <row r="17" spans="1:10" x14ac:dyDescent="0.3">
      <c r="A17" t="s">
        <v>17</v>
      </c>
      <c r="B17" t="s">
        <v>27</v>
      </c>
      <c r="C17" t="s">
        <v>8</v>
      </c>
      <c r="D17" t="s">
        <v>238</v>
      </c>
      <c r="E17" t="s">
        <v>232</v>
      </c>
      <c r="F17" t="s">
        <v>45</v>
      </c>
      <c r="G17">
        <v>40</v>
      </c>
      <c r="H17" s="1">
        <v>8.2899999999999991</v>
      </c>
      <c r="I17" s="1">
        <f t="shared" si="1"/>
        <v>0.20724999999999999</v>
      </c>
      <c r="J17" s="3" t="s">
        <v>122</v>
      </c>
    </row>
    <row r="18" spans="1:10" x14ac:dyDescent="0.3">
      <c r="A18" t="s">
        <v>17</v>
      </c>
      <c r="B18" t="s">
        <v>27</v>
      </c>
      <c r="C18" t="s">
        <v>21</v>
      </c>
      <c r="D18" t="s">
        <v>23</v>
      </c>
      <c r="E18" t="s">
        <v>232</v>
      </c>
      <c r="F18" t="s">
        <v>45</v>
      </c>
      <c r="G18">
        <v>42</v>
      </c>
      <c r="H18" s="1">
        <v>8.49</v>
      </c>
      <c r="I18" s="1">
        <f t="shared" si="1"/>
        <v>0.20214285714285715</v>
      </c>
      <c r="J18" s="3" t="s">
        <v>119</v>
      </c>
    </row>
    <row r="19" spans="1:10" x14ac:dyDescent="0.3">
      <c r="A19" t="s">
        <v>17</v>
      </c>
      <c r="B19" t="s">
        <v>27</v>
      </c>
      <c r="C19" t="s">
        <v>21</v>
      </c>
      <c r="D19" t="s">
        <v>24</v>
      </c>
      <c r="E19" t="s">
        <v>102</v>
      </c>
      <c r="F19" t="s">
        <v>45</v>
      </c>
      <c r="G19">
        <v>46</v>
      </c>
      <c r="H19" s="1">
        <v>8.99</v>
      </c>
      <c r="I19" s="1">
        <f t="shared" si="1"/>
        <v>0.19543478260869565</v>
      </c>
      <c r="J19" s="3" t="s">
        <v>131</v>
      </c>
    </row>
    <row r="20" spans="1:10" x14ac:dyDescent="0.3">
      <c r="A20" t="s">
        <v>17</v>
      </c>
      <c r="B20" t="s">
        <v>27</v>
      </c>
      <c r="C20" t="s">
        <v>17</v>
      </c>
      <c r="D20" t="s">
        <v>24</v>
      </c>
      <c r="E20" t="s">
        <v>102</v>
      </c>
      <c r="F20" t="s">
        <v>45</v>
      </c>
      <c r="G20">
        <v>18</v>
      </c>
      <c r="H20" s="1">
        <v>2.99</v>
      </c>
      <c r="I20" s="1">
        <f t="shared" si="1"/>
        <v>0.16611111111111113</v>
      </c>
      <c r="J20" s="3" t="s">
        <v>124</v>
      </c>
    </row>
    <row r="21" spans="1:10" x14ac:dyDescent="0.3">
      <c r="A21" t="s">
        <v>17</v>
      </c>
      <c r="B21" t="s">
        <v>26</v>
      </c>
      <c r="C21" t="s">
        <v>17</v>
      </c>
      <c r="E21" t="s">
        <v>232</v>
      </c>
      <c r="F21" t="s">
        <v>45</v>
      </c>
      <c r="G21">
        <v>36</v>
      </c>
      <c r="H21" s="1">
        <v>6.49</v>
      </c>
      <c r="I21" s="1">
        <f t="shared" si="1"/>
        <v>0.18027777777777779</v>
      </c>
      <c r="J21" s="3" t="s">
        <v>109</v>
      </c>
    </row>
    <row r="22" spans="1:10" x14ac:dyDescent="0.3">
      <c r="A22" t="s">
        <v>17</v>
      </c>
      <c r="B22" t="s">
        <v>26</v>
      </c>
      <c r="C22" t="s">
        <v>17</v>
      </c>
      <c r="D22" t="s">
        <v>114</v>
      </c>
      <c r="E22" t="s">
        <v>233</v>
      </c>
      <c r="F22" t="s">
        <v>45</v>
      </c>
      <c r="G22">
        <v>16</v>
      </c>
      <c r="H22" s="1">
        <v>4.49</v>
      </c>
      <c r="I22" s="1">
        <f t="shared" si="1"/>
        <v>0.28062500000000001</v>
      </c>
      <c r="J22" s="3" t="s">
        <v>115</v>
      </c>
    </row>
    <row r="23" spans="1:10" x14ac:dyDescent="0.3">
      <c r="A23" t="s">
        <v>17</v>
      </c>
      <c r="B23" t="s">
        <v>26</v>
      </c>
      <c r="C23" t="s">
        <v>17</v>
      </c>
      <c r="D23" t="s">
        <v>114</v>
      </c>
      <c r="E23" t="s">
        <v>234</v>
      </c>
      <c r="F23" t="s">
        <v>45</v>
      </c>
      <c r="G23">
        <v>36</v>
      </c>
      <c r="H23" s="1">
        <v>8.7899999999999991</v>
      </c>
      <c r="I23" s="1">
        <f t="shared" si="1"/>
        <v>0.24416666666666664</v>
      </c>
      <c r="J23" s="3" t="s">
        <v>116</v>
      </c>
    </row>
    <row r="24" spans="1:10" x14ac:dyDescent="0.3">
      <c r="A24" t="s">
        <v>17</v>
      </c>
      <c r="B24" t="s">
        <v>26</v>
      </c>
      <c r="C24" t="s">
        <v>17</v>
      </c>
      <c r="E24" t="s">
        <v>102</v>
      </c>
      <c r="F24" t="s">
        <v>45</v>
      </c>
      <c r="G24">
        <v>18</v>
      </c>
      <c r="H24" s="1">
        <v>3.89</v>
      </c>
      <c r="I24" s="1">
        <f t="shared" si="1"/>
        <v>0.21611111111111111</v>
      </c>
      <c r="J24" s="3" t="s">
        <v>110</v>
      </c>
    </row>
    <row r="25" spans="1:10" x14ac:dyDescent="0.3">
      <c r="A25" t="s">
        <v>17</v>
      </c>
      <c r="B25" t="s">
        <v>26</v>
      </c>
      <c r="C25" t="s">
        <v>7</v>
      </c>
      <c r="D25" t="s">
        <v>5</v>
      </c>
      <c r="E25" t="s">
        <v>233</v>
      </c>
      <c r="F25" t="s">
        <v>45</v>
      </c>
      <c r="G25">
        <v>18</v>
      </c>
      <c r="H25" s="1">
        <v>6.79</v>
      </c>
      <c r="I25" s="1">
        <f t="shared" si="1"/>
        <v>0.37722222222222224</v>
      </c>
      <c r="J25" s="3" t="s">
        <v>107</v>
      </c>
    </row>
    <row r="26" spans="1:10" x14ac:dyDescent="0.3">
      <c r="A26" t="s">
        <v>17</v>
      </c>
      <c r="B26" t="s">
        <v>26</v>
      </c>
      <c r="C26" t="s">
        <v>7</v>
      </c>
      <c r="D26" t="s">
        <v>5</v>
      </c>
      <c r="E26" t="s">
        <v>235</v>
      </c>
      <c r="F26" t="s">
        <v>45</v>
      </c>
      <c r="G26">
        <v>28</v>
      </c>
      <c r="H26" s="1">
        <v>10.99</v>
      </c>
      <c r="I26" s="1">
        <f t="shared" si="1"/>
        <v>0.39250000000000002</v>
      </c>
      <c r="J26" s="3" t="s">
        <v>108</v>
      </c>
    </row>
    <row r="27" spans="1:10" x14ac:dyDescent="0.3">
      <c r="A27" t="s">
        <v>17</v>
      </c>
      <c r="B27" t="s">
        <v>26</v>
      </c>
      <c r="C27" t="s">
        <v>18</v>
      </c>
      <c r="D27" t="s">
        <v>6</v>
      </c>
      <c r="E27" t="s">
        <v>235</v>
      </c>
      <c r="F27" t="s">
        <v>45</v>
      </c>
      <c r="G27">
        <v>26</v>
      </c>
      <c r="H27" s="1">
        <v>10.99</v>
      </c>
      <c r="I27" s="1">
        <f t="shared" si="1"/>
        <v>0.4226923076923077</v>
      </c>
      <c r="J27" s="3" t="s">
        <v>106</v>
      </c>
    </row>
    <row r="28" spans="1:10" x14ac:dyDescent="0.3">
      <c r="A28" t="s">
        <v>17</v>
      </c>
      <c r="B28" t="s">
        <v>26</v>
      </c>
      <c r="C28" t="s">
        <v>9</v>
      </c>
      <c r="D28" t="s">
        <v>10</v>
      </c>
      <c r="E28" t="s">
        <v>233</v>
      </c>
      <c r="F28" t="s">
        <v>45</v>
      </c>
      <c r="G28">
        <v>36</v>
      </c>
      <c r="H28" s="1">
        <v>10.49</v>
      </c>
      <c r="I28" s="1">
        <f t="shared" si="1"/>
        <v>0.29138888888888892</v>
      </c>
      <c r="J28" s="3" t="s">
        <v>111</v>
      </c>
    </row>
    <row r="29" spans="1:10" x14ac:dyDescent="0.3">
      <c r="A29" t="s">
        <v>17</v>
      </c>
      <c r="B29" t="s">
        <v>26</v>
      </c>
      <c r="C29" t="s">
        <v>19</v>
      </c>
      <c r="D29" t="s">
        <v>12</v>
      </c>
      <c r="E29" t="s">
        <v>102</v>
      </c>
      <c r="F29" t="s">
        <v>45</v>
      </c>
      <c r="G29">
        <v>32</v>
      </c>
      <c r="H29" s="1">
        <v>11.99</v>
      </c>
      <c r="I29" s="1">
        <f t="shared" si="1"/>
        <v>0.37468750000000001</v>
      </c>
      <c r="J29" s="3" t="s">
        <v>113</v>
      </c>
    </row>
    <row r="30" spans="1:10" x14ac:dyDescent="0.3">
      <c r="A30" t="s">
        <v>17</v>
      </c>
      <c r="B30" t="s">
        <v>26</v>
      </c>
      <c r="C30" t="s">
        <v>19</v>
      </c>
      <c r="D30" t="s">
        <v>12</v>
      </c>
      <c r="E30" t="s">
        <v>102</v>
      </c>
      <c r="F30" t="s">
        <v>45</v>
      </c>
      <c r="G30">
        <v>16</v>
      </c>
      <c r="H30" s="1">
        <v>8.2899999999999991</v>
      </c>
      <c r="I30" s="1">
        <f t="shared" si="1"/>
        <v>0.51812499999999995</v>
      </c>
      <c r="J30" s="3" t="s">
        <v>112</v>
      </c>
    </row>
    <row r="31" spans="1:10" x14ac:dyDescent="0.3">
      <c r="A31" t="s">
        <v>17</v>
      </c>
      <c r="B31" t="s">
        <v>172</v>
      </c>
      <c r="C31" t="s">
        <v>21</v>
      </c>
      <c r="D31" t="s">
        <v>132</v>
      </c>
      <c r="E31" t="s">
        <v>230</v>
      </c>
      <c r="F31" t="s">
        <v>45</v>
      </c>
      <c r="G31">
        <v>7</v>
      </c>
      <c r="H31" s="1">
        <v>11.79</v>
      </c>
      <c r="I31" s="1">
        <f t="shared" si="1"/>
        <v>1.6842857142857142</v>
      </c>
      <c r="J31" s="3" t="s">
        <v>135</v>
      </c>
    </row>
    <row r="32" spans="1:10" x14ac:dyDescent="0.3">
      <c r="A32" t="s">
        <v>17</v>
      </c>
      <c r="B32" t="s">
        <v>173</v>
      </c>
      <c r="C32" t="s">
        <v>34</v>
      </c>
      <c r="D32" t="s">
        <v>139</v>
      </c>
      <c r="E32" t="s">
        <v>230</v>
      </c>
      <c r="F32" t="s">
        <v>44</v>
      </c>
      <c r="G32">
        <v>1</v>
      </c>
      <c r="H32" s="1">
        <v>24.99</v>
      </c>
      <c r="I32" s="1">
        <f t="shared" si="1"/>
        <v>24.99</v>
      </c>
      <c r="J32" s="3" t="s">
        <v>140</v>
      </c>
    </row>
    <row r="33" spans="1:10" x14ac:dyDescent="0.3">
      <c r="A33" t="s">
        <v>17</v>
      </c>
      <c r="B33" t="s">
        <v>173</v>
      </c>
      <c r="C33" t="s">
        <v>37</v>
      </c>
      <c r="D33" t="s">
        <v>137</v>
      </c>
      <c r="E33" t="s">
        <v>230</v>
      </c>
      <c r="F33" t="s">
        <v>44</v>
      </c>
      <c r="G33">
        <v>1</v>
      </c>
      <c r="H33" s="1">
        <v>15.99</v>
      </c>
      <c r="I33" s="1">
        <f t="shared" si="1"/>
        <v>15.99</v>
      </c>
      <c r="J33" s="3" t="s">
        <v>138</v>
      </c>
    </row>
    <row r="34" spans="1:10" x14ac:dyDescent="0.3">
      <c r="A34" t="s">
        <v>15</v>
      </c>
      <c r="B34" t="s">
        <v>28</v>
      </c>
      <c r="C34" t="s">
        <v>34</v>
      </c>
      <c r="E34" t="s">
        <v>230</v>
      </c>
      <c r="F34" t="s">
        <v>44</v>
      </c>
      <c r="G34">
        <v>1</v>
      </c>
      <c r="H34" s="1">
        <v>29</v>
      </c>
      <c r="I34" s="1">
        <f t="shared" si="1"/>
        <v>29</v>
      </c>
      <c r="J34" s="3" t="s">
        <v>160</v>
      </c>
    </row>
    <row r="35" spans="1:10" x14ac:dyDescent="0.3">
      <c r="A35" t="s">
        <v>15</v>
      </c>
      <c r="B35" t="s">
        <v>170</v>
      </c>
      <c r="C35" t="s">
        <v>35</v>
      </c>
      <c r="E35" t="s">
        <v>230</v>
      </c>
      <c r="F35" t="s">
        <v>45</v>
      </c>
      <c r="G35">
        <v>14</v>
      </c>
      <c r="H35" s="1">
        <v>15.99</v>
      </c>
      <c r="I35" s="1">
        <f t="shared" si="1"/>
        <v>1.1421428571428571</v>
      </c>
      <c r="J35" s="3" t="s">
        <v>164</v>
      </c>
    </row>
    <row r="36" spans="1:10" x14ac:dyDescent="0.3">
      <c r="A36" t="s">
        <v>15</v>
      </c>
      <c r="B36" t="s">
        <v>28</v>
      </c>
      <c r="C36" t="s">
        <v>168</v>
      </c>
      <c r="E36" t="s">
        <v>230</v>
      </c>
      <c r="F36" t="s">
        <v>44</v>
      </c>
      <c r="G36">
        <v>1</v>
      </c>
      <c r="H36" s="1">
        <v>34.99</v>
      </c>
      <c r="I36" s="1">
        <f t="shared" si="1"/>
        <v>34.99</v>
      </c>
      <c r="J36" s="3" t="s">
        <v>162</v>
      </c>
    </row>
    <row r="37" spans="1:10" x14ac:dyDescent="0.3">
      <c r="A37" t="s">
        <v>15</v>
      </c>
      <c r="B37" t="s">
        <v>28</v>
      </c>
      <c r="C37" t="s">
        <v>32</v>
      </c>
      <c r="E37" t="s">
        <v>230</v>
      </c>
      <c r="F37" t="s">
        <v>44</v>
      </c>
      <c r="G37">
        <v>1</v>
      </c>
      <c r="H37" s="1">
        <v>20.49</v>
      </c>
      <c r="I37" s="1">
        <f t="shared" si="1"/>
        <v>20.49</v>
      </c>
      <c r="J37" s="3" t="s">
        <v>161</v>
      </c>
    </row>
    <row r="38" spans="1:10" x14ac:dyDescent="0.3">
      <c r="A38" t="s">
        <v>15</v>
      </c>
      <c r="B38" t="s">
        <v>28</v>
      </c>
      <c r="C38" t="s">
        <v>36</v>
      </c>
      <c r="E38" t="s">
        <v>230</v>
      </c>
      <c r="F38" t="s">
        <v>44</v>
      </c>
      <c r="G38">
        <v>1</v>
      </c>
      <c r="H38" s="1">
        <v>29.99</v>
      </c>
      <c r="I38" s="1">
        <f t="shared" si="1"/>
        <v>29.99</v>
      </c>
      <c r="J38" s="3" t="s">
        <v>163</v>
      </c>
    </row>
    <row r="39" spans="1:10" x14ac:dyDescent="0.3">
      <c r="A39" t="s">
        <v>15</v>
      </c>
      <c r="B39" t="s">
        <v>170</v>
      </c>
      <c r="C39" t="s">
        <v>29</v>
      </c>
      <c r="E39" t="s">
        <v>230</v>
      </c>
      <c r="F39" t="s">
        <v>45</v>
      </c>
      <c r="G39">
        <v>24</v>
      </c>
      <c r="H39" s="1">
        <v>27.99</v>
      </c>
      <c r="I39" s="1">
        <f t="shared" si="1"/>
        <v>1.16625</v>
      </c>
      <c r="J39" s="3" t="s">
        <v>174</v>
      </c>
    </row>
    <row r="40" spans="1:10" x14ac:dyDescent="0.3">
      <c r="A40" t="s">
        <v>15</v>
      </c>
      <c r="B40" t="s">
        <v>170</v>
      </c>
      <c r="C40" t="s">
        <v>29</v>
      </c>
      <c r="E40" t="s">
        <v>230</v>
      </c>
      <c r="F40" t="s">
        <v>45</v>
      </c>
      <c r="G40">
        <v>12</v>
      </c>
      <c r="H40" s="1">
        <v>16.989999999999998</v>
      </c>
      <c r="I40" s="1">
        <f t="shared" si="1"/>
        <v>1.4158333333333333</v>
      </c>
      <c r="J40" s="3" t="s">
        <v>175</v>
      </c>
    </row>
    <row r="41" spans="1:10" x14ac:dyDescent="0.3">
      <c r="A41" t="s">
        <v>15</v>
      </c>
      <c r="B41" t="s">
        <v>170</v>
      </c>
      <c r="C41" t="s">
        <v>35</v>
      </c>
      <c r="E41" t="s">
        <v>230</v>
      </c>
      <c r="F41" t="s">
        <v>45</v>
      </c>
      <c r="G41">
        <v>14</v>
      </c>
      <c r="H41" s="1">
        <v>15.99</v>
      </c>
      <c r="I41" s="1">
        <f t="shared" si="1"/>
        <v>1.1421428571428571</v>
      </c>
      <c r="J41" s="3" t="s">
        <v>164</v>
      </c>
    </row>
    <row r="42" spans="1:10" x14ac:dyDescent="0.3">
      <c r="A42" t="s">
        <v>15</v>
      </c>
      <c r="B42" t="s">
        <v>171</v>
      </c>
      <c r="C42" t="s">
        <v>34</v>
      </c>
      <c r="E42" t="s">
        <v>230</v>
      </c>
      <c r="F42" t="s">
        <v>44</v>
      </c>
      <c r="G42">
        <v>1</v>
      </c>
      <c r="H42" s="1">
        <v>32.99</v>
      </c>
      <c r="I42" s="1">
        <f t="shared" si="1"/>
        <v>32.99</v>
      </c>
      <c r="J42" s="3" t="s">
        <v>169</v>
      </c>
    </row>
    <row r="43" spans="1:10" x14ac:dyDescent="0.3">
      <c r="A43" t="s">
        <v>15</v>
      </c>
      <c r="B43" t="s">
        <v>171</v>
      </c>
      <c r="C43" t="s">
        <v>168</v>
      </c>
      <c r="E43" t="s">
        <v>230</v>
      </c>
      <c r="F43" t="s">
        <v>44</v>
      </c>
      <c r="G43">
        <v>1</v>
      </c>
      <c r="H43" s="1">
        <v>34.99</v>
      </c>
      <c r="I43" s="1">
        <f t="shared" si="1"/>
        <v>34.99</v>
      </c>
      <c r="J43" s="3" t="s">
        <v>167</v>
      </c>
    </row>
    <row r="44" spans="1:10" x14ac:dyDescent="0.3">
      <c r="A44" t="s">
        <v>15</v>
      </c>
      <c r="B44" t="s">
        <v>171</v>
      </c>
      <c r="C44" t="s">
        <v>29</v>
      </c>
      <c r="E44" t="s">
        <v>230</v>
      </c>
      <c r="F44" t="s">
        <v>44</v>
      </c>
      <c r="G44">
        <v>1</v>
      </c>
      <c r="H44" s="1">
        <v>35.99</v>
      </c>
      <c r="I44" s="1">
        <f t="shared" si="1"/>
        <v>35.99</v>
      </c>
      <c r="J44" s="3" t="s">
        <v>166</v>
      </c>
    </row>
    <row r="45" spans="1:10" x14ac:dyDescent="0.3">
      <c r="A45" t="s">
        <v>15</v>
      </c>
      <c r="B45" t="s">
        <v>171</v>
      </c>
      <c r="C45" t="s">
        <v>36</v>
      </c>
      <c r="E45" t="s">
        <v>230</v>
      </c>
      <c r="F45" t="s">
        <v>44</v>
      </c>
      <c r="G45">
        <v>1</v>
      </c>
      <c r="H45" s="1">
        <v>29.99</v>
      </c>
      <c r="I45" s="1">
        <f t="shared" ref="I45:I76" si="2">H45/G45</f>
        <v>29.99</v>
      </c>
      <c r="J45" s="3" t="s">
        <v>165</v>
      </c>
    </row>
    <row r="46" spans="1:10" x14ac:dyDescent="0.3">
      <c r="A46" t="s">
        <v>15</v>
      </c>
      <c r="B46" t="s">
        <v>26</v>
      </c>
      <c r="C46" t="s">
        <v>7</v>
      </c>
      <c r="D46" t="s">
        <v>5</v>
      </c>
      <c r="E46" t="s">
        <v>102</v>
      </c>
      <c r="F46" t="s">
        <v>45</v>
      </c>
      <c r="G46">
        <v>18</v>
      </c>
      <c r="H46" s="1">
        <v>4.79</v>
      </c>
      <c r="I46" s="1">
        <f t="shared" si="2"/>
        <v>0.26611111111111113</v>
      </c>
      <c r="J46" s="3" t="s">
        <v>178</v>
      </c>
    </row>
    <row r="47" spans="1:10" x14ac:dyDescent="0.3">
      <c r="A47" t="s">
        <v>15</v>
      </c>
      <c r="B47" t="s">
        <v>26</v>
      </c>
      <c r="C47" t="s">
        <v>7</v>
      </c>
      <c r="D47" t="s">
        <v>5</v>
      </c>
      <c r="E47" t="s">
        <v>102</v>
      </c>
      <c r="F47" t="s">
        <v>45</v>
      </c>
      <c r="G47">
        <v>50</v>
      </c>
      <c r="H47" s="1">
        <v>10.49</v>
      </c>
      <c r="I47" s="1">
        <f t="shared" si="2"/>
        <v>0.20980000000000001</v>
      </c>
      <c r="J47" s="3" t="s">
        <v>176</v>
      </c>
    </row>
    <row r="48" spans="1:10" x14ac:dyDescent="0.3">
      <c r="A48" t="s">
        <v>15</v>
      </c>
      <c r="B48" t="s">
        <v>26</v>
      </c>
      <c r="C48" t="s">
        <v>7</v>
      </c>
      <c r="D48" t="s">
        <v>5</v>
      </c>
      <c r="E48" t="s">
        <v>102</v>
      </c>
      <c r="F48" t="s">
        <v>45</v>
      </c>
      <c r="G48">
        <v>36</v>
      </c>
      <c r="H48" s="1">
        <v>7.99</v>
      </c>
      <c r="I48" s="1">
        <f t="shared" si="2"/>
        <v>0.22194444444444444</v>
      </c>
      <c r="J48" s="3" t="s">
        <v>177</v>
      </c>
    </row>
    <row r="49" spans="1:10" x14ac:dyDescent="0.3">
      <c r="A49" t="s">
        <v>15</v>
      </c>
      <c r="B49" t="s">
        <v>26</v>
      </c>
      <c r="C49" t="s">
        <v>16</v>
      </c>
      <c r="E49" t="s">
        <v>233</v>
      </c>
      <c r="F49" t="s">
        <v>45</v>
      </c>
      <c r="G49">
        <v>36</v>
      </c>
      <c r="H49" s="1">
        <v>4.49</v>
      </c>
      <c r="I49" s="1">
        <f t="shared" si="2"/>
        <v>0.12472222222222223</v>
      </c>
      <c r="J49" s="3" t="s">
        <v>184</v>
      </c>
    </row>
    <row r="50" spans="1:10" x14ac:dyDescent="0.3">
      <c r="A50" t="s">
        <v>15</v>
      </c>
      <c r="B50" t="s">
        <v>26</v>
      </c>
      <c r="C50" t="s">
        <v>16</v>
      </c>
      <c r="E50" t="s">
        <v>233</v>
      </c>
      <c r="F50" t="s">
        <v>45</v>
      </c>
      <c r="G50">
        <v>50</v>
      </c>
      <c r="H50" s="1">
        <v>5.99</v>
      </c>
      <c r="I50" s="1">
        <f t="shared" si="2"/>
        <v>0.1198</v>
      </c>
      <c r="J50" s="3" t="s">
        <v>183</v>
      </c>
    </row>
    <row r="51" spans="1:10" x14ac:dyDescent="0.3">
      <c r="A51" t="s">
        <v>15</v>
      </c>
      <c r="B51" t="s">
        <v>26</v>
      </c>
      <c r="C51" t="s">
        <v>47</v>
      </c>
      <c r="D51" t="s">
        <v>12</v>
      </c>
      <c r="E51" t="s">
        <v>233</v>
      </c>
      <c r="F51" t="s">
        <v>45</v>
      </c>
      <c r="G51">
        <v>30</v>
      </c>
      <c r="H51" s="1">
        <v>9.19</v>
      </c>
      <c r="I51" s="1">
        <f t="shared" si="2"/>
        <v>0.30633333333333329</v>
      </c>
      <c r="J51" s="3" t="s">
        <v>186</v>
      </c>
    </row>
    <row r="52" spans="1:10" x14ac:dyDescent="0.3">
      <c r="A52" t="s">
        <v>15</v>
      </c>
      <c r="B52" t="s">
        <v>26</v>
      </c>
      <c r="C52" t="s">
        <v>47</v>
      </c>
      <c r="D52" t="s">
        <v>12</v>
      </c>
      <c r="E52" t="s">
        <v>233</v>
      </c>
      <c r="F52" t="s">
        <v>45</v>
      </c>
      <c r="G52">
        <v>42</v>
      </c>
      <c r="H52" s="1">
        <v>11.79</v>
      </c>
      <c r="I52" s="1">
        <f t="shared" si="2"/>
        <v>0.28071428571428569</v>
      </c>
      <c r="J52" s="3" t="s">
        <v>185</v>
      </c>
    </row>
    <row r="53" spans="1:10" x14ac:dyDescent="0.3">
      <c r="A53" t="s">
        <v>15</v>
      </c>
      <c r="B53" t="s">
        <v>26</v>
      </c>
      <c r="C53" t="s">
        <v>9</v>
      </c>
      <c r="D53" t="s">
        <v>10</v>
      </c>
      <c r="E53" t="s">
        <v>233</v>
      </c>
      <c r="F53" t="s">
        <v>45</v>
      </c>
      <c r="G53">
        <v>36</v>
      </c>
      <c r="H53" s="1">
        <v>7.99</v>
      </c>
      <c r="I53" s="1">
        <f t="shared" si="2"/>
        <v>0.22194444444444444</v>
      </c>
      <c r="J53" s="3" t="s">
        <v>182</v>
      </c>
    </row>
    <row r="54" spans="1:10" x14ac:dyDescent="0.3">
      <c r="A54" t="s">
        <v>15</v>
      </c>
      <c r="B54" t="s">
        <v>26</v>
      </c>
      <c r="C54" t="s">
        <v>9</v>
      </c>
      <c r="D54" t="s">
        <v>10</v>
      </c>
      <c r="E54" t="s">
        <v>233</v>
      </c>
      <c r="F54" t="s">
        <v>45</v>
      </c>
      <c r="G54">
        <v>48</v>
      </c>
      <c r="H54" s="1">
        <v>9.99</v>
      </c>
      <c r="I54" s="1">
        <f t="shared" si="2"/>
        <v>0.208125</v>
      </c>
      <c r="J54" s="3" t="s">
        <v>181</v>
      </c>
    </row>
    <row r="55" spans="1:10" x14ac:dyDescent="0.3">
      <c r="A55" t="s">
        <v>15</v>
      </c>
      <c r="B55" t="s">
        <v>26</v>
      </c>
      <c r="C55" t="s">
        <v>8</v>
      </c>
      <c r="D55" t="s">
        <v>223</v>
      </c>
      <c r="E55" t="s">
        <v>233</v>
      </c>
      <c r="F55" t="s">
        <v>45</v>
      </c>
      <c r="G55">
        <v>30</v>
      </c>
      <c r="H55" s="1">
        <v>7.39</v>
      </c>
      <c r="I55" s="1">
        <f t="shared" si="2"/>
        <v>0.24633333333333332</v>
      </c>
      <c r="J55" s="3" t="s">
        <v>179</v>
      </c>
    </row>
    <row r="56" spans="1:10" x14ac:dyDescent="0.3">
      <c r="A56" t="s">
        <v>15</v>
      </c>
      <c r="B56" t="s">
        <v>26</v>
      </c>
      <c r="C56" t="s">
        <v>8</v>
      </c>
      <c r="D56" t="s">
        <v>223</v>
      </c>
      <c r="E56" t="s">
        <v>233</v>
      </c>
      <c r="F56" t="s">
        <v>45</v>
      </c>
      <c r="G56">
        <v>45</v>
      </c>
      <c r="H56" s="1">
        <v>9.99</v>
      </c>
      <c r="I56" s="1">
        <f t="shared" si="2"/>
        <v>0.222</v>
      </c>
      <c r="J56" s="3" t="s">
        <v>180</v>
      </c>
    </row>
    <row r="57" spans="1:10" x14ac:dyDescent="0.3">
      <c r="A57" t="s">
        <v>15</v>
      </c>
      <c r="B57" t="s">
        <v>172</v>
      </c>
      <c r="C57" t="s">
        <v>21</v>
      </c>
      <c r="D57" t="s">
        <v>31</v>
      </c>
      <c r="E57" t="s">
        <v>230</v>
      </c>
      <c r="F57" t="s">
        <v>45</v>
      </c>
      <c r="G57">
        <v>7</v>
      </c>
      <c r="H57" s="1">
        <v>7.99</v>
      </c>
      <c r="I57" s="1">
        <f t="shared" si="2"/>
        <v>1.1414285714285715</v>
      </c>
      <c r="J57" s="3" t="s">
        <v>188</v>
      </c>
    </row>
    <row r="58" spans="1:10" x14ac:dyDescent="0.3">
      <c r="A58" t="s">
        <v>15</v>
      </c>
      <c r="B58" t="s">
        <v>173</v>
      </c>
      <c r="C58" t="s">
        <v>36</v>
      </c>
      <c r="D58" t="s">
        <v>30</v>
      </c>
      <c r="E58" t="s">
        <v>230</v>
      </c>
      <c r="F58" t="s">
        <v>45</v>
      </c>
      <c r="G58">
        <v>1</v>
      </c>
      <c r="H58" s="1">
        <v>24.99</v>
      </c>
      <c r="I58" s="1">
        <f t="shared" si="2"/>
        <v>24.99</v>
      </c>
      <c r="J58" s="3" t="s">
        <v>190</v>
      </c>
    </row>
    <row r="59" spans="1:10" x14ac:dyDescent="0.3">
      <c r="A59" t="s">
        <v>15</v>
      </c>
      <c r="B59" t="s">
        <v>173</v>
      </c>
      <c r="C59" t="s">
        <v>37</v>
      </c>
      <c r="D59" t="s">
        <v>30</v>
      </c>
      <c r="E59" t="s">
        <v>230</v>
      </c>
      <c r="F59" t="s">
        <v>45</v>
      </c>
      <c r="G59">
        <v>1</v>
      </c>
      <c r="H59" s="1">
        <v>17</v>
      </c>
      <c r="I59" s="1">
        <f t="shared" si="2"/>
        <v>17</v>
      </c>
      <c r="J59" s="3" t="s">
        <v>187</v>
      </c>
    </row>
    <row r="60" spans="1:10" x14ac:dyDescent="0.3">
      <c r="A60" t="s">
        <v>15</v>
      </c>
      <c r="B60" t="s">
        <v>173</v>
      </c>
      <c r="C60" t="s">
        <v>34</v>
      </c>
      <c r="D60" t="s">
        <v>30</v>
      </c>
      <c r="E60" t="s">
        <v>230</v>
      </c>
      <c r="F60" t="s">
        <v>45</v>
      </c>
      <c r="G60">
        <v>1</v>
      </c>
      <c r="H60" s="1">
        <v>34.99</v>
      </c>
      <c r="I60" s="1">
        <f t="shared" si="2"/>
        <v>34.99</v>
      </c>
      <c r="J60" s="3" t="s">
        <v>191</v>
      </c>
    </row>
    <row r="61" spans="1:10" x14ac:dyDescent="0.3">
      <c r="A61" t="s">
        <v>15</v>
      </c>
      <c r="B61" t="s">
        <v>172</v>
      </c>
      <c r="C61" t="s">
        <v>156</v>
      </c>
      <c r="E61" t="s">
        <v>230</v>
      </c>
      <c r="F61" t="s">
        <v>45</v>
      </c>
      <c r="G61">
        <v>8</v>
      </c>
      <c r="H61" s="1">
        <v>13.99</v>
      </c>
      <c r="I61" s="1">
        <f t="shared" si="2"/>
        <v>1.74875</v>
      </c>
      <c r="J61" s="3" t="s">
        <v>189</v>
      </c>
    </row>
    <row r="62" spans="1:10" x14ac:dyDescent="0.3">
      <c r="A62" t="s">
        <v>14</v>
      </c>
      <c r="B62" t="s">
        <v>28</v>
      </c>
      <c r="C62" t="s">
        <v>168</v>
      </c>
      <c r="E62" t="s">
        <v>230</v>
      </c>
      <c r="F62" t="s">
        <v>44</v>
      </c>
      <c r="G62">
        <v>1</v>
      </c>
      <c r="H62" s="1">
        <v>34.99</v>
      </c>
      <c r="I62" s="1">
        <f t="shared" si="2"/>
        <v>34.99</v>
      </c>
      <c r="J62" s="3" t="s">
        <v>202</v>
      </c>
    </row>
    <row r="63" spans="1:10" x14ac:dyDescent="0.3">
      <c r="A63" t="s">
        <v>14</v>
      </c>
      <c r="B63" t="s">
        <v>28</v>
      </c>
      <c r="C63" t="s">
        <v>14</v>
      </c>
      <c r="E63" t="s">
        <v>230</v>
      </c>
      <c r="F63" t="s">
        <v>44</v>
      </c>
      <c r="G63">
        <v>1</v>
      </c>
      <c r="H63" s="1">
        <v>29.99</v>
      </c>
      <c r="I63" s="1">
        <f t="shared" si="2"/>
        <v>29.99</v>
      </c>
      <c r="J63" s="3" t="s">
        <v>201</v>
      </c>
    </row>
    <row r="64" spans="1:10" x14ac:dyDescent="0.3">
      <c r="A64" t="s">
        <v>14</v>
      </c>
      <c r="B64" t="s">
        <v>28</v>
      </c>
      <c r="C64" t="s">
        <v>32</v>
      </c>
      <c r="E64" t="s">
        <v>230</v>
      </c>
      <c r="F64" t="s">
        <v>44</v>
      </c>
      <c r="G64">
        <v>1</v>
      </c>
      <c r="H64" s="1">
        <v>23.99</v>
      </c>
      <c r="I64" s="1">
        <f t="shared" si="2"/>
        <v>23.99</v>
      </c>
      <c r="J64" s="3" t="s">
        <v>203</v>
      </c>
    </row>
    <row r="65" spans="1:10" x14ac:dyDescent="0.3">
      <c r="A65" t="s">
        <v>14</v>
      </c>
      <c r="B65" t="s">
        <v>28</v>
      </c>
      <c r="C65" t="s">
        <v>29</v>
      </c>
      <c r="E65" t="s">
        <v>230</v>
      </c>
      <c r="F65" t="s">
        <v>44</v>
      </c>
      <c r="G65">
        <v>1</v>
      </c>
      <c r="H65" s="1">
        <v>34.99</v>
      </c>
      <c r="I65" s="1">
        <f t="shared" si="2"/>
        <v>34.99</v>
      </c>
      <c r="J65" s="3" t="s">
        <v>204</v>
      </c>
    </row>
    <row r="66" spans="1:10" x14ac:dyDescent="0.3">
      <c r="A66" t="s">
        <v>14</v>
      </c>
      <c r="B66" t="s">
        <v>170</v>
      </c>
      <c r="C66" t="s">
        <v>35</v>
      </c>
      <c r="E66" t="s">
        <v>230</v>
      </c>
      <c r="F66" t="s">
        <v>44</v>
      </c>
      <c r="G66">
        <v>14</v>
      </c>
      <c r="H66" s="1">
        <v>15.99</v>
      </c>
      <c r="I66" s="1">
        <f t="shared" si="2"/>
        <v>1.1421428571428571</v>
      </c>
      <c r="J66" s="3" t="s">
        <v>205</v>
      </c>
    </row>
    <row r="67" spans="1:10" x14ac:dyDescent="0.3">
      <c r="A67" t="s">
        <v>14</v>
      </c>
      <c r="B67" t="s">
        <v>170</v>
      </c>
      <c r="C67" t="s">
        <v>29</v>
      </c>
      <c r="E67" t="s">
        <v>230</v>
      </c>
      <c r="F67" t="s">
        <v>44</v>
      </c>
      <c r="G67">
        <v>12</v>
      </c>
      <c r="H67" s="1">
        <v>16.989999999999998</v>
      </c>
      <c r="I67" s="1">
        <f t="shared" si="2"/>
        <v>1.4158333333333333</v>
      </c>
      <c r="J67" s="3" t="s">
        <v>206</v>
      </c>
    </row>
    <row r="68" spans="1:10" x14ac:dyDescent="0.3">
      <c r="A68" t="s">
        <v>14</v>
      </c>
      <c r="B68" t="s">
        <v>171</v>
      </c>
      <c r="C68" t="s">
        <v>19</v>
      </c>
      <c r="D68" t="s">
        <v>49</v>
      </c>
      <c r="E68" t="s">
        <v>230</v>
      </c>
      <c r="F68" t="s">
        <v>44</v>
      </c>
      <c r="G68">
        <v>1</v>
      </c>
      <c r="H68" s="1">
        <v>34.99</v>
      </c>
      <c r="I68" s="1">
        <f t="shared" si="2"/>
        <v>34.99</v>
      </c>
      <c r="J68" s="3" t="s">
        <v>208</v>
      </c>
    </row>
    <row r="69" spans="1:10" x14ac:dyDescent="0.3">
      <c r="A69" t="s">
        <v>14</v>
      </c>
      <c r="B69" t="s">
        <v>171</v>
      </c>
      <c r="C69" t="s">
        <v>29</v>
      </c>
      <c r="E69" t="s">
        <v>230</v>
      </c>
      <c r="F69" t="s">
        <v>44</v>
      </c>
      <c r="G69">
        <v>1</v>
      </c>
      <c r="H69" s="1">
        <v>34.99</v>
      </c>
      <c r="I69" s="1">
        <f t="shared" si="2"/>
        <v>34.99</v>
      </c>
      <c r="J69" s="3" t="s">
        <v>207</v>
      </c>
    </row>
    <row r="70" spans="1:10" x14ac:dyDescent="0.3">
      <c r="A70" t="s">
        <v>14</v>
      </c>
      <c r="B70" t="s">
        <v>26</v>
      </c>
      <c r="C70" t="s">
        <v>14</v>
      </c>
      <c r="D70" t="s">
        <v>213</v>
      </c>
      <c r="E70" t="s">
        <v>233</v>
      </c>
      <c r="F70" t="s">
        <v>45</v>
      </c>
      <c r="G70">
        <v>36</v>
      </c>
      <c r="H70" s="1">
        <v>7.49</v>
      </c>
      <c r="I70" s="1">
        <f t="shared" si="2"/>
        <v>0.20805555555555555</v>
      </c>
      <c r="J70" s="3" t="s">
        <v>214</v>
      </c>
    </row>
    <row r="71" spans="1:10" x14ac:dyDescent="0.3">
      <c r="A71" t="s">
        <v>14</v>
      </c>
      <c r="B71" t="s">
        <v>26</v>
      </c>
      <c r="C71" t="s">
        <v>14</v>
      </c>
      <c r="D71" t="s">
        <v>213</v>
      </c>
      <c r="E71" t="s">
        <v>102</v>
      </c>
      <c r="F71" t="s">
        <v>45</v>
      </c>
      <c r="G71">
        <v>18</v>
      </c>
      <c r="H71" s="1">
        <v>5.49</v>
      </c>
      <c r="I71" s="1">
        <f t="shared" si="2"/>
        <v>0.30499999999999999</v>
      </c>
      <c r="J71" s="3" t="s">
        <v>218</v>
      </c>
    </row>
    <row r="72" spans="1:10" x14ac:dyDescent="0.3">
      <c r="A72" t="s">
        <v>14</v>
      </c>
      <c r="B72" t="s">
        <v>26</v>
      </c>
      <c r="C72" t="s">
        <v>14</v>
      </c>
      <c r="D72" t="s">
        <v>211</v>
      </c>
      <c r="E72" t="s">
        <v>232</v>
      </c>
      <c r="F72" t="s">
        <v>45</v>
      </c>
      <c r="G72">
        <v>16</v>
      </c>
      <c r="H72" s="1">
        <v>6.79</v>
      </c>
      <c r="I72" s="1">
        <f t="shared" si="2"/>
        <v>0.424375</v>
      </c>
      <c r="J72" s="3" t="s">
        <v>212</v>
      </c>
    </row>
    <row r="73" spans="1:10" x14ac:dyDescent="0.3">
      <c r="A73" t="s">
        <v>14</v>
      </c>
      <c r="B73" t="s">
        <v>26</v>
      </c>
      <c r="C73" t="s">
        <v>7</v>
      </c>
      <c r="D73" t="s">
        <v>5</v>
      </c>
      <c r="E73" t="s">
        <v>102</v>
      </c>
      <c r="F73" t="s">
        <v>45</v>
      </c>
      <c r="G73">
        <v>36</v>
      </c>
      <c r="H73" s="1">
        <v>11.49</v>
      </c>
      <c r="I73" s="1">
        <f t="shared" si="2"/>
        <v>0.31916666666666665</v>
      </c>
      <c r="J73" s="3" t="s">
        <v>217</v>
      </c>
    </row>
    <row r="74" spans="1:10" x14ac:dyDescent="0.3">
      <c r="A74" t="s">
        <v>14</v>
      </c>
      <c r="B74" t="s">
        <v>26</v>
      </c>
      <c r="C74" t="s">
        <v>7</v>
      </c>
      <c r="D74" t="s">
        <v>5</v>
      </c>
      <c r="E74" t="s">
        <v>102</v>
      </c>
      <c r="F74" t="s">
        <v>45</v>
      </c>
      <c r="G74">
        <v>50</v>
      </c>
      <c r="H74" s="1">
        <v>14.29</v>
      </c>
      <c r="I74" s="1">
        <f t="shared" si="2"/>
        <v>0.2858</v>
      </c>
      <c r="J74" s="3" t="s">
        <v>220</v>
      </c>
    </row>
    <row r="75" spans="1:10" x14ac:dyDescent="0.3">
      <c r="A75" t="s">
        <v>14</v>
      </c>
      <c r="B75" t="s">
        <v>26</v>
      </c>
      <c r="C75" t="s">
        <v>7</v>
      </c>
      <c r="D75" t="s">
        <v>219</v>
      </c>
      <c r="E75" t="s">
        <v>102</v>
      </c>
      <c r="F75" t="s">
        <v>45</v>
      </c>
      <c r="G75">
        <v>14</v>
      </c>
      <c r="H75" s="1">
        <v>6.99</v>
      </c>
      <c r="I75" s="1">
        <f t="shared" si="2"/>
        <v>0.49928571428571428</v>
      </c>
      <c r="J75" s="3" t="s">
        <v>221</v>
      </c>
    </row>
    <row r="76" spans="1:10" x14ac:dyDescent="0.3">
      <c r="A76" t="s">
        <v>14</v>
      </c>
      <c r="B76" t="s">
        <v>26</v>
      </c>
      <c r="C76" t="s">
        <v>7</v>
      </c>
      <c r="D76" t="s">
        <v>6</v>
      </c>
      <c r="E76" t="s">
        <v>232</v>
      </c>
      <c r="F76" t="s">
        <v>45</v>
      </c>
      <c r="G76">
        <v>28</v>
      </c>
      <c r="H76" s="1">
        <v>11.49</v>
      </c>
      <c r="I76" s="1">
        <f t="shared" si="2"/>
        <v>0.41035714285714286</v>
      </c>
      <c r="J76" s="3" t="s">
        <v>210</v>
      </c>
    </row>
    <row r="77" spans="1:10" x14ac:dyDescent="0.3">
      <c r="A77" t="s">
        <v>14</v>
      </c>
      <c r="B77" t="s">
        <v>26</v>
      </c>
      <c r="C77" t="s">
        <v>7</v>
      </c>
      <c r="D77" t="s">
        <v>5</v>
      </c>
      <c r="E77" t="s">
        <v>236</v>
      </c>
      <c r="F77" t="s">
        <v>45</v>
      </c>
      <c r="G77">
        <v>18</v>
      </c>
      <c r="H77" s="1">
        <v>11</v>
      </c>
      <c r="I77" s="1">
        <f t="shared" ref="I77:I108" si="3">H77/G77</f>
        <v>0.61111111111111116</v>
      </c>
      <c r="J77" s="3" t="s">
        <v>222</v>
      </c>
    </row>
    <row r="78" spans="1:10" x14ac:dyDescent="0.3">
      <c r="A78" t="s">
        <v>14</v>
      </c>
      <c r="B78" t="s">
        <v>26</v>
      </c>
      <c r="C78" t="s">
        <v>8</v>
      </c>
      <c r="D78" t="s">
        <v>223</v>
      </c>
      <c r="E78" t="s">
        <v>102</v>
      </c>
      <c r="F78" t="s">
        <v>45</v>
      </c>
      <c r="G78">
        <v>32</v>
      </c>
      <c r="H78" s="1">
        <v>10.99</v>
      </c>
      <c r="I78" s="1">
        <f t="shared" si="3"/>
        <v>0.34343750000000001</v>
      </c>
      <c r="J78" s="3" t="s">
        <v>224</v>
      </c>
    </row>
    <row r="79" spans="1:10" x14ac:dyDescent="0.3">
      <c r="A79" t="s">
        <v>14</v>
      </c>
      <c r="B79" t="s">
        <v>26</v>
      </c>
      <c r="C79" t="s">
        <v>8</v>
      </c>
      <c r="D79" t="s">
        <v>223</v>
      </c>
      <c r="E79" t="s">
        <v>234</v>
      </c>
      <c r="F79" t="s">
        <v>45</v>
      </c>
      <c r="G79">
        <v>16</v>
      </c>
      <c r="H79" s="1">
        <v>6.49</v>
      </c>
      <c r="I79" s="1">
        <f t="shared" si="3"/>
        <v>0.40562500000000001</v>
      </c>
      <c r="J79" s="3" t="s">
        <v>209</v>
      </c>
    </row>
    <row r="80" spans="1:10" x14ac:dyDescent="0.3">
      <c r="A80" t="s">
        <v>14</v>
      </c>
      <c r="B80" t="s">
        <v>26</v>
      </c>
      <c r="C80" t="s">
        <v>9</v>
      </c>
      <c r="D80" t="s">
        <v>10</v>
      </c>
      <c r="E80" t="s">
        <v>102</v>
      </c>
      <c r="F80" t="s">
        <v>45</v>
      </c>
      <c r="G80">
        <v>36</v>
      </c>
      <c r="H80" s="1">
        <v>11.99</v>
      </c>
      <c r="I80" s="1">
        <f t="shared" si="3"/>
        <v>0.33305555555555555</v>
      </c>
      <c r="J80" s="3" t="s">
        <v>225</v>
      </c>
    </row>
    <row r="81" spans="1:10" x14ac:dyDescent="0.3">
      <c r="A81" t="s">
        <v>14</v>
      </c>
      <c r="B81" t="s">
        <v>26</v>
      </c>
      <c r="C81" t="s">
        <v>9</v>
      </c>
      <c r="D81" t="s">
        <v>10</v>
      </c>
      <c r="E81" t="s">
        <v>102</v>
      </c>
      <c r="F81" t="s">
        <v>45</v>
      </c>
      <c r="G81">
        <v>8</v>
      </c>
      <c r="H81" s="1">
        <v>3.29</v>
      </c>
      <c r="I81" s="1">
        <f t="shared" si="3"/>
        <v>0.41125</v>
      </c>
      <c r="J81" s="3" t="s">
        <v>226</v>
      </c>
    </row>
    <row r="82" spans="1:10" x14ac:dyDescent="0.3">
      <c r="A82" t="s">
        <v>14</v>
      </c>
      <c r="B82" t="s">
        <v>26</v>
      </c>
      <c r="C82" t="s">
        <v>47</v>
      </c>
      <c r="D82" t="s">
        <v>12</v>
      </c>
      <c r="E82" t="s">
        <v>235</v>
      </c>
      <c r="F82" t="s">
        <v>45</v>
      </c>
      <c r="G82">
        <v>30</v>
      </c>
      <c r="H82" s="1">
        <v>14.49</v>
      </c>
      <c r="I82" s="1">
        <f t="shared" si="3"/>
        <v>0.48299999999999998</v>
      </c>
      <c r="J82" s="3" t="s">
        <v>215</v>
      </c>
    </row>
    <row r="83" spans="1:10" x14ac:dyDescent="0.3">
      <c r="A83" t="s">
        <v>14</v>
      </c>
      <c r="B83" t="s">
        <v>26</v>
      </c>
      <c r="C83" t="s">
        <v>47</v>
      </c>
      <c r="D83" t="s">
        <v>12</v>
      </c>
      <c r="E83" t="s">
        <v>233</v>
      </c>
      <c r="F83" t="s">
        <v>45</v>
      </c>
      <c r="G83">
        <v>42</v>
      </c>
      <c r="H83" s="1">
        <v>16.989999999999998</v>
      </c>
      <c r="I83" s="1">
        <f t="shared" si="3"/>
        <v>0.40452380952380951</v>
      </c>
      <c r="J83" s="3" t="s">
        <v>227</v>
      </c>
    </row>
    <row r="84" spans="1:10" x14ac:dyDescent="0.3">
      <c r="A84" t="s">
        <v>14</v>
      </c>
      <c r="B84" t="s">
        <v>26</v>
      </c>
      <c r="C84" t="s">
        <v>13</v>
      </c>
      <c r="D84" t="s">
        <v>12</v>
      </c>
      <c r="E84" t="s">
        <v>102</v>
      </c>
      <c r="F84" t="s">
        <v>45</v>
      </c>
      <c r="G84">
        <v>20</v>
      </c>
      <c r="H84" s="1">
        <v>7.99</v>
      </c>
      <c r="I84" s="1">
        <f t="shared" si="3"/>
        <v>0.39950000000000002</v>
      </c>
      <c r="J84" s="3" t="s">
        <v>228</v>
      </c>
    </row>
    <row r="85" spans="1:10" x14ac:dyDescent="0.3">
      <c r="A85" t="s">
        <v>14</v>
      </c>
      <c r="B85" t="s">
        <v>172</v>
      </c>
      <c r="C85" t="s">
        <v>21</v>
      </c>
      <c r="D85" t="s">
        <v>132</v>
      </c>
      <c r="E85" t="s">
        <v>230</v>
      </c>
      <c r="F85" t="s">
        <v>45</v>
      </c>
      <c r="G85">
        <v>7</v>
      </c>
      <c r="H85" s="1">
        <v>11.99</v>
      </c>
      <c r="I85" s="1">
        <f t="shared" si="3"/>
        <v>1.7128571428571429</v>
      </c>
      <c r="J85" s="3" t="s">
        <v>141</v>
      </c>
    </row>
    <row r="86" spans="1:10" x14ac:dyDescent="0.3">
      <c r="A86" t="s">
        <v>14</v>
      </c>
      <c r="B86" t="s">
        <v>173</v>
      </c>
      <c r="C86" t="s">
        <v>37</v>
      </c>
      <c r="E86" t="s">
        <v>230</v>
      </c>
      <c r="F86" t="s">
        <v>44</v>
      </c>
      <c r="G86">
        <v>1</v>
      </c>
      <c r="H86" s="1">
        <v>16.989999999999998</v>
      </c>
      <c r="I86" s="1">
        <f t="shared" si="3"/>
        <v>16.989999999999998</v>
      </c>
      <c r="J86" s="3" t="s">
        <v>142</v>
      </c>
    </row>
    <row r="87" spans="1:10" x14ac:dyDescent="0.3">
      <c r="A87" t="s">
        <v>2</v>
      </c>
      <c r="B87" t="s">
        <v>28</v>
      </c>
      <c r="C87" t="s">
        <v>29</v>
      </c>
      <c r="E87" t="s">
        <v>230</v>
      </c>
      <c r="F87" t="s">
        <v>45</v>
      </c>
      <c r="G87">
        <v>1</v>
      </c>
      <c r="H87" s="1">
        <v>34.97</v>
      </c>
      <c r="I87" s="1">
        <f t="shared" si="3"/>
        <v>34.97</v>
      </c>
      <c r="J87" s="3" t="s">
        <v>58</v>
      </c>
    </row>
    <row r="88" spans="1:10" x14ac:dyDescent="0.3">
      <c r="A88" t="s">
        <v>2</v>
      </c>
      <c r="B88" t="s">
        <v>28</v>
      </c>
      <c r="C88" t="s">
        <v>32</v>
      </c>
      <c r="E88" t="s">
        <v>230</v>
      </c>
      <c r="F88" t="s">
        <v>44</v>
      </c>
      <c r="G88">
        <v>1</v>
      </c>
      <c r="H88" s="1">
        <v>19.88</v>
      </c>
      <c r="I88" s="1">
        <f t="shared" si="3"/>
        <v>19.88</v>
      </c>
      <c r="J88" s="3" t="s">
        <v>59</v>
      </c>
    </row>
    <row r="89" spans="1:10" x14ac:dyDescent="0.3">
      <c r="A89" t="s">
        <v>2</v>
      </c>
      <c r="B89" t="s">
        <v>28</v>
      </c>
      <c r="C89" t="s">
        <v>33</v>
      </c>
      <c r="E89" t="s">
        <v>230</v>
      </c>
      <c r="F89" t="s">
        <v>44</v>
      </c>
      <c r="G89">
        <v>2</v>
      </c>
      <c r="H89" s="1">
        <v>12.97</v>
      </c>
      <c r="I89" s="1">
        <f t="shared" si="3"/>
        <v>6.4850000000000003</v>
      </c>
      <c r="J89" s="3" t="s">
        <v>60</v>
      </c>
    </row>
    <row r="90" spans="1:10" x14ac:dyDescent="0.3">
      <c r="A90" t="s">
        <v>2</v>
      </c>
      <c r="B90" t="s">
        <v>28</v>
      </c>
      <c r="C90" t="s">
        <v>34</v>
      </c>
      <c r="D90" t="s">
        <v>62</v>
      </c>
      <c r="E90" t="s">
        <v>230</v>
      </c>
      <c r="F90" t="s">
        <v>44</v>
      </c>
      <c r="G90">
        <v>1</v>
      </c>
      <c r="H90" s="1">
        <v>28.99</v>
      </c>
      <c r="I90" s="1">
        <f t="shared" si="3"/>
        <v>28.99</v>
      </c>
      <c r="J90" s="3" t="s">
        <v>61</v>
      </c>
    </row>
    <row r="91" spans="1:10" x14ac:dyDescent="0.3">
      <c r="A91" t="s">
        <v>2</v>
      </c>
      <c r="B91" t="s">
        <v>28</v>
      </c>
      <c r="C91" t="s">
        <v>7</v>
      </c>
      <c r="D91" t="s">
        <v>56</v>
      </c>
      <c r="E91" t="s">
        <v>230</v>
      </c>
      <c r="F91" t="s">
        <v>44</v>
      </c>
      <c r="G91">
        <v>1</v>
      </c>
      <c r="H91" s="1">
        <v>24.99</v>
      </c>
      <c r="I91" s="1">
        <f t="shared" si="3"/>
        <v>24.99</v>
      </c>
      <c r="J91" s="3" t="s">
        <v>57</v>
      </c>
    </row>
    <row r="92" spans="1:10" x14ac:dyDescent="0.3">
      <c r="A92" t="s">
        <v>2</v>
      </c>
      <c r="B92" t="s">
        <v>28</v>
      </c>
      <c r="C92" t="s">
        <v>168</v>
      </c>
      <c r="E92" t="s">
        <v>230</v>
      </c>
      <c r="F92" t="s">
        <v>44</v>
      </c>
      <c r="G92">
        <v>1</v>
      </c>
      <c r="H92" s="1">
        <v>28.99</v>
      </c>
      <c r="I92" s="1">
        <f t="shared" si="3"/>
        <v>28.99</v>
      </c>
      <c r="J92" s="3" t="s">
        <v>64</v>
      </c>
    </row>
    <row r="93" spans="1:10" x14ac:dyDescent="0.3">
      <c r="A93" t="s">
        <v>2</v>
      </c>
      <c r="B93" t="s">
        <v>170</v>
      </c>
      <c r="C93" t="s">
        <v>29</v>
      </c>
      <c r="E93" t="s">
        <v>230</v>
      </c>
      <c r="F93" t="s">
        <v>45</v>
      </c>
      <c r="G93">
        <v>12</v>
      </c>
      <c r="H93" s="1">
        <v>16.88</v>
      </c>
      <c r="I93" s="1">
        <f t="shared" si="3"/>
        <v>1.4066666666666665</v>
      </c>
      <c r="J93" s="3" t="s">
        <v>50</v>
      </c>
    </row>
    <row r="94" spans="1:10" x14ac:dyDescent="0.3">
      <c r="A94" t="s">
        <v>2</v>
      </c>
      <c r="B94" t="s">
        <v>171</v>
      </c>
      <c r="C94" t="s">
        <v>29</v>
      </c>
      <c r="E94" t="s">
        <v>230</v>
      </c>
      <c r="F94" t="s">
        <v>44</v>
      </c>
      <c r="G94">
        <v>1</v>
      </c>
      <c r="H94" s="1">
        <v>34.97</v>
      </c>
      <c r="I94" s="1">
        <f t="shared" si="3"/>
        <v>34.97</v>
      </c>
      <c r="J94" s="3" t="s">
        <v>51</v>
      </c>
    </row>
    <row r="95" spans="1:10" x14ac:dyDescent="0.3">
      <c r="A95" t="s">
        <v>2</v>
      </c>
      <c r="B95" t="s">
        <v>171</v>
      </c>
      <c r="C95" t="s">
        <v>29</v>
      </c>
      <c r="E95" t="s">
        <v>230</v>
      </c>
      <c r="F95" t="s">
        <v>44</v>
      </c>
      <c r="G95">
        <v>36</v>
      </c>
      <c r="H95" s="1">
        <v>69</v>
      </c>
      <c r="I95" s="1">
        <f t="shared" si="3"/>
        <v>1.9166666666666667</v>
      </c>
      <c r="J95" s="3" t="s">
        <v>53</v>
      </c>
    </row>
    <row r="96" spans="1:10" x14ac:dyDescent="0.3">
      <c r="A96" t="s">
        <v>2</v>
      </c>
      <c r="B96" t="s">
        <v>171</v>
      </c>
      <c r="C96" t="s">
        <v>29</v>
      </c>
      <c r="D96" t="s">
        <v>52</v>
      </c>
      <c r="E96" t="s">
        <v>230</v>
      </c>
      <c r="F96" t="s">
        <v>44</v>
      </c>
      <c r="G96">
        <v>12</v>
      </c>
      <c r="H96" s="1">
        <v>15.99</v>
      </c>
      <c r="I96" s="1">
        <f t="shared" si="3"/>
        <v>1.3325</v>
      </c>
      <c r="J96" s="3" t="s">
        <v>54</v>
      </c>
    </row>
    <row r="97" spans="1:10" x14ac:dyDescent="0.3">
      <c r="A97" t="s">
        <v>2</v>
      </c>
      <c r="B97" t="s">
        <v>170</v>
      </c>
      <c r="C97" t="s">
        <v>35</v>
      </c>
      <c r="E97" t="s">
        <v>230</v>
      </c>
      <c r="F97" t="s">
        <v>45</v>
      </c>
      <c r="G97">
        <v>14</v>
      </c>
      <c r="H97" s="1">
        <v>29.61</v>
      </c>
      <c r="I97" s="1">
        <f t="shared" si="3"/>
        <v>2.1149999999999998</v>
      </c>
      <c r="J97" s="3" t="s">
        <v>55</v>
      </c>
    </row>
    <row r="98" spans="1:10" x14ac:dyDescent="0.3">
      <c r="A98" t="s">
        <v>2</v>
      </c>
      <c r="B98" t="s">
        <v>171</v>
      </c>
      <c r="C98" t="s">
        <v>34</v>
      </c>
      <c r="E98" t="s">
        <v>230</v>
      </c>
      <c r="F98" t="s">
        <v>44</v>
      </c>
      <c r="G98">
        <v>1</v>
      </c>
      <c r="H98" s="1">
        <v>29.99</v>
      </c>
      <c r="I98" s="1">
        <f t="shared" si="3"/>
        <v>29.99</v>
      </c>
      <c r="J98" s="3" t="s">
        <v>63</v>
      </c>
    </row>
    <row r="99" spans="1:10" x14ac:dyDescent="0.3">
      <c r="A99" t="s">
        <v>2</v>
      </c>
      <c r="B99" t="s">
        <v>171</v>
      </c>
      <c r="C99" t="s">
        <v>36</v>
      </c>
      <c r="D99" t="s">
        <v>49</v>
      </c>
      <c r="E99" t="s">
        <v>230</v>
      </c>
      <c r="F99" t="s">
        <v>44</v>
      </c>
      <c r="G99">
        <v>1</v>
      </c>
      <c r="H99" s="1">
        <v>24.49</v>
      </c>
      <c r="I99" s="1">
        <f t="shared" si="3"/>
        <v>24.49</v>
      </c>
      <c r="J99" s="3" t="s">
        <v>48</v>
      </c>
    </row>
    <row r="100" spans="1:10" x14ac:dyDescent="0.3">
      <c r="A100" t="s">
        <v>15</v>
      </c>
      <c r="B100" t="s">
        <v>27</v>
      </c>
      <c r="C100" t="s">
        <v>156</v>
      </c>
      <c r="E100" t="s">
        <v>145</v>
      </c>
      <c r="F100" t="s">
        <v>45</v>
      </c>
      <c r="G100">
        <v>28</v>
      </c>
      <c r="H100" s="1">
        <v>13.99</v>
      </c>
      <c r="I100" s="1">
        <f t="shared" si="3"/>
        <v>0.49964285714285717</v>
      </c>
      <c r="J100" s="3" t="s">
        <v>157</v>
      </c>
    </row>
    <row r="101" spans="1:10" x14ac:dyDescent="0.3">
      <c r="A101" t="s">
        <v>15</v>
      </c>
      <c r="B101" t="s">
        <v>27</v>
      </c>
      <c r="C101" t="s">
        <v>156</v>
      </c>
      <c r="E101" t="s">
        <v>102</v>
      </c>
      <c r="F101" t="s">
        <v>45</v>
      </c>
      <c r="G101">
        <v>16</v>
      </c>
      <c r="H101" s="1">
        <v>6.99</v>
      </c>
      <c r="I101" s="1">
        <f t="shared" si="3"/>
        <v>0.43687500000000001</v>
      </c>
      <c r="J101" s="3" t="s">
        <v>158</v>
      </c>
    </row>
    <row r="102" spans="1:10" x14ac:dyDescent="0.3">
      <c r="A102" t="s">
        <v>15</v>
      </c>
      <c r="B102" t="s">
        <v>27</v>
      </c>
      <c r="C102" t="s">
        <v>47</v>
      </c>
      <c r="D102" t="s">
        <v>145</v>
      </c>
      <c r="E102" t="s">
        <v>145</v>
      </c>
      <c r="F102" t="s">
        <v>45</v>
      </c>
      <c r="G102">
        <v>28</v>
      </c>
      <c r="H102" s="1">
        <v>11.79</v>
      </c>
      <c r="I102" s="1">
        <f t="shared" si="3"/>
        <v>0.42107142857142854</v>
      </c>
      <c r="J102" s="3" t="s">
        <v>151</v>
      </c>
    </row>
    <row r="103" spans="1:10" x14ac:dyDescent="0.3">
      <c r="A103" t="s">
        <v>15</v>
      </c>
      <c r="B103" t="s">
        <v>27</v>
      </c>
      <c r="C103" t="s">
        <v>21</v>
      </c>
      <c r="D103" t="s">
        <v>6</v>
      </c>
      <c r="E103" t="s">
        <v>102</v>
      </c>
      <c r="F103" t="s">
        <v>45</v>
      </c>
      <c r="G103">
        <v>20</v>
      </c>
      <c r="H103" s="1">
        <v>7.99</v>
      </c>
      <c r="I103" s="1">
        <f t="shared" si="3"/>
        <v>0.39950000000000002</v>
      </c>
      <c r="J103" s="3" t="s">
        <v>152</v>
      </c>
    </row>
    <row r="104" spans="1:10" x14ac:dyDescent="0.3">
      <c r="A104" t="s">
        <v>15</v>
      </c>
      <c r="B104" t="s">
        <v>27</v>
      </c>
      <c r="C104" t="s">
        <v>32</v>
      </c>
      <c r="E104" t="s">
        <v>102</v>
      </c>
      <c r="F104" t="s">
        <v>45</v>
      </c>
      <c r="G104">
        <v>20</v>
      </c>
      <c r="H104" s="1">
        <v>7.89</v>
      </c>
      <c r="I104" s="1">
        <f t="shared" si="3"/>
        <v>0.39449999999999996</v>
      </c>
      <c r="J104" s="3" t="s">
        <v>159</v>
      </c>
    </row>
    <row r="105" spans="1:10" x14ac:dyDescent="0.3">
      <c r="A105" t="s">
        <v>15</v>
      </c>
      <c r="B105" t="s">
        <v>27</v>
      </c>
      <c r="C105" t="s">
        <v>21</v>
      </c>
      <c r="D105" t="s">
        <v>146</v>
      </c>
      <c r="E105" t="s">
        <v>145</v>
      </c>
      <c r="F105" t="s">
        <v>45</v>
      </c>
      <c r="G105">
        <v>28</v>
      </c>
      <c r="H105" s="1">
        <v>10.49</v>
      </c>
      <c r="I105" s="1">
        <f t="shared" si="3"/>
        <v>0.37464285714285717</v>
      </c>
      <c r="J105" s="3" t="s">
        <v>149</v>
      </c>
    </row>
    <row r="106" spans="1:10" x14ac:dyDescent="0.3">
      <c r="A106" t="s">
        <v>15</v>
      </c>
      <c r="B106" t="s">
        <v>27</v>
      </c>
      <c r="C106" t="s">
        <v>36</v>
      </c>
      <c r="D106" t="s">
        <v>118</v>
      </c>
      <c r="E106" t="s">
        <v>145</v>
      </c>
      <c r="F106" t="s">
        <v>45</v>
      </c>
      <c r="G106">
        <v>28</v>
      </c>
      <c r="H106" s="1">
        <v>9.69</v>
      </c>
      <c r="I106" s="1">
        <f t="shared" si="3"/>
        <v>0.34607142857142853</v>
      </c>
      <c r="J106" s="3" t="s">
        <v>148</v>
      </c>
    </row>
    <row r="107" spans="1:10" x14ac:dyDescent="0.3">
      <c r="A107" t="s">
        <v>15</v>
      </c>
      <c r="B107" t="s">
        <v>27</v>
      </c>
      <c r="C107" t="s">
        <v>21</v>
      </c>
      <c r="D107" t="s">
        <v>154</v>
      </c>
      <c r="E107" t="s">
        <v>102</v>
      </c>
      <c r="F107" t="s">
        <v>45</v>
      </c>
      <c r="G107">
        <v>36</v>
      </c>
      <c r="H107" s="1">
        <v>7.99</v>
      </c>
      <c r="I107" s="1">
        <f t="shared" si="3"/>
        <v>0.22194444444444444</v>
      </c>
      <c r="J107" s="3" t="s">
        <v>155</v>
      </c>
    </row>
    <row r="108" spans="1:10" x14ac:dyDescent="0.3">
      <c r="A108" t="s">
        <v>15</v>
      </c>
      <c r="B108" t="s">
        <v>27</v>
      </c>
      <c r="C108" t="s">
        <v>47</v>
      </c>
      <c r="D108" t="s">
        <v>24</v>
      </c>
      <c r="E108" t="s">
        <v>102</v>
      </c>
      <c r="F108" t="s">
        <v>45</v>
      </c>
      <c r="G108">
        <v>56</v>
      </c>
      <c r="H108" s="1">
        <v>11.79</v>
      </c>
      <c r="I108" s="1">
        <f t="shared" si="3"/>
        <v>0.21053571428571427</v>
      </c>
      <c r="J108" s="3" t="s">
        <v>147</v>
      </c>
    </row>
    <row r="109" spans="1:10" x14ac:dyDescent="0.3">
      <c r="A109" t="s">
        <v>15</v>
      </c>
      <c r="B109" t="s">
        <v>27</v>
      </c>
      <c r="C109" t="s">
        <v>21</v>
      </c>
      <c r="D109" t="s">
        <v>24</v>
      </c>
      <c r="E109" t="s">
        <v>102</v>
      </c>
      <c r="F109" t="s">
        <v>45</v>
      </c>
      <c r="G109">
        <v>46</v>
      </c>
      <c r="H109" s="1">
        <v>7.99</v>
      </c>
      <c r="I109" s="1">
        <f t="shared" ref="I109:I140" si="4">H109/G109</f>
        <v>0.17369565217391306</v>
      </c>
      <c r="J109" s="3" t="s">
        <v>143</v>
      </c>
    </row>
    <row r="110" spans="1:10" x14ac:dyDescent="0.3">
      <c r="A110" t="s">
        <v>15</v>
      </c>
      <c r="B110" t="s">
        <v>27</v>
      </c>
      <c r="C110" t="s">
        <v>21</v>
      </c>
      <c r="D110" t="s">
        <v>24</v>
      </c>
      <c r="E110" t="s">
        <v>102</v>
      </c>
      <c r="F110" t="s">
        <v>45</v>
      </c>
      <c r="G110">
        <v>62</v>
      </c>
      <c r="H110" s="1">
        <v>10.49</v>
      </c>
      <c r="I110" s="1">
        <f t="shared" si="4"/>
        <v>0.16919354838709677</v>
      </c>
      <c r="J110" s="3" t="s">
        <v>144</v>
      </c>
    </row>
    <row r="111" spans="1:10" x14ac:dyDescent="0.3">
      <c r="A111" t="s">
        <v>15</v>
      </c>
      <c r="B111" t="s">
        <v>27</v>
      </c>
      <c r="C111" t="s">
        <v>22</v>
      </c>
      <c r="D111" t="s">
        <v>24</v>
      </c>
      <c r="E111" t="s">
        <v>102</v>
      </c>
      <c r="F111" t="s">
        <v>45</v>
      </c>
      <c r="G111">
        <v>36</v>
      </c>
      <c r="H111" s="1">
        <v>5.99</v>
      </c>
      <c r="I111" s="1">
        <f t="shared" si="4"/>
        <v>0.16638888888888889</v>
      </c>
      <c r="J111" s="3" t="s">
        <v>150</v>
      </c>
    </row>
    <row r="112" spans="1:10" x14ac:dyDescent="0.3">
      <c r="A112" t="s">
        <v>15</v>
      </c>
      <c r="B112" t="s">
        <v>27</v>
      </c>
      <c r="C112" t="s">
        <v>8</v>
      </c>
      <c r="D112" t="s">
        <v>238</v>
      </c>
      <c r="E112" t="s">
        <v>237</v>
      </c>
      <c r="F112" t="s">
        <v>45</v>
      </c>
      <c r="G112">
        <v>56</v>
      </c>
      <c r="H112" s="1">
        <v>7.39</v>
      </c>
      <c r="I112" s="1">
        <f t="shared" si="4"/>
        <v>0.1319642857142857</v>
      </c>
      <c r="J112" s="3" t="s">
        <v>153</v>
      </c>
    </row>
    <row r="113" spans="1:10" x14ac:dyDescent="0.3">
      <c r="A113" t="s">
        <v>14</v>
      </c>
      <c r="B113" t="s">
        <v>27</v>
      </c>
      <c r="C113" t="s">
        <v>14</v>
      </c>
      <c r="D113" t="s">
        <v>23</v>
      </c>
      <c r="E113" t="s">
        <v>145</v>
      </c>
      <c r="F113" t="s">
        <v>45</v>
      </c>
      <c r="G113">
        <v>48</v>
      </c>
      <c r="H113" s="1">
        <v>5.79</v>
      </c>
      <c r="I113" s="1">
        <f t="shared" si="4"/>
        <v>0.120625</v>
      </c>
      <c r="J113" s="3" t="s">
        <v>192</v>
      </c>
    </row>
    <row r="114" spans="1:10" x14ac:dyDescent="0.3">
      <c r="A114" t="s">
        <v>14</v>
      </c>
      <c r="B114" t="s">
        <v>27</v>
      </c>
      <c r="C114" t="s">
        <v>21</v>
      </c>
      <c r="D114" t="s">
        <v>24</v>
      </c>
      <c r="E114" t="s">
        <v>232</v>
      </c>
      <c r="F114" t="s">
        <v>45</v>
      </c>
      <c r="G114">
        <v>40</v>
      </c>
      <c r="H114" s="1">
        <v>8.99</v>
      </c>
      <c r="I114" s="1">
        <f t="shared" si="4"/>
        <v>0.22475000000000001</v>
      </c>
      <c r="J114" s="3" t="s">
        <v>193</v>
      </c>
    </row>
    <row r="115" spans="1:10" x14ac:dyDescent="0.3">
      <c r="A115" t="s">
        <v>2</v>
      </c>
      <c r="B115" t="s">
        <v>26</v>
      </c>
      <c r="C115" t="s">
        <v>7</v>
      </c>
      <c r="D115" t="s">
        <v>5</v>
      </c>
      <c r="E115" t="s">
        <v>234</v>
      </c>
      <c r="F115" t="s">
        <v>45</v>
      </c>
      <c r="G115">
        <v>34</v>
      </c>
      <c r="H115" s="1">
        <v>7.97</v>
      </c>
      <c r="I115" s="1">
        <f t="shared" si="4"/>
        <v>0.23441176470588235</v>
      </c>
      <c r="J115" s="3" t="s">
        <v>81</v>
      </c>
    </row>
    <row r="116" spans="1:10" x14ac:dyDescent="0.3">
      <c r="A116" t="s">
        <v>2</v>
      </c>
      <c r="B116" t="s">
        <v>26</v>
      </c>
      <c r="C116" t="s">
        <v>7</v>
      </c>
      <c r="D116" t="s">
        <v>5</v>
      </c>
      <c r="E116" t="s">
        <v>233</v>
      </c>
      <c r="F116" t="s">
        <v>45</v>
      </c>
      <c r="G116">
        <v>38</v>
      </c>
      <c r="H116" s="1">
        <v>10.47</v>
      </c>
      <c r="I116" s="1">
        <f t="shared" si="4"/>
        <v>0.27552631578947367</v>
      </c>
      <c r="J116" s="3" t="s">
        <v>80</v>
      </c>
    </row>
    <row r="117" spans="1:10" x14ac:dyDescent="0.3">
      <c r="A117" t="s">
        <v>2</v>
      </c>
      <c r="B117" t="s">
        <v>26</v>
      </c>
      <c r="C117" t="s">
        <v>7</v>
      </c>
      <c r="D117" t="s">
        <v>6</v>
      </c>
      <c r="E117" t="s">
        <v>233</v>
      </c>
      <c r="F117" t="s">
        <v>45</v>
      </c>
      <c r="G117">
        <v>38</v>
      </c>
      <c r="H117" s="1">
        <v>10.47</v>
      </c>
      <c r="I117" s="1">
        <f t="shared" si="4"/>
        <v>0.27552631578947367</v>
      </c>
      <c r="J117" s="3" t="s">
        <v>84</v>
      </c>
    </row>
    <row r="118" spans="1:10" x14ac:dyDescent="0.3">
      <c r="A118" t="s">
        <v>2</v>
      </c>
      <c r="B118" t="s">
        <v>26</v>
      </c>
      <c r="C118" t="s">
        <v>8</v>
      </c>
      <c r="D118" t="s">
        <v>223</v>
      </c>
      <c r="E118" t="s">
        <v>233</v>
      </c>
      <c r="F118" t="s">
        <v>45</v>
      </c>
      <c r="G118">
        <v>30</v>
      </c>
      <c r="H118" s="1">
        <v>7.34</v>
      </c>
      <c r="I118" s="1">
        <f t="shared" si="4"/>
        <v>0.24466666666666667</v>
      </c>
      <c r="J118" s="3" t="s">
        <v>85</v>
      </c>
    </row>
    <row r="119" spans="1:10" x14ac:dyDescent="0.3">
      <c r="A119" t="s">
        <v>2</v>
      </c>
      <c r="B119" t="s">
        <v>26</v>
      </c>
      <c r="C119" t="s">
        <v>8</v>
      </c>
      <c r="D119" t="s">
        <v>223</v>
      </c>
      <c r="E119" t="s">
        <v>102</v>
      </c>
      <c r="F119" t="s">
        <v>45</v>
      </c>
      <c r="G119">
        <v>16</v>
      </c>
      <c r="H119" s="1">
        <v>4.18</v>
      </c>
      <c r="I119" s="1">
        <f t="shared" si="4"/>
        <v>0.26124999999999998</v>
      </c>
      <c r="J119" s="3" t="s">
        <v>86</v>
      </c>
    </row>
    <row r="120" spans="1:10" x14ac:dyDescent="0.3">
      <c r="A120" t="s">
        <v>2</v>
      </c>
      <c r="B120" t="s">
        <v>26</v>
      </c>
      <c r="C120" t="s">
        <v>8</v>
      </c>
      <c r="D120" t="s">
        <v>223</v>
      </c>
      <c r="E120" t="s">
        <v>102</v>
      </c>
      <c r="F120" t="s">
        <v>45</v>
      </c>
      <c r="G120">
        <v>45</v>
      </c>
      <c r="H120" s="1">
        <v>9.9700000000000006</v>
      </c>
      <c r="I120" s="1">
        <f t="shared" si="4"/>
        <v>0.22155555555555556</v>
      </c>
      <c r="J120" s="3" t="s">
        <v>82</v>
      </c>
    </row>
    <row r="121" spans="1:10" x14ac:dyDescent="0.3">
      <c r="A121" t="s">
        <v>2</v>
      </c>
      <c r="B121" t="s">
        <v>26</v>
      </c>
      <c r="C121" t="s">
        <v>9</v>
      </c>
      <c r="D121" t="s">
        <v>10</v>
      </c>
      <c r="E121" t="s">
        <v>232</v>
      </c>
      <c r="F121" t="s">
        <v>45</v>
      </c>
      <c r="G121">
        <v>36</v>
      </c>
      <c r="H121" s="1">
        <v>7.96</v>
      </c>
      <c r="I121" s="1">
        <f t="shared" si="4"/>
        <v>0.22111111111111112</v>
      </c>
      <c r="J121" s="3" t="s">
        <v>88</v>
      </c>
    </row>
    <row r="122" spans="1:10" x14ac:dyDescent="0.3">
      <c r="A122" t="s">
        <v>2</v>
      </c>
      <c r="B122" t="s">
        <v>26</v>
      </c>
      <c r="C122" t="s">
        <v>9</v>
      </c>
      <c r="D122" t="s">
        <v>89</v>
      </c>
      <c r="E122" t="s">
        <v>233</v>
      </c>
      <c r="F122" t="s">
        <v>45</v>
      </c>
      <c r="G122">
        <v>28</v>
      </c>
      <c r="H122" s="1">
        <v>19.989999999999998</v>
      </c>
      <c r="I122" s="1">
        <f t="shared" si="4"/>
        <v>0.71392857142857136</v>
      </c>
      <c r="J122" s="3" t="s">
        <v>90</v>
      </c>
    </row>
    <row r="123" spans="1:10" x14ac:dyDescent="0.3">
      <c r="A123" t="s">
        <v>2</v>
      </c>
      <c r="B123" t="s">
        <v>26</v>
      </c>
      <c r="C123" t="s">
        <v>9</v>
      </c>
      <c r="D123" t="s">
        <v>10</v>
      </c>
      <c r="E123" t="s">
        <v>233</v>
      </c>
      <c r="F123" t="s">
        <v>45</v>
      </c>
      <c r="G123">
        <v>48</v>
      </c>
      <c r="H123" s="1">
        <v>9.9700000000000006</v>
      </c>
      <c r="I123" s="1">
        <f t="shared" si="4"/>
        <v>0.20770833333333336</v>
      </c>
      <c r="J123" s="3" t="s">
        <v>87</v>
      </c>
    </row>
    <row r="124" spans="1:10" x14ac:dyDescent="0.3">
      <c r="A124" t="s">
        <v>2</v>
      </c>
      <c r="B124" t="s">
        <v>26</v>
      </c>
      <c r="C124" t="s">
        <v>11</v>
      </c>
      <c r="E124" t="s">
        <v>233</v>
      </c>
      <c r="F124" t="s">
        <v>45</v>
      </c>
      <c r="G124">
        <v>54</v>
      </c>
      <c r="H124" s="1">
        <v>6.98</v>
      </c>
      <c r="I124" s="1">
        <f t="shared" si="4"/>
        <v>0.12925925925925927</v>
      </c>
      <c r="J124" s="3" t="s">
        <v>91</v>
      </c>
    </row>
    <row r="125" spans="1:10" x14ac:dyDescent="0.3">
      <c r="A125" t="s">
        <v>2</v>
      </c>
      <c r="B125" t="s">
        <v>26</v>
      </c>
      <c r="C125" t="s">
        <v>11</v>
      </c>
      <c r="E125" t="s">
        <v>233</v>
      </c>
      <c r="F125" t="s">
        <v>45</v>
      </c>
      <c r="G125">
        <v>36</v>
      </c>
      <c r="H125" s="1">
        <v>5.98</v>
      </c>
      <c r="I125" s="1">
        <f t="shared" si="4"/>
        <v>0.16611111111111113</v>
      </c>
      <c r="J125" s="3" t="s">
        <v>92</v>
      </c>
    </row>
    <row r="126" spans="1:10" x14ac:dyDescent="0.3">
      <c r="A126" t="s">
        <v>2</v>
      </c>
      <c r="B126" t="s">
        <v>26</v>
      </c>
      <c r="C126" t="s">
        <v>11</v>
      </c>
      <c r="E126" t="s">
        <v>232</v>
      </c>
      <c r="F126" t="s">
        <v>45</v>
      </c>
      <c r="G126">
        <v>18</v>
      </c>
      <c r="H126" s="1">
        <v>3.54</v>
      </c>
      <c r="I126" s="1">
        <f t="shared" si="4"/>
        <v>0.19666666666666666</v>
      </c>
      <c r="J126" s="3" t="s">
        <v>93</v>
      </c>
    </row>
    <row r="127" spans="1:10" x14ac:dyDescent="0.3">
      <c r="A127" t="s">
        <v>2</v>
      </c>
      <c r="B127" t="s">
        <v>26</v>
      </c>
      <c r="C127" t="s">
        <v>47</v>
      </c>
      <c r="D127" t="s">
        <v>12</v>
      </c>
      <c r="E127" t="s">
        <v>233</v>
      </c>
      <c r="F127" t="s">
        <v>45</v>
      </c>
      <c r="G127">
        <v>30</v>
      </c>
      <c r="H127" s="1">
        <v>8.9700000000000006</v>
      </c>
      <c r="I127" s="1">
        <f t="shared" si="4"/>
        <v>0.29900000000000004</v>
      </c>
      <c r="J127" s="3" t="s">
        <v>94</v>
      </c>
    </row>
    <row r="128" spans="1:10" x14ac:dyDescent="0.3">
      <c r="A128" t="s">
        <v>2</v>
      </c>
      <c r="B128" t="s">
        <v>26</v>
      </c>
      <c r="C128" t="s">
        <v>47</v>
      </c>
      <c r="D128" t="s">
        <v>12</v>
      </c>
      <c r="E128" t="s">
        <v>102</v>
      </c>
      <c r="F128" t="s">
        <v>45</v>
      </c>
      <c r="G128">
        <v>42</v>
      </c>
      <c r="H128" s="1">
        <v>11.47</v>
      </c>
      <c r="I128" s="1">
        <f t="shared" si="4"/>
        <v>0.27309523809523811</v>
      </c>
      <c r="J128" s="3" t="s">
        <v>95</v>
      </c>
    </row>
    <row r="129" spans="1:10" x14ac:dyDescent="0.3">
      <c r="A129" t="s">
        <v>2</v>
      </c>
      <c r="B129" t="s">
        <v>26</v>
      </c>
      <c r="C129" t="s">
        <v>36</v>
      </c>
      <c r="D129" t="s">
        <v>12</v>
      </c>
      <c r="E129" t="s">
        <v>233</v>
      </c>
      <c r="F129" t="s">
        <v>45</v>
      </c>
      <c r="G129">
        <v>32</v>
      </c>
      <c r="H129" s="1">
        <v>9.67</v>
      </c>
      <c r="I129" s="1">
        <f t="shared" si="4"/>
        <v>0.3021875</v>
      </c>
      <c r="J129" s="3" t="s">
        <v>83</v>
      </c>
    </row>
    <row r="130" spans="1:10" x14ac:dyDescent="0.3">
      <c r="A130" t="s">
        <v>2</v>
      </c>
      <c r="B130" t="s">
        <v>26</v>
      </c>
      <c r="C130" t="s">
        <v>13</v>
      </c>
      <c r="D130" t="s">
        <v>12</v>
      </c>
      <c r="E130" t="s">
        <v>232</v>
      </c>
      <c r="F130" t="s">
        <v>45</v>
      </c>
      <c r="G130">
        <v>20</v>
      </c>
      <c r="H130" s="1">
        <v>6.98</v>
      </c>
      <c r="I130" s="1">
        <f t="shared" si="4"/>
        <v>0.34900000000000003</v>
      </c>
      <c r="J130" s="3" t="s">
        <v>96</v>
      </c>
    </row>
    <row r="131" spans="1:10" x14ac:dyDescent="0.3">
      <c r="A131" t="s">
        <v>2</v>
      </c>
      <c r="B131" t="s">
        <v>172</v>
      </c>
      <c r="C131" t="s">
        <v>21</v>
      </c>
      <c r="D131" t="s">
        <v>132</v>
      </c>
      <c r="E131" t="s">
        <v>230</v>
      </c>
      <c r="F131" t="s">
        <v>45</v>
      </c>
      <c r="G131">
        <v>7</v>
      </c>
      <c r="H131" s="1">
        <v>7.97</v>
      </c>
      <c r="I131" s="1">
        <f t="shared" si="4"/>
        <v>1.1385714285714286</v>
      </c>
      <c r="J131" s="3" t="s">
        <v>133</v>
      </c>
    </row>
    <row r="132" spans="1:10" x14ac:dyDescent="0.3">
      <c r="A132" t="s">
        <v>2</v>
      </c>
      <c r="B132" t="s">
        <v>173</v>
      </c>
      <c r="C132" t="s">
        <v>37</v>
      </c>
      <c r="E132" t="s">
        <v>230</v>
      </c>
      <c r="F132" t="s">
        <v>44</v>
      </c>
      <c r="G132">
        <v>1</v>
      </c>
      <c r="H132" s="1">
        <v>16.98</v>
      </c>
      <c r="I132" s="1">
        <f t="shared" si="4"/>
        <v>16.98</v>
      </c>
      <c r="J132" s="3" t="s">
        <v>134</v>
      </c>
    </row>
    <row r="133" spans="1:10" x14ac:dyDescent="0.3">
      <c r="A133" t="s">
        <v>2</v>
      </c>
      <c r="B133" t="s">
        <v>173</v>
      </c>
      <c r="C133" t="s">
        <v>37</v>
      </c>
      <c r="E133" t="s">
        <v>230</v>
      </c>
      <c r="F133" t="s">
        <v>44</v>
      </c>
      <c r="G133">
        <v>1</v>
      </c>
      <c r="H133" s="1">
        <v>16.989999999999998</v>
      </c>
      <c r="I133" s="1">
        <f t="shared" si="4"/>
        <v>16.989999999999998</v>
      </c>
      <c r="J133" s="3" t="s">
        <v>136</v>
      </c>
    </row>
    <row r="134" spans="1:10" x14ac:dyDescent="0.3">
      <c r="A134" t="s">
        <v>14</v>
      </c>
      <c r="B134" t="s">
        <v>27</v>
      </c>
      <c r="C134" t="s">
        <v>21</v>
      </c>
      <c r="D134" t="s">
        <v>6</v>
      </c>
      <c r="E134" t="s">
        <v>102</v>
      </c>
      <c r="F134" t="s">
        <v>45</v>
      </c>
      <c r="G134">
        <v>30</v>
      </c>
      <c r="H134" s="1">
        <v>9.99</v>
      </c>
      <c r="I134" s="1">
        <f t="shared" si="4"/>
        <v>0.33300000000000002</v>
      </c>
      <c r="J134" s="3" t="s">
        <v>194</v>
      </c>
    </row>
    <row r="135" spans="1:10" x14ac:dyDescent="0.3">
      <c r="A135" t="s">
        <v>14</v>
      </c>
      <c r="B135" t="s">
        <v>27</v>
      </c>
      <c r="C135" t="s">
        <v>21</v>
      </c>
      <c r="D135" t="s">
        <v>23</v>
      </c>
      <c r="E135" t="s">
        <v>232</v>
      </c>
      <c r="F135" t="s">
        <v>45</v>
      </c>
      <c r="G135">
        <v>26</v>
      </c>
      <c r="H135" s="1">
        <v>6.99</v>
      </c>
      <c r="I135" s="1">
        <f t="shared" si="4"/>
        <v>0.26884615384615385</v>
      </c>
      <c r="J135" s="3" t="s">
        <v>195</v>
      </c>
    </row>
    <row r="136" spans="1:10" x14ac:dyDescent="0.3">
      <c r="A136" t="s">
        <v>14</v>
      </c>
      <c r="B136" t="s">
        <v>27</v>
      </c>
      <c r="C136" t="s">
        <v>47</v>
      </c>
      <c r="D136" t="s">
        <v>24</v>
      </c>
      <c r="E136" t="s">
        <v>102</v>
      </c>
      <c r="F136" t="s">
        <v>45</v>
      </c>
      <c r="G136">
        <v>56</v>
      </c>
      <c r="H136" s="1">
        <v>16.989999999999998</v>
      </c>
      <c r="I136" s="1">
        <f t="shared" si="4"/>
        <v>0.30339285714285713</v>
      </c>
      <c r="J136" s="3" t="s">
        <v>196</v>
      </c>
    </row>
    <row r="137" spans="1:10" x14ac:dyDescent="0.3">
      <c r="A137" t="s">
        <v>14</v>
      </c>
      <c r="B137" t="s">
        <v>27</v>
      </c>
      <c r="C137" t="s">
        <v>13</v>
      </c>
      <c r="D137" t="s">
        <v>12</v>
      </c>
      <c r="E137" t="s">
        <v>231</v>
      </c>
      <c r="G137">
        <v>20</v>
      </c>
      <c r="H137" s="1">
        <v>7.99</v>
      </c>
      <c r="I137" s="1">
        <f t="shared" si="4"/>
        <v>0.39950000000000002</v>
      </c>
      <c r="J137" s="3" t="s">
        <v>197</v>
      </c>
    </row>
    <row r="138" spans="1:10" x14ac:dyDescent="0.3">
      <c r="A138" t="s">
        <v>14</v>
      </c>
      <c r="B138" t="s">
        <v>27</v>
      </c>
      <c r="C138" t="s">
        <v>22</v>
      </c>
      <c r="D138" t="s">
        <v>24</v>
      </c>
      <c r="E138" t="s">
        <v>102</v>
      </c>
      <c r="F138" t="s">
        <v>45</v>
      </c>
      <c r="G138">
        <v>36</v>
      </c>
      <c r="H138" s="1">
        <v>9.2899999999999991</v>
      </c>
      <c r="I138" s="1">
        <f t="shared" si="4"/>
        <v>0.25805555555555554</v>
      </c>
      <c r="J138" s="3" t="s">
        <v>198</v>
      </c>
    </row>
    <row r="139" spans="1:10" x14ac:dyDescent="0.3">
      <c r="A139" t="s">
        <v>14</v>
      </c>
      <c r="B139" t="s">
        <v>27</v>
      </c>
      <c r="C139" t="s">
        <v>8</v>
      </c>
      <c r="D139" t="s">
        <v>238</v>
      </c>
      <c r="E139" t="s">
        <v>102</v>
      </c>
      <c r="F139" t="s">
        <v>45</v>
      </c>
      <c r="G139">
        <v>36</v>
      </c>
      <c r="H139" s="1">
        <v>7.49</v>
      </c>
      <c r="I139" s="1">
        <f t="shared" si="4"/>
        <v>0.20805555555555555</v>
      </c>
      <c r="J139" s="3" t="s">
        <v>199</v>
      </c>
    </row>
    <row r="140" spans="1:10" x14ac:dyDescent="0.3">
      <c r="A140" t="s">
        <v>14</v>
      </c>
      <c r="B140" t="s">
        <v>27</v>
      </c>
      <c r="C140" t="s">
        <v>8</v>
      </c>
      <c r="D140" t="s">
        <v>238</v>
      </c>
      <c r="E140" t="s">
        <v>231</v>
      </c>
      <c r="F140" t="s">
        <v>45</v>
      </c>
      <c r="G140">
        <v>32</v>
      </c>
      <c r="H140" s="1">
        <v>8.49</v>
      </c>
      <c r="I140" s="1">
        <f t="shared" si="4"/>
        <v>0.26531250000000001</v>
      </c>
      <c r="J140" s="3" t="s">
        <v>200</v>
      </c>
    </row>
    <row r="141" spans="1:10" x14ac:dyDescent="0.3">
      <c r="A141" t="s">
        <v>2</v>
      </c>
      <c r="B141" t="s">
        <v>27</v>
      </c>
      <c r="C141" t="s">
        <v>13</v>
      </c>
      <c r="D141" t="s">
        <v>24</v>
      </c>
      <c r="E141" t="s">
        <v>231</v>
      </c>
      <c r="F141" t="s">
        <v>45</v>
      </c>
      <c r="G141">
        <v>16</v>
      </c>
      <c r="H141" s="1">
        <v>8.84</v>
      </c>
      <c r="I141" s="1">
        <f t="shared" ref="I141:I155" si="5">H141/G141</f>
        <v>0.55249999999999999</v>
      </c>
      <c r="J141" s="3" t="s">
        <v>79</v>
      </c>
    </row>
    <row r="142" spans="1:10" x14ac:dyDescent="0.3">
      <c r="A142" t="s">
        <v>2</v>
      </c>
      <c r="B142" t="s">
        <v>27</v>
      </c>
      <c r="C142" t="s">
        <v>21</v>
      </c>
      <c r="D142" t="s">
        <v>23</v>
      </c>
      <c r="E142" t="s">
        <v>145</v>
      </c>
      <c r="F142" t="s">
        <v>45</v>
      </c>
      <c r="G142">
        <v>36</v>
      </c>
      <c r="H142" s="1">
        <v>10.47</v>
      </c>
      <c r="I142" s="1">
        <f t="shared" si="5"/>
        <v>0.29083333333333333</v>
      </c>
      <c r="J142" s="3" t="s">
        <v>75</v>
      </c>
    </row>
    <row r="143" spans="1:10" x14ac:dyDescent="0.3">
      <c r="A143" t="s">
        <v>2</v>
      </c>
      <c r="B143" t="s">
        <v>27</v>
      </c>
      <c r="C143" t="s">
        <v>21</v>
      </c>
      <c r="D143" t="s">
        <v>6</v>
      </c>
      <c r="E143" t="s">
        <v>102</v>
      </c>
      <c r="F143" t="s">
        <v>45</v>
      </c>
      <c r="G143">
        <v>28</v>
      </c>
      <c r="H143" s="1">
        <v>7.97</v>
      </c>
      <c r="I143" s="1">
        <f t="shared" si="5"/>
        <v>0.28464285714285714</v>
      </c>
      <c r="J143" s="3" t="s">
        <v>65</v>
      </c>
    </row>
    <row r="144" spans="1:10" x14ac:dyDescent="0.3">
      <c r="A144" t="s">
        <v>2</v>
      </c>
      <c r="B144" t="s">
        <v>27</v>
      </c>
      <c r="C144" t="s">
        <v>47</v>
      </c>
      <c r="D144" t="s">
        <v>24</v>
      </c>
      <c r="E144" t="s">
        <v>102</v>
      </c>
      <c r="F144" t="s">
        <v>45</v>
      </c>
      <c r="G144">
        <v>42</v>
      </c>
      <c r="H144" s="1">
        <v>8.9700000000000006</v>
      </c>
      <c r="I144" s="1">
        <f t="shared" si="5"/>
        <v>0.21357142857142858</v>
      </c>
      <c r="J144" s="3" t="s">
        <v>67</v>
      </c>
    </row>
    <row r="145" spans="1:10" x14ac:dyDescent="0.3">
      <c r="A145" t="s">
        <v>2</v>
      </c>
      <c r="B145" t="s">
        <v>27</v>
      </c>
      <c r="C145" t="s">
        <v>47</v>
      </c>
      <c r="D145" t="s">
        <v>24</v>
      </c>
      <c r="E145" t="s">
        <v>232</v>
      </c>
      <c r="F145" t="s">
        <v>45</v>
      </c>
      <c r="G145">
        <v>56</v>
      </c>
      <c r="H145" s="1">
        <v>11.47</v>
      </c>
      <c r="I145" s="1">
        <f t="shared" si="5"/>
        <v>0.20482142857142857</v>
      </c>
      <c r="J145" s="3" t="s">
        <v>78</v>
      </c>
    </row>
    <row r="146" spans="1:10" x14ac:dyDescent="0.3">
      <c r="A146" t="s">
        <v>2</v>
      </c>
      <c r="B146" t="s">
        <v>27</v>
      </c>
      <c r="C146" t="s">
        <v>22</v>
      </c>
      <c r="D146" t="s">
        <v>24</v>
      </c>
      <c r="E146" t="s">
        <v>232</v>
      </c>
      <c r="F146" t="s">
        <v>45</v>
      </c>
      <c r="G146">
        <v>32</v>
      </c>
      <c r="H146" s="1">
        <v>5.98</v>
      </c>
      <c r="I146" s="1">
        <f t="shared" si="5"/>
        <v>0.18687500000000001</v>
      </c>
      <c r="J146" s="3" t="s">
        <v>69</v>
      </c>
    </row>
    <row r="147" spans="1:10" x14ac:dyDescent="0.3">
      <c r="A147" t="s">
        <v>2</v>
      </c>
      <c r="B147" t="s">
        <v>27</v>
      </c>
      <c r="C147" t="s">
        <v>21</v>
      </c>
      <c r="D147" t="s">
        <v>24</v>
      </c>
      <c r="E147" t="s">
        <v>232</v>
      </c>
      <c r="F147" t="s">
        <v>45</v>
      </c>
      <c r="G147">
        <v>58</v>
      </c>
      <c r="H147" s="1">
        <v>10.47</v>
      </c>
      <c r="I147" s="1">
        <f t="shared" si="5"/>
        <v>0.18051724137931036</v>
      </c>
      <c r="J147" s="3" t="s">
        <v>66</v>
      </c>
    </row>
    <row r="148" spans="1:10" x14ac:dyDescent="0.3">
      <c r="A148" t="s">
        <v>2</v>
      </c>
      <c r="B148" t="s">
        <v>27</v>
      </c>
      <c r="C148" t="s">
        <v>21</v>
      </c>
      <c r="D148" t="s">
        <v>24</v>
      </c>
      <c r="E148" t="s">
        <v>102</v>
      </c>
      <c r="F148" t="s">
        <v>45</v>
      </c>
      <c r="G148">
        <v>46</v>
      </c>
      <c r="H148" s="1">
        <v>7.97</v>
      </c>
      <c r="I148" s="1">
        <f t="shared" si="5"/>
        <v>0.17326086956521738</v>
      </c>
      <c r="J148" s="3" t="s">
        <v>72</v>
      </c>
    </row>
    <row r="149" spans="1:10" x14ac:dyDescent="0.3">
      <c r="A149" t="s">
        <v>2</v>
      </c>
      <c r="B149" t="s">
        <v>27</v>
      </c>
      <c r="C149" t="s">
        <v>8</v>
      </c>
      <c r="D149" t="s">
        <v>238</v>
      </c>
      <c r="E149" t="s">
        <v>102</v>
      </c>
      <c r="F149" t="s">
        <v>45</v>
      </c>
      <c r="G149">
        <v>36</v>
      </c>
      <c r="H149" s="1">
        <v>5.68</v>
      </c>
      <c r="I149" s="1">
        <f t="shared" si="5"/>
        <v>0.15777777777777777</v>
      </c>
      <c r="J149" s="3" t="s">
        <v>71</v>
      </c>
    </row>
    <row r="150" spans="1:10" x14ac:dyDescent="0.3">
      <c r="A150" t="s">
        <v>2</v>
      </c>
      <c r="B150" t="s">
        <v>27</v>
      </c>
      <c r="C150" t="s">
        <v>11</v>
      </c>
      <c r="D150" t="s">
        <v>23</v>
      </c>
      <c r="E150" t="s">
        <v>145</v>
      </c>
      <c r="F150" t="s">
        <v>45</v>
      </c>
      <c r="G150">
        <v>26</v>
      </c>
      <c r="H150" s="1">
        <v>3.98</v>
      </c>
      <c r="I150" s="1">
        <f t="shared" si="5"/>
        <v>0.15307692307692308</v>
      </c>
      <c r="J150" s="3" t="s">
        <v>76</v>
      </c>
    </row>
    <row r="151" spans="1:10" x14ac:dyDescent="0.3">
      <c r="A151" t="s">
        <v>2</v>
      </c>
      <c r="B151" t="s">
        <v>27</v>
      </c>
      <c r="C151" t="s">
        <v>22</v>
      </c>
      <c r="D151" t="s">
        <v>25</v>
      </c>
      <c r="E151" t="s">
        <v>232</v>
      </c>
      <c r="F151" t="s">
        <v>45</v>
      </c>
      <c r="G151">
        <v>22</v>
      </c>
      <c r="H151" s="1">
        <v>3.28</v>
      </c>
      <c r="I151" s="1">
        <f t="shared" si="5"/>
        <v>0.14909090909090908</v>
      </c>
      <c r="J151" s="3" t="s">
        <v>74</v>
      </c>
    </row>
    <row r="152" spans="1:10" x14ac:dyDescent="0.3">
      <c r="A152" t="s">
        <v>2</v>
      </c>
      <c r="B152" t="s">
        <v>27</v>
      </c>
      <c r="C152" t="s">
        <v>8</v>
      </c>
      <c r="D152" t="s">
        <v>238</v>
      </c>
      <c r="E152" t="s">
        <v>231</v>
      </c>
      <c r="F152" t="s">
        <v>45</v>
      </c>
      <c r="G152">
        <v>56</v>
      </c>
      <c r="H152" s="1">
        <v>7.34</v>
      </c>
      <c r="I152" s="1">
        <f t="shared" si="5"/>
        <v>0.13107142857142856</v>
      </c>
      <c r="J152" s="3" t="s">
        <v>70</v>
      </c>
    </row>
    <row r="153" spans="1:10" x14ac:dyDescent="0.3">
      <c r="A153" t="s">
        <v>2</v>
      </c>
      <c r="B153" t="s">
        <v>27</v>
      </c>
      <c r="C153" t="s">
        <v>22</v>
      </c>
      <c r="D153" t="s">
        <v>23</v>
      </c>
      <c r="E153" t="s">
        <v>232</v>
      </c>
      <c r="F153" t="s">
        <v>45</v>
      </c>
      <c r="G153">
        <v>66</v>
      </c>
      <c r="H153" s="1">
        <v>7.48</v>
      </c>
      <c r="I153" s="1">
        <f t="shared" si="5"/>
        <v>0.11333333333333334</v>
      </c>
      <c r="J153" s="3" t="s">
        <v>73</v>
      </c>
    </row>
    <row r="154" spans="1:10" x14ac:dyDescent="0.3">
      <c r="A154" t="s">
        <v>2</v>
      </c>
      <c r="B154" t="s">
        <v>27</v>
      </c>
      <c r="C154" t="s">
        <v>11</v>
      </c>
      <c r="D154" t="s">
        <v>24</v>
      </c>
      <c r="E154" t="s">
        <v>102</v>
      </c>
      <c r="F154" t="s">
        <v>45</v>
      </c>
      <c r="G154">
        <v>36</v>
      </c>
      <c r="H154" s="1">
        <v>3.82</v>
      </c>
      <c r="I154" s="1">
        <f t="shared" si="5"/>
        <v>0.1061111111111111</v>
      </c>
      <c r="J154" s="3" t="s">
        <v>77</v>
      </c>
    </row>
    <row r="155" spans="1:10" x14ac:dyDescent="0.3">
      <c r="A155" t="s">
        <v>2</v>
      </c>
      <c r="B155" t="s">
        <v>27</v>
      </c>
      <c r="C155" t="s">
        <v>11</v>
      </c>
      <c r="D155" t="s">
        <v>23</v>
      </c>
      <c r="E155" t="s">
        <v>232</v>
      </c>
      <c r="F155" t="s">
        <v>45</v>
      </c>
      <c r="G155">
        <v>48</v>
      </c>
      <c r="H155" s="1">
        <v>3.98</v>
      </c>
      <c r="I155" s="1">
        <f t="shared" si="5"/>
        <v>8.2916666666666666E-2</v>
      </c>
      <c r="J155" s="3" t="s">
        <v>68</v>
      </c>
    </row>
  </sheetData>
  <hyperlinks>
    <hyperlink ref="J99" r:id="rId1" xr:uid="{6C559A91-96E1-4835-A2B7-5D623B14CA14}"/>
    <hyperlink ref="J93" r:id="rId2" xr:uid="{4A6F4EB3-D98B-43C9-A211-95CFFCFDB71F}"/>
    <hyperlink ref="J94" r:id="rId3" xr:uid="{E6C0A204-29F7-41EE-910C-99230E42D58D}"/>
    <hyperlink ref="J95" r:id="rId4" xr:uid="{9FE510A9-8FD6-4906-BD92-F2B0728DA11A}"/>
    <hyperlink ref="J96" r:id="rId5" xr:uid="{2C4EDE37-BB4C-4CBE-874E-A2806B341C36}"/>
    <hyperlink ref="J97" r:id="rId6" xr:uid="{30E2FCA7-1CFD-474C-9DBB-D088A0E40E9E}"/>
    <hyperlink ref="J91" r:id="rId7" xr:uid="{9597EB01-6B10-4F31-B1CD-629AE56D24EC}"/>
    <hyperlink ref="J87" r:id="rId8" xr:uid="{8E604879-9D8C-49B3-A73B-1656F9AEE01C}"/>
    <hyperlink ref="J88" r:id="rId9" xr:uid="{17D8D686-0C37-4124-AEBF-B07466E63330}"/>
    <hyperlink ref="J89" r:id="rId10" xr:uid="{2878A1F0-40E0-419D-8771-C515D650764D}"/>
    <hyperlink ref="J90" r:id="rId11" xr:uid="{803B50F5-ACC1-45F0-AA7A-D858BD534175}"/>
    <hyperlink ref="J98" r:id="rId12" xr:uid="{DE338C70-7270-4767-8D50-294C4E7BC799}"/>
    <hyperlink ref="J92" r:id="rId13" xr:uid="{D7DC277A-10A9-4B4E-9171-29400E6B4AAC}"/>
    <hyperlink ref="J143" r:id="rId14" xr:uid="{5EEF0533-4D11-4BAD-9855-3560D781659A}"/>
    <hyperlink ref="J147" r:id="rId15" xr:uid="{BAB16B5A-4F93-491D-A66E-523CE2E2AF10}"/>
    <hyperlink ref="J144" r:id="rId16" xr:uid="{231AD0C3-4251-4BEC-A936-40E52E606B28}"/>
    <hyperlink ref="J155" r:id="rId17" xr:uid="{D662C80B-2ED1-4B9C-A840-B51EC278C1CC}"/>
    <hyperlink ref="J146" r:id="rId18" xr:uid="{221A49B3-E129-4EBF-9994-20CF7F613427}"/>
    <hyperlink ref="J152" r:id="rId19" xr:uid="{F07D901F-0B19-4743-8960-B1F70C5138F1}"/>
    <hyperlink ref="J149" r:id="rId20" xr:uid="{A89E2A94-F3C3-4B47-9E12-570097A1EC9A}"/>
    <hyperlink ref="J148" r:id="rId21" xr:uid="{A1A54B5F-2B17-4996-A588-C11B00A16CB1}"/>
    <hyperlink ref="J153" r:id="rId22" xr:uid="{6DC1900E-97F1-4179-8C6D-47C4A6116966}"/>
    <hyperlink ref="J151" r:id="rId23" xr:uid="{42AC011E-C882-4F26-89DB-FC30BB42B38B}"/>
    <hyperlink ref="J142" r:id="rId24" xr:uid="{B64E5620-B137-47CF-A6B5-68CE345CC6AD}"/>
    <hyperlink ref="J150" r:id="rId25" xr:uid="{0849C9AC-3A14-4376-A545-C2AE65CB5DB5}"/>
    <hyperlink ref="J154" r:id="rId26" xr:uid="{92587EA8-9453-4BC2-AA89-F124746D822F}"/>
    <hyperlink ref="J145" r:id="rId27" xr:uid="{A2EFA0F5-2E94-49BC-BB7A-3D8DA3FCE2F9}"/>
    <hyperlink ref="J141" r:id="rId28" xr:uid="{A800CC0C-9938-4164-9B3F-0E815DAE579C}"/>
    <hyperlink ref="J116" r:id="rId29" xr:uid="{B1DFB36F-A36B-4DDE-8358-8B440BBB4293}"/>
    <hyperlink ref="J115" r:id="rId30" xr:uid="{A04032F8-BE58-4A92-ABE1-35483EFAECBB}"/>
    <hyperlink ref="J120" r:id="rId31" xr:uid="{F23844BB-0843-4D32-941F-8F786C5E656D}"/>
    <hyperlink ref="J129" r:id="rId32" xr:uid="{ABDB8045-1442-4272-86B3-6BDC3F3ACBC5}"/>
    <hyperlink ref="J117" r:id="rId33" xr:uid="{4F6D887E-6B57-4881-A8D1-397FC47D54E8}"/>
    <hyperlink ref="J118" r:id="rId34" xr:uid="{19C312A4-A25F-4B77-9A0D-966F2D42D906}"/>
    <hyperlink ref="J119" r:id="rId35" xr:uid="{E8B28DAB-F8C4-4088-BC31-E79A77819114}"/>
    <hyperlink ref="J123" r:id="rId36" xr:uid="{623CD3D0-5B0B-4271-927A-6FE44F18487D}"/>
    <hyperlink ref="J121" r:id="rId37" xr:uid="{4A7CD1F6-E95C-495A-9826-142762F4EA96}"/>
    <hyperlink ref="J122" r:id="rId38" xr:uid="{23AA5A7F-FB67-4DAB-9848-9E9E0C8CABDE}"/>
    <hyperlink ref="J124" r:id="rId39" xr:uid="{9CABCF16-AAAF-4B0B-99AA-3146AE98F55B}"/>
    <hyperlink ref="J125" r:id="rId40" xr:uid="{F10148D5-BE7F-4B35-82D4-283F88A0797F}"/>
    <hyperlink ref="J126" r:id="rId41" xr:uid="{A72CCD66-11DB-4CC3-9139-C37BD1942385}"/>
    <hyperlink ref="J127" r:id="rId42" xr:uid="{A3521921-F21F-4E2B-AA4D-492A143420F8}"/>
    <hyperlink ref="J128" r:id="rId43" xr:uid="{3BB3D799-3701-4BAC-B16D-6DB266CBFADB}"/>
    <hyperlink ref="J130" r:id="rId44" xr:uid="{23589546-6FEF-4B63-8D41-518226FE8C4D}"/>
    <hyperlink ref="J9" r:id="rId45" xr:uid="{F7C5F8D3-366D-4A78-AAE5-5D06612BA997}"/>
    <hyperlink ref="J12" r:id="rId46" xr:uid="{CFB9C98C-41BB-4FD0-8894-A32C6ADBE807}"/>
    <hyperlink ref="J7" r:id="rId47" xr:uid="{60D497DA-745F-43AD-8C9F-51F278CB81AC}"/>
    <hyperlink ref="J8" r:id="rId48" xr:uid="{3CAE42A9-A7A6-479B-BE71-B5ADFAB09186}"/>
    <hyperlink ref="J10" r:id="rId49" xr:uid="{46395B73-5434-4195-BF6B-F021638A99B8}"/>
    <hyperlink ref="J11" r:id="rId50" xr:uid="{DE3ABEF9-E17F-487C-BF33-F63C7D75773C}"/>
    <hyperlink ref="J27" r:id="rId51" xr:uid="{84BAC033-EC44-4EFF-BB3B-F92D74A30D3D}"/>
    <hyperlink ref="J26" r:id="rId52" xr:uid="{D3FE3521-051F-42B4-B2D9-988E7FC4E5C1}"/>
    <hyperlink ref="J25" r:id="rId53" xr:uid="{5E9C1A09-A51A-42DF-B836-6571DB9BAEC7}"/>
    <hyperlink ref="J21" r:id="rId54" xr:uid="{288D2B0D-DBF0-4614-A002-D97AEE7BE404}"/>
    <hyperlink ref="J24" r:id="rId55" xr:uid="{23BECFD0-D507-4588-A698-1722E2F6526F}"/>
    <hyperlink ref="J28" r:id="rId56" xr:uid="{7F8C670C-BD15-45E0-BD7A-AE94853A1B5B}"/>
    <hyperlink ref="J6" r:id="rId57" xr:uid="{EA539689-C683-4B9A-A1EC-C66BC828D4B2}"/>
    <hyperlink ref="J30" r:id="rId58" xr:uid="{AE3608C5-C3AC-43E6-9767-591311A5911D}"/>
    <hyperlink ref="J29" r:id="rId59" xr:uid="{051D53A3-B636-487A-8475-1533D722EFEC}"/>
    <hyperlink ref="J22" r:id="rId60" xr:uid="{2B65D8BA-01BC-4FA5-902F-4A4D61C0BF67}"/>
    <hyperlink ref="J23" r:id="rId61" xr:uid="{2D0CCC89-2053-4307-AAB8-F382B8CD0D8B}"/>
    <hyperlink ref="J13" r:id="rId62" xr:uid="{20E33631-8A08-43C5-9D5E-1D1565BDEC44}"/>
    <hyperlink ref="J18" r:id="rId63" xr:uid="{8FB21C45-FAE0-4C54-B1CD-C03F38102591}"/>
    <hyperlink ref="J14" r:id="rId64" xr:uid="{413F9444-F61B-4FE6-9407-0298C8EF6518}"/>
    <hyperlink ref="J17" r:id="rId65" xr:uid="{B5F6A429-D599-4CA7-8373-A8AD5302E871}"/>
    <hyperlink ref="J16" r:id="rId66" xr:uid="{0210971B-907A-4F56-9C7F-75F965DF922E}"/>
    <hyperlink ref="J20" r:id="rId67" xr:uid="{1BA48653-D963-4212-93AD-4695FE207BC2}"/>
    <hyperlink ref="J2" r:id="rId68" xr:uid="{A86C68EE-002D-44F4-92B1-C6A402F8D4BC}"/>
    <hyperlink ref="J3" r:id="rId69" xr:uid="{F4FC5E71-9030-4453-AB38-C5FB4ED44151}"/>
    <hyperlink ref="J4" r:id="rId70" xr:uid="{36C3A7CA-2B15-4E9B-836B-FC25B1DC053A}"/>
    <hyperlink ref="J5" r:id="rId71" xr:uid="{90A5B846-7BBB-4031-B96A-B3111953DDAC}"/>
    <hyperlink ref="J15" r:id="rId72" xr:uid="{D482CCD9-10BE-4336-AB62-1E694E52C634}"/>
    <hyperlink ref="J19" r:id="rId73" xr:uid="{1BDD67E3-435A-4A6A-B008-A1C2E6B50021}"/>
    <hyperlink ref="J131" r:id="rId74" xr:uid="{B61E6FCC-C570-4CF6-8FA5-31613702C599}"/>
    <hyperlink ref="J132" r:id="rId75" xr:uid="{04D5B628-547F-4EF9-B3C8-1335C086B15E}"/>
    <hyperlink ref="J31" r:id="rId76" xr:uid="{CEB25B23-8BA5-4E3B-8012-975780771174}"/>
    <hyperlink ref="J133" r:id="rId77" xr:uid="{C6D90799-E6BB-41EF-A687-28BF570BFA47}"/>
    <hyperlink ref="J33" r:id="rId78" xr:uid="{A1C3708B-E256-4746-AD0C-7AD1D86A91ED}"/>
    <hyperlink ref="J32" r:id="rId79" xr:uid="{8F4CAE5E-E43F-4485-81CE-34F058D60046}"/>
    <hyperlink ref="J85" r:id="rId80" xr:uid="{32B4D060-4597-4E29-8AEE-CE3FA1C919C3}"/>
    <hyperlink ref="J86" r:id="rId81" xr:uid="{17C5D7C2-123B-4DCA-96A6-D174477AD370}"/>
    <hyperlink ref="J109" r:id="rId82" location="lnk=sametab" xr:uid="{85BEB77B-7E69-4FEC-A188-76B73A274D6A}"/>
    <hyperlink ref="J110" r:id="rId83" location="lnk=sametab" xr:uid="{E80B0A6C-8C03-400D-99D3-CA542A74D67A}"/>
    <hyperlink ref="J108" r:id="rId84" location="lnk=sametab" xr:uid="{3B8DF270-A7B9-401E-BB68-9DB30B82F509}"/>
    <hyperlink ref="J106" r:id="rId85" location="lnk=sametab" xr:uid="{C66B99D0-CF81-46F2-8C5B-218C3AF2BBBF}"/>
    <hyperlink ref="J105" r:id="rId86" location="lnk=sametab" xr:uid="{4D139C56-B7A8-4495-9A15-86AC1656950C}"/>
    <hyperlink ref="J111" r:id="rId87" location="lnk=sametab" xr:uid="{FD33ECC8-59F2-46BB-98F5-B4BBB7770E30}"/>
    <hyperlink ref="J102" r:id="rId88" location="lnk=sametab" xr:uid="{3F4B2EDD-0592-4216-8070-A66DEEA731E5}"/>
    <hyperlink ref="J103" r:id="rId89" location="lnk=sametab" xr:uid="{C2006598-A6AB-471A-B651-D30EAD21896F}"/>
    <hyperlink ref="J112" r:id="rId90" location="lnk=sametab" xr:uid="{A0463C82-CE5E-46EE-A952-96D22FCA69E4}"/>
    <hyperlink ref="J107" r:id="rId91" location="lnk=sametab" xr:uid="{DBF79C85-B61F-4B68-8065-8CEB0B87B111}"/>
    <hyperlink ref="J100" r:id="rId92" location="lnk=sametab" xr:uid="{F5D08CEC-4DDD-4D11-A3BC-D651E6F2FA1A}"/>
    <hyperlink ref="J101" r:id="rId93" location="lnk=sametab" xr:uid="{4F214447-1E38-454A-9958-9A8E17BA256C}"/>
    <hyperlink ref="J104" r:id="rId94" location="lnk=sametab" xr:uid="{6830088B-0452-49F2-B0E8-0741EF5CBB3A}"/>
    <hyperlink ref="J34" r:id="rId95" location="lnk=sametab" xr:uid="{383DE8D3-148E-484D-A1B2-B139C2D6F49C}"/>
    <hyperlink ref="J37" r:id="rId96" location="lnk=sametab" xr:uid="{192B8F23-E252-47B5-902A-7159B581FD4D}"/>
    <hyperlink ref="J36" r:id="rId97" location="lnk=sametab" xr:uid="{78CE1F9E-ADF9-48C9-9B75-2F2A2218140C}"/>
    <hyperlink ref="J38" r:id="rId98" location="lnk=sametab" xr:uid="{37912164-C3A4-4127-B0A8-2CFD021BC433}"/>
    <hyperlink ref="J35" r:id="rId99" location="lnk=sametab" xr:uid="{780A459C-0EBA-49C3-A099-6CE38ABC33DB}"/>
    <hyperlink ref="J45" r:id="rId100" location="lnk=sametab" xr:uid="{B1C2DDB2-090F-4B3A-AB58-3F6DB5C12B0E}"/>
    <hyperlink ref="J44" r:id="rId101" location="lnk=sametab" xr:uid="{DDD156BE-74FE-47B1-8D52-3AB0CF50294B}"/>
    <hyperlink ref="J43" r:id="rId102" location="lnk=sametab" xr:uid="{BA13CA2E-EBE2-41FE-9D9F-32E1F7171EC9}"/>
    <hyperlink ref="J42" r:id="rId103" location="lnk=sametab" xr:uid="{45652542-9ECA-4EF5-95F1-36EF42A40663}"/>
    <hyperlink ref="J39" r:id="rId104" location="lnk=sametab" xr:uid="{E6D66F55-4CD8-4BB7-A777-814882D89E65}"/>
    <hyperlink ref="J40" r:id="rId105" location="lnk=sametab" xr:uid="{C5BC0BD1-56A3-43AB-A530-1943AED0CFF5}"/>
    <hyperlink ref="J41" r:id="rId106" location="lnk=sametab" xr:uid="{DB854101-E83F-440C-BB4B-11122302B867}"/>
    <hyperlink ref="J47" r:id="rId107" location="lnk=sametab" xr:uid="{AD5EA7BF-D375-47C4-8289-173FD12746A8}"/>
    <hyperlink ref="J48" r:id="rId108" location="lnk=sametab" xr:uid="{FBA9588D-64F3-41FB-B605-DA7BFA36B1BE}"/>
    <hyperlink ref="J46" r:id="rId109" location="lnk=sametab" xr:uid="{CEFBFDFA-4F7A-4B4A-AC52-141A81247F2D}"/>
    <hyperlink ref="J55" r:id="rId110" location="lnk=sametab" xr:uid="{DAF403CD-6D48-439D-93C2-7A6B86EA5EB2}"/>
    <hyperlink ref="J56" r:id="rId111" location="lnk=sametab" xr:uid="{8BF78DB0-1B20-4433-8430-1A066E6C154C}"/>
    <hyperlink ref="J54" r:id="rId112" location="lnk=sametab" xr:uid="{ED7797A5-8BCC-47CA-B681-133FCCCEEEEC}"/>
    <hyperlink ref="J53" r:id="rId113" location="lnk=sametab" xr:uid="{95659E02-4EEA-4B74-9A42-5E457EF40573}"/>
    <hyperlink ref="J50" r:id="rId114" location="lnk=sametab" xr:uid="{25965E3B-EDE0-4970-A925-75639C8AFFA3}"/>
    <hyperlink ref="J49" r:id="rId115" location="lnk=sametab" xr:uid="{2EA9D5CB-A4BA-4196-B0AE-64D67558F0FA}"/>
    <hyperlink ref="J52" r:id="rId116" location="lnk=sametab" xr:uid="{62C007A1-51AD-412D-A736-FEDA02BE1B56}"/>
    <hyperlink ref="J51" r:id="rId117" location="lnk=sametab" xr:uid="{1312E2EE-C760-438E-A2E7-96CD4E2D3CFF}"/>
    <hyperlink ref="J59" r:id="rId118" location="lnk=sametab" xr:uid="{C84AD222-3A31-43BF-B634-72A7609F9327}"/>
    <hyperlink ref="J57" r:id="rId119" location="lnk=sametab" xr:uid="{48EEE723-8B2D-4914-97E6-71D45F30D4B7}"/>
    <hyperlink ref="J61" r:id="rId120" location="lnk=sametab" xr:uid="{7CDC2B09-CEE3-4CEA-B8A5-9455D69D4595}"/>
    <hyperlink ref="J58" r:id="rId121" location="lnk=sametab" xr:uid="{648C6F63-2A3C-48E0-8789-914A33B4AE4D}"/>
    <hyperlink ref="J60" r:id="rId122" location="lnk=sametab" xr:uid="{B1F1B3FF-2835-4D83-817E-95A2ACD9D108}"/>
    <hyperlink ref="J113" r:id="rId123" xr:uid="{2CC76714-AF4C-444B-B878-F79DE331AEBD}"/>
    <hyperlink ref="J114" r:id="rId124" xr:uid="{AE587245-A5E2-42DC-93F0-18BD36F8CF84}"/>
    <hyperlink ref="J134" r:id="rId125" xr:uid="{7AFFDF61-4965-4023-B321-49CFE7EBF020}"/>
    <hyperlink ref="J135" r:id="rId126" xr:uid="{8DE47989-FAB5-4291-9B0C-35EA16922F2C}"/>
    <hyperlink ref="J136" r:id="rId127" xr:uid="{71489429-5099-4D5A-96AB-7A7DAA530301}"/>
    <hyperlink ref="J137" r:id="rId128" xr:uid="{AF856098-98AE-474D-B059-D13688CD64D5}"/>
    <hyperlink ref="J138" r:id="rId129" xr:uid="{32F580E9-7E63-4297-95FD-06F0514C801E}"/>
    <hyperlink ref="J139" r:id="rId130" xr:uid="{921768C5-CA52-4D0E-926E-7DA99E46D138}"/>
    <hyperlink ref="J140" r:id="rId131" xr:uid="{71A83858-FA76-403F-8F33-67BD5E13C9E2}"/>
    <hyperlink ref="J63" r:id="rId132" xr:uid="{24A34790-D391-48C2-BBD4-8D8D79781ECE}"/>
    <hyperlink ref="J62" r:id="rId133" xr:uid="{24B004F1-D164-4CF6-9F83-A696DFFE9A03}"/>
    <hyperlink ref="J64" r:id="rId134" xr:uid="{B1212F52-85A9-4C1B-A2FE-D13E7C06D680}"/>
    <hyperlink ref="J65" r:id="rId135" xr:uid="{A5A6BAD2-DE6A-4BA4-BC60-6D3F1B2728E0}"/>
    <hyperlink ref="J66" r:id="rId136" xr:uid="{466DE6C6-5D61-428D-B07E-198055E66B0F}"/>
    <hyperlink ref="J67" r:id="rId137" xr:uid="{120F8300-544A-49AD-A98F-1944118C6130}"/>
    <hyperlink ref="J69" r:id="rId138" xr:uid="{50D97790-0A04-491A-825F-21AE81C17F05}"/>
    <hyperlink ref="J68" r:id="rId139" xr:uid="{62A5B55A-1F17-44DD-B0E4-050A64A20657}"/>
    <hyperlink ref="J79" r:id="rId140" xr:uid="{926E9023-775C-4540-B2DA-77674DAD6C9E}"/>
    <hyperlink ref="J76" r:id="rId141" xr:uid="{B811A66F-E1B7-45B7-A9A3-12D20311E6D7}"/>
    <hyperlink ref="J72" r:id="rId142" xr:uid="{DE64459C-9B0D-40DE-90D7-A14754CC497D}"/>
    <hyperlink ref="J70" r:id="rId143" xr:uid="{1290463F-85CC-4168-8821-B70BEF2B86FD}"/>
    <hyperlink ref="J82" r:id="rId144" xr:uid="{A6791831-1C11-47D8-A738-3FD0EA9B64AC}"/>
    <hyperlink ref="J73" r:id="rId145" xr:uid="{2ED2F51C-A180-43A1-9C5F-D0921B151191}"/>
    <hyperlink ref="J71" r:id="rId146" xr:uid="{DDF09B68-31D4-436A-A495-A08E0F9F19F4}"/>
    <hyperlink ref="J74" r:id="rId147" xr:uid="{DC08597D-9073-47A2-888A-D4E5E1C85DFC}"/>
    <hyperlink ref="J75" r:id="rId148" xr:uid="{138825B5-F764-47F3-ABA0-D187A5032946}"/>
    <hyperlink ref="J77" r:id="rId149" xr:uid="{6E184AAC-65CE-4290-A1E5-17A3C1DEFB20}"/>
    <hyperlink ref="J78" r:id="rId150" xr:uid="{D52591E3-8DCE-45D8-AFB5-82BA129447F4}"/>
    <hyperlink ref="J80" r:id="rId151" xr:uid="{DA4CC7B3-E183-420F-BE17-B7D28FBDF862}"/>
    <hyperlink ref="J81" r:id="rId152" xr:uid="{2C95453E-C244-46DF-B8DF-289CF52FADAD}"/>
    <hyperlink ref="J83" r:id="rId153" xr:uid="{32E5897C-541E-441E-AE02-3F8E261C3C82}"/>
    <hyperlink ref="J84" r:id="rId154" xr:uid="{0235A390-DC4A-4F28-A5A5-940E291C5EC2}"/>
  </hyperlinks>
  <pageMargins left="0.7" right="0.7" top="0.75" bottom="0.75" header="0.3" footer="0.3"/>
  <pageSetup orientation="portrait" horizontalDpi="4294967293" verticalDpi="0" r:id="rId155"/>
  <tableParts count="1">
    <tablePart r:id="rId15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31610-54A2-4487-B8D9-E91CA2D7735E}">
  <dimension ref="A1:F51"/>
  <sheetViews>
    <sheetView workbookViewId="0">
      <selection activeCell="A22" sqref="A22:D22"/>
    </sheetView>
  </sheetViews>
  <sheetFormatPr defaultColWidth="8.69921875" defaultRowHeight="14.4" x14ac:dyDescent="0.3"/>
  <cols>
    <col min="1" max="1" width="17.59765625" style="11" customWidth="1"/>
    <col min="2" max="2" width="17.5" style="11" customWidth="1"/>
    <col min="3" max="3" width="17.09765625" style="11" customWidth="1"/>
    <col min="4" max="4" width="136.3984375" style="11" bestFit="1" customWidth="1"/>
    <col min="5" max="16384" width="8.69921875" style="11"/>
  </cols>
  <sheetData>
    <row r="1" spans="1:6" ht="28.8" x14ac:dyDescent="0.3">
      <c r="A1" s="11" t="s">
        <v>313</v>
      </c>
      <c r="B1" s="13" t="s">
        <v>312</v>
      </c>
      <c r="C1" s="13" t="s">
        <v>311</v>
      </c>
      <c r="D1" s="15" t="s">
        <v>317</v>
      </c>
    </row>
    <row r="2" spans="1:6" x14ac:dyDescent="0.3">
      <c r="A2" s="11" t="s">
        <v>310</v>
      </c>
      <c r="B2" s="11" t="s">
        <v>45</v>
      </c>
      <c r="C2" s="11" t="s">
        <v>44</v>
      </c>
      <c r="D2" s="11" t="s">
        <v>240</v>
      </c>
      <c r="F2" s="16"/>
    </row>
    <row r="3" spans="1:6" x14ac:dyDescent="0.3">
      <c r="A3" s="11" t="s">
        <v>309</v>
      </c>
      <c r="B3" s="11" t="s">
        <v>45</v>
      </c>
      <c r="C3" s="11" t="s">
        <v>45</v>
      </c>
      <c r="D3" s="11" t="s">
        <v>240</v>
      </c>
    </row>
    <row r="4" spans="1:6" x14ac:dyDescent="0.3">
      <c r="A4" s="11" t="s">
        <v>308</v>
      </c>
      <c r="B4" s="11" t="s">
        <v>45</v>
      </c>
      <c r="C4" s="11" t="s">
        <v>44</v>
      </c>
      <c r="D4" s="11" t="s">
        <v>240</v>
      </c>
    </row>
    <row r="5" spans="1:6" x14ac:dyDescent="0.3">
      <c r="A5" s="11" t="s">
        <v>307</v>
      </c>
      <c r="B5" s="11" t="s">
        <v>45</v>
      </c>
      <c r="C5" s="11" t="s">
        <v>45</v>
      </c>
      <c r="D5" s="11" t="s">
        <v>240</v>
      </c>
    </row>
    <row r="6" spans="1:6" x14ac:dyDescent="0.3">
      <c r="A6" s="11" t="s">
        <v>306</v>
      </c>
      <c r="B6" s="11" t="s">
        <v>44</v>
      </c>
      <c r="C6" s="11" t="s">
        <v>44</v>
      </c>
      <c r="D6" s="12" t="s">
        <v>305</v>
      </c>
    </row>
    <row r="7" spans="1:6" x14ac:dyDescent="0.3">
      <c r="A7" s="11" t="s">
        <v>304</v>
      </c>
      <c r="B7" s="11" t="s">
        <v>45</v>
      </c>
      <c r="C7" s="11" t="s">
        <v>44</v>
      </c>
      <c r="D7" s="11" t="s">
        <v>240</v>
      </c>
    </row>
    <row r="8" spans="1:6" x14ac:dyDescent="0.3">
      <c r="A8" s="11" t="s">
        <v>303</v>
      </c>
      <c r="B8" s="11" t="s">
        <v>44</v>
      </c>
      <c r="C8" s="11" t="s">
        <v>44</v>
      </c>
      <c r="D8" s="12" t="s">
        <v>302</v>
      </c>
    </row>
    <row r="9" spans="1:6" x14ac:dyDescent="0.3">
      <c r="A9" s="11" t="s">
        <v>301</v>
      </c>
      <c r="B9" s="11" t="s">
        <v>44</v>
      </c>
      <c r="C9" s="11" t="s">
        <v>45</v>
      </c>
      <c r="D9" s="12" t="s">
        <v>300</v>
      </c>
    </row>
    <row r="10" spans="1:6" x14ac:dyDescent="0.3">
      <c r="A10" s="11" t="s">
        <v>299</v>
      </c>
      <c r="B10" s="11" t="s">
        <v>45</v>
      </c>
      <c r="C10" s="11" t="s">
        <v>45</v>
      </c>
      <c r="D10" s="11" t="s">
        <v>240</v>
      </c>
    </row>
    <row r="11" spans="1:6" x14ac:dyDescent="0.3">
      <c r="A11" s="11" t="s">
        <v>298</v>
      </c>
      <c r="B11" s="11" t="s">
        <v>45</v>
      </c>
      <c r="C11" s="11" t="s">
        <v>44</v>
      </c>
      <c r="D11" s="11" t="s">
        <v>240</v>
      </c>
    </row>
    <row r="12" spans="1:6" x14ac:dyDescent="0.3">
      <c r="A12" s="11" t="s">
        <v>297</v>
      </c>
      <c r="B12" s="11" t="s">
        <v>44</v>
      </c>
      <c r="C12" s="11" t="s">
        <v>44</v>
      </c>
      <c r="D12" s="12" t="s">
        <v>296</v>
      </c>
    </row>
    <row r="13" spans="1:6" x14ac:dyDescent="0.3">
      <c r="A13" s="11" t="s">
        <v>295</v>
      </c>
      <c r="B13" s="11" t="s">
        <v>45</v>
      </c>
      <c r="C13" s="11" t="s">
        <v>45</v>
      </c>
      <c r="D13" s="11" t="s">
        <v>240</v>
      </c>
    </row>
    <row r="14" spans="1:6" x14ac:dyDescent="0.3">
      <c r="A14" s="11" t="s">
        <v>294</v>
      </c>
      <c r="B14" s="11" t="s">
        <v>44</v>
      </c>
      <c r="C14" s="11" t="s">
        <v>45</v>
      </c>
      <c r="D14" s="12" t="s">
        <v>293</v>
      </c>
    </row>
    <row r="15" spans="1:6" x14ac:dyDescent="0.3">
      <c r="A15" s="11" t="s">
        <v>292</v>
      </c>
      <c r="B15" s="11" t="s">
        <v>45</v>
      </c>
      <c r="C15" s="11" t="s">
        <v>45</v>
      </c>
      <c r="D15" s="11" t="s">
        <v>240</v>
      </c>
    </row>
    <row r="16" spans="1:6" x14ac:dyDescent="0.3">
      <c r="A16" s="11" t="s">
        <v>291</v>
      </c>
      <c r="B16" s="11" t="s">
        <v>45</v>
      </c>
      <c r="C16" s="11" t="s">
        <v>45</v>
      </c>
      <c r="D16" s="11" t="s">
        <v>240</v>
      </c>
    </row>
    <row r="17" spans="1:4" x14ac:dyDescent="0.3">
      <c r="A17" s="11" t="s">
        <v>290</v>
      </c>
      <c r="B17" s="11" t="s">
        <v>45</v>
      </c>
      <c r="C17" s="11" t="s">
        <v>45</v>
      </c>
      <c r="D17" s="11" t="s">
        <v>240</v>
      </c>
    </row>
    <row r="18" spans="1:4" x14ac:dyDescent="0.3">
      <c r="A18" s="11" t="s">
        <v>289</v>
      </c>
      <c r="B18" s="11" t="s">
        <v>45</v>
      </c>
      <c r="C18" s="11" t="s">
        <v>45</v>
      </c>
      <c r="D18" s="11" t="s">
        <v>240</v>
      </c>
    </row>
    <row r="19" spans="1:4" x14ac:dyDescent="0.3">
      <c r="A19" s="11" t="s">
        <v>288</v>
      </c>
      <c r="B19" s="11" t="s">
        <v>45</v>
      </c>
      <c r="C19" s="11" t="s">
        <v>45</v>
      </c>
      <c r="D19" s="11" t="s">
        <v>240</v>
      </c>
    </row>
    <row r="20" spans="1:4" x14ac:dyDescent="0.3">
      <c r="A20" s="11" t="s">
        <v>287</v>
      </c>
      <c r="B20" s="11" t="s">
        <v>45</v>
      </c>
      <c r="C20" s="11" t="s">
        <v>45</v>
      </c>
      <c r="D20" s="11" t="s">
        <v>240</v>
      </c>
    </row>
    <row r="21" spans="1:4" x14ac:dyDescent="0.3">
      <c r="A21" s="11" t="s">
        <v>286</v>
      </c>
      <c r="B21" s="11" t="s">
        <v>44</v>
      </c>
      <c r="C21" s="11" t="s">
        <v>44</v>
      </c>
      <c r="D21" s="12" t="s">
        <v>285</v>
      </c>
    </row>
    <row r="22" spans="1:4" x14ac:dyDescent="0.3">
      <c r="A22" s="11" t="s">
        <v>284</v>
      </c>
      <c r="B22" s="11" t="s">
        <v>45</v>
      </c>
      <c r="C22" s="11" t="s">
        <v>45</v>
      </c>
      <c r="D22" s="11" t="s">
        <v>240</v>
      </c>
    </row>
    <row r="23" spans="1:4" x14ac:dyDescent="0.3">
      <c r="A23" s="11" t="s">
        <v>283</v>
      </c>
      <c r="B23" s="11" t="s">
        <v>45</v>
      </c>
      <c r="C23" s="11" t="s">
        <v>44</v>
      </c>
      <c r="D23" s="11" t="s">
        <v>240</v>
      </c>
    </row>
    <row r="24" spans="1:4" x14ac:dyDescent="0.3">
      <c r="A24" s="11" t="s">
        <v>282</v>
      </c>
      <c r="B24" s="11" t="s">
        <v>44</v>
      </c>
      <c r="C24" s="11" t="s">
        <v>44</v>
      </c>
      <c r="D24" s="12" t="s">
        <v>281</v>
      </c>
    </row>
    <row r="25" spans="1:4" x14ac:dyDescent="0.3">
      <c r="A25" s="11" t="s">
        <v>280</v>
      </c>
      <c r="B25" s="11" t="s">
        <v>45</v>
      </c>
      <c r="C25" s="11" t="s">
        <v>45</v>
      </c>
      <c r="D25" s="11" t="s">
        <v>240</v>
      </c>
    </row>
    <row r="26" spans="1:4" x14ac:dyDescent="0.3">
      <c r="A26" s="11" t="s">
        <v>279</v>
      </c>
      <c r="B26" s="11" t="s">
        <v>45</v>
      </c>
      <c r="C26" s="11" t="s">
        <v>44</v>
      </c>
      <c r="D26" s="11" t="s">
        <v>240</v>
      </c>
    </row>
    <row r="27" spans="1:4" x14ac:dyDescent="0.3">
      <c r="A27" s="11" t="s">
        <v>278</v>
      </c>
      <c r="B27" s="11" t="s">
        <v>45</v>
      </c>
      <c r="C27" s="11" t="s">
        <v>45</v>
      </c>
      <c r="D27" s="11" t="s">
        <v>240</v>
      </c>
    </row>
    <row r="28" spans="1:4" x14ac:dyDescent="0.3">
      <c r="A28" s="11" t="s">
        <v>277</v>
      </c>
      <c r="B28" s="11" t="s">
        <v>45</v>
      </c>
      <c r="C28" s="11" t="s">
        <v>44</v>
      </c>
      <c r="D28" s="11" t="s">
        <v>240</v>
      </c>
    </row>
    <row r="29" spans="1:4" x14ac:dyDescent="0.3">
      <c r="A29" s="11" t="s">
        <v>276</v>
      </c>
      <c r="B29" s="11" t="s">
        <v>44</v>
      </c>
      <c r="C29" s="11" t="s">
        <v>45</v>
      </c>
      <c r="D29" s="12" t="s">
        <v>275</v>
      </c>
    </row>
    <row r="30" spans="1:4" x14ac:dyDescent="0.3">
      <c r="A30" s="11" t="s">
        <v>274</v>
      </c>
      <c r="B30" s="11" t="s">
        <v>44</v>
      </c>
      <c r="C30" s="11" t="s">
        <v>45</v>
      </c>
      <c r="D30" s="12" t="s">
        <v>273</v>
      </c>
    </row>
    <row r="31" spans="1:4" x14ac:dyDescent="0.3">
      <c r="A31" s="11" t="s">
        <v>272</v>
      </c>
      <c r="B31" s="11" t="s">
        <v>44</v>
      </c>
      <c r="C31" s="11" t="s">
        <v>44</v>
      </c>
      <c r="D31" s="12" t="s">
        <v>271</v>
      </c>
    </row>
    <row r="32" spans="1:4" x14ac:dyDescent="0.3">
      <c r="A32" s="11" t="s">
        <v>270</v>
      </c>
      <c r="B32" s="11" t="s">
        <v>44</v>
      </c>
      <c r="C32" s="11" t="s">
        <v>44</v>
      </c>
      <c r="D32" s="12" t="s">
        <v>269</v>
      </c>
    </row>
    <row r="33" spans="1:4" x14ac:dyDescent="0.3">
      <c r="A33" s="11" t="s">
        <v>268</v>
      </c>
      <c r="B33" s="11" t="s">
        <v>44</v>
      </c>
      <c r="C33" s="11" t="s">
        <v>45</v>
      </c>
      <c r="D33" s="12" t="s">
        <v>267</v>
      </c>
    </row>
    <row r="34" spans="1:4" x14ac:dyDescent="0.3">
      <c r="A34" s="11" t="s">
        <v>266</v>
      </c>
      <c r="B34" s="11" t="s">
        <v>45</v>
      </c>
      <c r="C34" s="11" t="s">
        <v>44</v>
      </c>
      <c r="D34" s="11" t="s">
        <v>240</v>
      </c>
    </row>
    <row r="35" spans="1:4" x14ac:dyDescent="0.3">
      <c r="A35" s="11" t="s">
        <v>265</v>
      </c>
      <c r="B35" s="11" t="s">
        <v>45</v>
      </c>
      <c r="C35" s="11" t="s">
        <v>45</v>
      </c>
      <c r="D35" s="11" t="s">
        <v>240</v>
      </c>
    </row>
    <row r="36" spans="1:4" x14ac:dyDescent="0.3">
      <c r="A36" s="11" t="s">
        <v>264</v>
      </c>
      <c r="B36" s="11" t="s">
        <v>44</v>
      </c>
      <c r="C36" s="11" t="s">
        <v>44</v>
      </c>
      <c r="D36" s="12" t="s">
        <v>263</v>
      </c>
    </row>
    <row r="37" spans="1:4" x14ac:dyDescent="0.3">
      <c r="A37" s="11" t="s">
        <v>262</v>
      </c>
      <c r="B37" s="11" t="s">
        <v>45</v>
      </c>
      <c r="C37" s="11" t="s">
        <v>45</v>
      </c>
      <c r="D37" s="11" t="s">
        <v>240</v>
      </c>
    </row>
    <row r="38" spans="1:4" x14ac:dyDescent="0.3">
      <c r="A38" s="11" t="s">
        <v>261</v>
      </c>
      <c r="B38" s="11" t="s">
        <v>44</v>
      </c>
      <c r="C38" s="11" t="s">
        <v>44</v>
      </c>
      <c r="D38" s="12" t="s">
        <v>260</v>
      </c>
    </row>
    <row r="39" spans="1:4" x14ac:dyDescent="0.3">
      <c r="A39" s="11" t="s">
        <v>259</v>
      </c>
      <c r="B39" s="11" t="s">
        <v>45</v>
      </c>
      <c r="C39" s="11" t="s">
        <v>45</v>
      </c>
      <c r="D39" s="11" t="s">
        <v>240</v>
      </c>
    </row>
    <row r="40" spans="1:4" x14ac:dyDescent="0.3">
      <c r="A40" s="11" t="s">
        <v>258</v>
      </c>
      <c r="B40" s="11" t="s">
        <v>44</v>
      </c>
      <c r="C40" s="11" t="s">
        <v>45</v>
      </c>
      <c r="D40" s="12" t="s">
        <v>257</v>
      </c>
    </row>
    <row r="41" spans="1:4" x14ac:dyDescent="0.3">
      <c r="A41" s="11" t="s">
        <v>256</v>
      </c>
      <c r="B41" s="11" t="s">
        <v>45</v>
      </c>
      <c r="C41" s="11" t="s">
        <v>45</v>
      </c>
      <c r="D41" s="11" t="s">
        <v>240</v>
      </c>
    </row>
    <row r="42" spans="1:4" x14ac:dyDescent="0.3">
      <c r="A42" s="11" t="s">
        <v>255</v>
      </c>
      <c r="B42" s="11" t="s">
        <v>45</v>
      </c>
      <c r="C42" s="11" t="s">
        <v>45</v>
      </c>
      <c r="D42" s="11" t="s">
        <v>240</v>
      </c>
    </row>
    <row r="43" spans="1:4" x14ac:dyDescent="0.3">
      <c r="A43" s="11" t="s">
        <v>254</v>
      </c>
      <c r="B43" s="11" t="s">
        <v>44</v>
      </c>
      <c r="C43" s="11" t="s">
        <v>44</v>
      </c>
      <c r="D43" s="12" t="s">
        <v>253</v>
      </c>
    </row>
    <row r="44" spans="1:4" x14ac:dyDescent="0.3">
      <c r="A44" s="11" t="s">
        <v>252</v>
      </c>
      <c r="B44" s="11" t="s">
        <v>45</v>
      </c>
      <c r="C44" s="11" t="s">
        <v>45</v>
      </c>
      <c r="D44" s="11" t="s">
        <v>240</v>
      </c>
    </row>
    <row r="45" spans="1:4" x14ac:dyDescent="0.3">
      <c r="A45" s="11" t="s">
        <v>251</v>
      </c>
      <c r="B45" s="11" t="s">
        <v>44</v>
      </c>
      <c r="C45" s="11" t="s">
        <v>44</v>
      </c>
      <c r="D45" s="12" t="s">
        <v>250</v>
      </c>
    </row>
    <row r="46" spans="1:4" x14ac:dyDescent="0.3">
      <c r="A46" s="11" t="s">
        <v>249</v>
      </c>
      <c r="B46" s="11" t="s">
        <v>44</v>
      </c>
      <c r="C46" s="11" t="s">
        <v>45</v>
      </c>
      <c r="D46" s="12" t="s">
        <v>248</v>
      </c>
    </row>
    <row r="47" spans="1:4" x14ac:dyDescent="0.3">
      <c r="A47" s="11" t="s">
        <v>247</v>
      </c>
      <c r="B47" s="11" t="s">
        <v>44</v>
      </c>
      <c r="C47" s="11" t="s">
        <v>45</v>
      </c>
      <c r="D47" s="12" t="s">
        <v>246</v>
      </c>
    </row>
    <row r="48" spans="1:4" x14ac:dyDescent="0.3">
      <c r="A48" s="11" t="s">
        <v>245</v>
      </c>
      <c r="B48" s="11" t="s">
        <v>44</v>
      </c>
      <c r="C48" s="11" t="s">
        <v>45</v>
      </c>
      <c r="D48" s="12" t="s">
        <v>244</v>
      </c>
    </row>
    <row r="49" spans="1:4" x14ac:dyDescent="0.3">
      <c r="A49" s="11" t="s">
        <v>243</v>
      </c>
      <c r="B49" s="11" t="s">
        <v>45</v>
      </c>
      <c r="C49" s="11" t="s">
        <v>45</v>
      </c>
      <c r="D49" s="11" t="s">
        <v>240</v>
      </c>
    </row>
    <row r="50" spans="1:4" x14ac:dyDescent="0.3">
      <c r="A50" s="11" t="s">
        <v>242</v>
      </c>
      <c r="B50" s="11" t="s">
        <v>45</v>
      </c>
      <c r="C50" s="11" t="s">
        <v>45</v>
      </c>
      <c r="D50" s="11" t="s">
        <v>240</v>
      </c>
    </row>
    <row r="51" spans="1:4" x14ac:dyDescent="0.3">
      <c r="A51" s="11" t="s">
        <v>241</v>
      </c>
      <c r="B51" s="11" t="s">
        <v>45</v>
      </c>
      <c r="C51" s="11" t="s">
        <v>45</v>
      </c>
      <c r="D51" s="11" t="s">
        <v>240</v>
      </c>
    </row>
  </sheetData>
  <hyperlinks>
    <hyperlink ref="D8" r:id="rId1" xr:uid="{DDE3D84E-AF7D-449D-8812-581FE144EDC8}"/>
    <hyperlink ref="D12" r:id="rId2" xr:uid="{EB6D48D9-AE6A-4D8F-8792-6209C21E3BB4}"/>
    <hyperlink ref="D14" r:id="rId3" xr:uid="{60459A8C-C676-4B85-9A65-90091C7E9D6F}"/>
    <hyperlink ref="D21" r:id="rId4" xr:uid="{9B8A4A9B-7B4C-4B25-80E1-6A63B0B4CD15}"/>
    <hyperlink ref="D24" r:id="rId5" xr:uid="{4611181B-FB50-435E-936F-187C148F1621}"/>
    <hyperlink ref="D29" r:id="rId6" location="NRS386Sec900" xr:uid="{43F478E4-DDC5-4378-9444-BE36045A9F16}"/>
    <hyperlink ref="D30" r:id="rId7" xr:uid="{57FA6F68-9D62-4963-AFF6-EC98905F8344}"/>
    <hyperlink ref="D31" r:id="rId8" xr:uid="{4A7D9840-EB60-480E-8B9B-6B4681964DA2}"/>
    <hyperlink ref="D32" r:id="rId9" xr:uid="{04DCAFDC-7FDE-401B-AFD6-26CAF76FAD71}"/>
    <hyperlink ref="D33" r:id="rId10" xr:uid="{EE8936A4-FEAC-4648-9E06-940DDE3C0E77}"/>
    <hyperlink ref="D36" r:id="rId11" xr:uid="{6EFB30E8-B97A-4F75-87C3-2EC8CA44CED7}"/>
    <hyperlink ref="D38" r:id="rId12" xr:uid="{FA82D189-D922-4FC9-8ED1-C062BF517FE3}"/>
    <hyperlink ref="D40" r:id="rId13" location=":~:text=(1)%20Feminine%20products%20shall%20be,includes%20tampons%20and%20sanitary%20napkins." xr:uid="{5FDCC9E6-21E7-4135-A610-B472DEB78FD8}"/>
    <hyperlink ref="D45" r:id="rId14" xr:uid="{B3D6FA5F-938B-4221-AFDA-3936E37B0693}"/>
    <hyperlink ref="D46" r:id="rId15" xr:uid="{E5444D36-D2E7-415B-8443-06FE8AAAD9F5}"/>
    <hyperlink ref="D47" r:id="rId16" xr:uid="{EF8EFFE7-A0CD-4214-ACDE-07EB9B637D91}"/>
    <hyperlink ref="D48" r:id="rId17" xr:uid="{E67D696D-F92E-4D6A-AFA9-E2FDED508B57}"/>
    <hyperlink ref="D6" r:id="rId18" xr:uid="{BBFA1BD1-DA09-4B84-8C5D-51D5048B99A8}"/>
    <hyperlink ref="D9" r:id="rId19" xr:uid="{159A2EC0-046F-4982-901F-EF7FCCF54EBA}"/>
    <hyperlink ref="D43" r:id="rId20" xr:uid="{034C2141-662F-4A8D-9D6F-0E0E93CDEAD2}"/>
  </hyperlinks>
  <pageMargins left="0.7" right="0.7" top="0.75" bottom="0.75" header="0.3" footer="0.3"/>
  <pageSetup orientation="portrait" r:id="rId21"/>
  <tableParts count="1">
    <tablePart r:id="rId2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CEA1C-28F7-4D9B-8E1C-2FEC884E86AD}">
  <dimension ref="A1:D51"/>
  <sheetViews>
    <sheetView workbookViewId="0">
      <selection activeCell="D3" sqref="D3"/>
    </sheetView>
  </sheetViews>
  <sheetFormatPr defaultColWidth="8.69921875" defaultRowHeight="14.4" x14ac:dyDescent="0.3"/>
  <cols>
    <col min="1" max="1" width="17.5" style="11" customWidth="1"/>
    <col min="2" max="2" width="23.19921875" style="11" customWidth="1"/>
    <col min="3" max="3" width="5.09765625" style="11" customWidth="1"/>
    <col min="4" max="16384" width="8.69921875" style="11"/>
  </cols>
  <sheetData>
    <row r="1" spans="1:4" ht="29.4" customHeight="1" x14ac:dyDescent="0.3">
      <c r="A1" s="11" t="s">
        <v>313</v>
      </c>
      <c r="B1" s="13" t="s">
        <v>315</v>
      </c>
    </row>
    <row r="2" spans="1:4" x14ac:dyDescent="0.3">
      <c r="A2" s="11" t="s">
        <v>310</v>
      </c>
      <c r="B2" s="11" t="s">
        <v>45</v>
      </c>
      <c r="D2" s="17" t="s">
        <v>318</v>
      </c>
    </row>
    <row r="3" spans="1:4" x14ac:dyDescent="0.3">
      <c r="A3" s="11" t="s">
        <v>309</v>
      </c>
      <c r="B3" s="11" t="s">
        <v>314</v>
      </c>
    </row>
    <row r="4" spans="1:4" x14ac:dyDescent="0.3">
      <c r="A4" s="11" t="s">
        <v>308</v>
      </c>
      <c r="B4" s="11" t="s">
        <v>45</v>
      </c>
    </row>
    <row r="5" spans="1:4" x14ac:dyDescent="0.3">
      <c r="A5" s="11" t="s">
        <v>307</v>
      </c>
      <c r="B5" s="11" t="s">
        <v>45</v>
      </c>
    </row>
    <row r="6" spans="1:4" x14ac:dyDescent="0.3">
      <c r="A6" s="11" t="s">
        <v>306</v>
      </c>
      <c r="B6" s="11" t="s">
        <v>44</v>
      </c>
    </row>
    <row r="7" spans="1:4" x14ac:dyDescent="0.3">
      <c r="A7" s="11" t="s">
        <v>304</v>
      </c>
      <c r="B7" s="11" t="s">
        <v>44</v>
      </c>
    </row>
    <row r="8" spans="1:4" x14ac:dyDescent="0.3">
      <c r="A8" s="11" t="s">
        <v>303</v>
      </c>
      <c r="B8" s="11" t="s">
        <v>44</v>
      </c>
    </row>
    <row r="9" spans="1:4" x14ac:dyDescent="0.3">
      <c r="A9" s="11" t="s">
        <v>301</v>
      </c>
      <c r="B9" s="11" t="s">
        <v>314</v>
      </c>
    </row>
    <row r="10" spans="1:4" x14ac:dyDescent="0.3">
      <c r="A10" s="11" t="s">
        <v>299</v>
      </c>
      <c r="B10" s="11" t="s">
        <v>44</v>
      </c>
    </row>
    <row r="11" spans="1:4" x14ac:dyDescent="0.3">
      <c r="A11" s="11" t="s">
        <v>298</v>
      </c>
      <c r="B11" s="11" t="s">
        <v>45</v>
      </c>
    </row>
    <row r="12" spans="1:4" x14ac:dyDescent="0.3">
      <c r="A12" s="11" t="s">
        <v>297</v>
      </c>
      <c r="B12" s="11" t="s">
        <v>45</v>
      </c>
    </row>
    <row r="13" spans="1:4" x14ac:dyDescent="0.3">
      <c r="A13" s="11" t="s">
        <v>295</v>
      </c>
      <c r="B13" s="11" t="s">
        <v>45</v>
      </c>
    </row>
    <row r="14" spans="1:4" x14ac:dyDescent="0.3">
      <c r="A14" s="11" t="s">
        <v>294</v>
      </c>
      <c r="B14" s="11" t="s">
        <v>44</v>
      </c>
    </row>
    <row r="15" spans="1:4" x14ac:dyDescent="0.3">
      <c r="A15" s="11" t="s">
        <v>292</v>
      </c>
      <c r="B15" s="11" t="s">
        <v>45</v>
      </c>
    </row>
    <row r="16" spans="1:4" x14ac:dyDescent="0.3">
      <c r="A16" s="11" t="s">
        <v>291</v>
      </c>
      <c r="B16" s="11" t="s">
        <v>44</v>
      </c>
    </row>
    <row r="17" spans="1:2" x14ac:dyDescent="0.3">
      <c r="A17" s="11" t="s">
        <v>290</v>
      </c>
      <c r="B17" s="11" t="s">
        <v>45</v>
      </c>
    </row>
    <row r="18" spans="1:2" x14ac:dyDescent="0.3">
      <c r="A18" s="11" t="s">
        <v>289</v>
      </c>
      <c r="B18" s="11" t="s">
        <v>45</v>
      </c>
    </row>
    <row r="19" spans="1:2" x14ac:dyDescent="0.3">
      <c r="A19" s="11" t="s">
        <v>288</v>
      </c>
      <c r="B19" s="11" t="s">
        <v>44</v>
      </c>
    </row>
    <row r="20" spans="1:2" x14ac:dyDescent="0.3">
      <c r="A20" s="11" t="s">
        <v>287</v>
      </c>
      <c r="B20" s="11" t="s">
        <v>44</v>
      </c>
    </row>
    <row r="21" spans="1:2" x14ac:dyDescent="0.3">
      <c r="A21" s="11" t="s">
        <v>286</v>
      </c>
      <c r="B21" s="11" t="s">
        <v>44</v>
      </c>
    </row>
    <row r="22" spans="1:2" x14ac:dyDescent="0.3">
      <c r="A22" s="11" t="s">
        <v>284</v>
      </c>
      <c r="B22" s="11" t="s">
        <v>44</v>
      </c>
    </row>
    <row r="23" spans="1:2" x14ac:dyDescent="0.3">
      <c r="A23" s="11" t="s">
        <v>283</v>
      </c>
      <c r="B23" s="11" t="s">
        <v>44</v>
      </c>
    </row>
    <row r="24" spans="1:2" x14ac:dyDescent="0.3">
      <c r="A24" s="11" t="s">
        <v>282</v>
      </c>
      <c r="B24" s="11" t="s">
        <v>44</v>
      </c>
    </row>
    <row r="25" spans="1:2" x14ac:dyDescent="0.3">
      <c r="A25" s="11" t="s">
        <v>280</v>
      </c>
      <c r="B25" s="11" t="s">
        <v>45</v>
      </c>
    </row>
    <row r="26" spans="1:2" x14ac:dyDescent="0.3">
      <c r="A26" s="11" t="s">
        <v>279</v>
      </c>
      <c r="B26" s="11" t="s">
        <v>45</v>
      </c>
    </row>
    <row r="27" spans="1:2" x14ac:dyDescent="0.3">
      <c r="A27" s="11" t="s">
        <v>278</v>
      </c>
      <c r="B27" s="11" t="s">
        <v>314</v>
      </c>
    </row>
    <row r="28" spans="1:2" x14ac:dyDescent="0.3">
      <c r="A28" s="11" t="s">
        <v>277</v>
      </c>
      <c r="B28" s="11" t="s">
        <v>44</v>
      </c>
    </row>
    <row r="29" spans="1:2" x14ac:dyDescent="0.3">
      <c r="A29" s="11" t="s">
        <v>276</v>
      </c>
      <c r="B29" s="11" t="s">
        <v>44</v>
      </c>
    </row>
    <row r="30" spans="1:2" x14ac:dyDescent="0.3">
      <c r="A30" s="11" t="s">
        <v>274</v>
      </c>
      <c r="B30" s="11" t="s">
        <v>314</v>
      </c>
    </row>
    <row r="31" spans="1:2" x14ac:dyDescent="0.3">
      <c r="A31" s="11" t="s">
        <v>272</v>
      </c>
      <c r="B31" s="11" t="s">
        <v>44</v>
      </c>
    </row>
    <row r="32" spans="1:2" x14ac:dyDescent="0.3">
      <c r="A32" s="11" t="s">
        <v>270</v>
      </c>
      <c r="B32" s="11" t="s">
        <v>44</v>
      </c>
    </row>
    <row r="33" spans="1:2" x14ac:dyDescent="0.3">
      <c r="A33" s="11" t="s">
        <v>268</v>
      </c>
      <c r="B33" s="11" t="s">
        <v>44</v>
      </c>
    </row>
    <row r="34" spans="1:2" x14ac:dyDescent="0.3">
      <c r="A34" s="11" t="s">
        <v>266</v>
      </c>
      <c r="B34" s="11" t="s">
        <v>45</v>
      </c>
    </row>
    <row r="35" spans="1:2" x14ac:dyDescent="0.3">
      <c r="A35" s="11" t="s">
        <v>265</v>
      </c>
      <c r="B35" s="11" t="s">
        <v>45</v>
      </c>
    </row>
    <row r="36" spans="1:2" x14ac:dyDescent="0.3">
      <c r="A36" s="11" t="s">
        <v>264</v>
      </c>
      <c r="B36" s="11" t="s">
        <v>44</v>
      </c>
    </row>
    <row r="37" spans="1:2" x14ac:dyDescent="0.3">
      <c r="A37" s="11" t="s">
        <v>262</v>
      </c>
      <c r="B37" s="11" t="s">
        <v>45</v>
      </c>
    </row>
    <row r="38" spans="1:2" x14ac:dyDescent="0.3">
      <c r="A38" s="11" t="s">
        <v>261</v>
      </c>
      <c r="B38" s="11" t="s">
        <v>314</v>
      </c>
    </row>
    <row r="39" spans="1:2" x14ac:dyDescent="0.3">
      <c r="A39" s="11" t="s">
        <v>259</v>
      </c>
      <c r="B39" s="11" t="s">
        <v>44</v>
      </c>
    </row>
    <row r="40" spans="1:2" x14ac:dyDescent="0.3">
      <c r="A40" s="11" t="s">
        <v>258</v>
      </c>
      <c r="B40" s="11" t="s">
        <v>44</v>
      </c>
    </row>
    <row r="41" spans="1:2" x14ac:dyDescent="0.3">
      <c r="A41" s="11" t="s">
        <v>256</v>
      </c>
      <c r="B41" s="11" t="s">
        <v>45</v>
      </c>
    </row>
    <row r="42" spans="1:2" x14ac:dyDescent="0.3">
      <c r="A42" s="11" t="s">
        <v>255</v>
      </c>
      <c r="B42" s="11" t="s">
        <v>45</v>
      </c>
    </row>
    <row r="43" spans="1:2" x14ac:dyDescent="0.3">
      <c r="A43" s="11" t="s">
        <v>254</v>
      </c>
      <c r="B43" s="11" t="s">
        <v>45</v>
      </c>
    </row>
    <row r="44" spans="1:2" x14ac:dyDescent="0.3">
      <c r="A44" s="11" t="s">
        <v>252</v>
      </c>
      <c r="B44" s="11" t="s">
        <v>44</v>
      </c>
    </row>
    <row r="45" spans="1:2" x14ac:dyDescent="0.3">
      <c r="A45" s="11" t="s">
        <v>251</v>
      </c>
      <c r="B45" s="11" t="s">
        <v>45</v>
      </c>
    </row>
    <row r="46" spans="1:2" x14ac:dyDescent="0.3">
      <c r="A46" s="11" t="s">
        <v>249</v>
      </c>
      <c r="B46" s="11" t="s">
        <v>44</v>
      </c>
    </row>
    <row r="47" spans="1:2" x14ac:dyDescent="0.3">
      <c r="A47" s="11" t="s">
        <v>247</v>
      </c>
      <c r="B47" s="11" t="s">
        <v>44</v>
      </c>
    </row>
    <row r="48" spans="1:2" x14ac:dyDescent="0.3">
      <c r="A48" s="11" t="s">
        <v>245</v>
      </c>
      <c r="B48" s="11" t="s">
        <v>44</v>
      </c>
    </row>
    <row r="49" spans="1:2" x14ac:dyDescent="0.3">
      <c r="A49" s="11" t="s">
        <v>243</v>
      </c>
      <c r="B49" s="11" t="s">
        <v>45</v>
      </c>
    </row>
    <row r="50" spans="1:2" x14ac:dyDescent="0.3">
      <c r="A50" s="11" t="s">
        <v>242</v>
      </c>
      <c r="B50" s="11" t="s">
        <v>45</v>
      </c>
    </row>
    <row r="51" spans="1:2" x14ac:dyDescent="0.3">
      <c r="A51" s="11" t="s">
        <v>241</v>
      </c>
      <c r="B51" s="11" t="s">
        <v>45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Summarized Period Product Costs</vt:lpstr>
      <vt:lpstr>Individual Period Prodct Costs</vt:lpstr>
      <vt:lpstr>Period Products in Schools</vt:lpstr>
      <vt:lpstr>Tax Status on Period Products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Kristal Urena</dc:creator>
  <cp:lastModifiedBy>Kristal Potter, Pharm.D.</cp:lastModifiedBy>
  <dcterms:created xsi:type="dcterms:W3CDTF">2023-07-09T20:54:28Z</dcterms:created>
  <dcterms:modified xsi:type="dcterms:W3CDTF">2024-05-09T17:14:21Z</dcterms:modified>
</cp:coreProperties>
</file>