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多端同步\课题\徐-黄芪丹参DHODH铁死亡心衰20230912汇总\投稿\"/>
    </mc:Choice>
  </mc:AlternateContent>
  <xr:revisionPtr revIDLastSave="0" documentId="13_ncr:1_{35112303-E701-4A8F-9D63-6A2185F10AE5}" xr6:coauthVersionLast="47" xr6:coauthVersionMax="47" xr10:uidLastSave="{00000000-0000-0000-0000-000000000000}"/>
  <bookViews>
    <workbookView xWindow="-90" yWindow="0" windowWidth="17250" windowHeight="13770" xr2:uid="{00000000-000D-0000-FFFF-FFFF00000000}"/>
  </bookViews>
  <sheets>
    <sheet name="Detailed Preparation Protocol 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1" i="1" s="1"/>
  <c r="D8" i="1"/>
  <c r="D11" i="1" s="1"/>
  <c r="E8" i="1"/>
  <c r="E9" i="1" s="1"/>
  <c r="B8" i="1"/>
  <c r="B11" i="1" s="1"/>
  <c r="C5" i="1"/>
  <c r="D5" i="1"/>
  <c r="E5" i="1"/>
  <c r="B5" i="1"/>
  <c r="B9" i="1" l="1"/>
  <c r="D9" i="1"/>
  <c r="C9" i="1"/>
  <c r="B10" i="1"/>
  <c r="E10" i="1"/>
  <c r="D10" i="1"/>
  <c r="C10" i="1"/>
  <c r="E11" i="1"/>
</calcChain>
</file>

<file path=xl/sharedStrings.xml><?xml version="1.0" encoding="utf-8"?>
<sst xmlns="http://schemas.openxmlformats.org/spreadsheetml/2006/main" count="15" uniqueCount="15">
  <si>
    <t>BQR,96187-53-0</t>
  </si>
  <si>
    <t>Fer-1,347174-05-4</t>
  </si>
  <si>
    <t>Era,571203-78-6</t>
  </si>
  <si>
    <t>iFSP1,150651-39-1</t>
  </si>
  <si>
    <t>Reagent, CAS Number</t>
  </si>
  <si>
    <t>Molar Mass (g/mol)</t>
  </si>
  <si>
    <t>Maximum Solubility in DMSO (mM)</t>
  </si>
  <si>
    <t>Target Solubility in DMSO (mM)</t>
  </si>
  <si>
    <t>Target Final Concentration (mM)</t>
  </si>
  <si>
    <t>Preparation Method</t>
  </si>
  <si>
    <t>Amount (mg)</t>
  </si>
  <si>
    <t>Volume of DMSO (mL)</t>
  </si>
  <si>
    <t>Volume of PEG300 (mL)</t>
  </si>
  <si>
    <t>Volume of Tween 80 (mL)</t>
  </si>
  <si>
    <t>Volume of Saline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</si>
</sst>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4" borderId="0" xfId="0" applyFill="1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B16" sqref="B16"/>
    </sheetView>
  </sheetViews>
  <sheetFormatPr defaultRowHeight="14" x14ac:dyDescent="0.3"/>
  <cols>
    <col min="1" max="1" width="30.4140625" bestFit="1" customWidth="1"/>
    <col min="2" max="2" width="15.33203125" bestFit="1" customWidth="1"/>
    <col min="3" max="3" width="21.25" bestFit="1" customWidth="1"/>
    <col min="4" max="4" width="17.33203125" bestFit="1" customWidth="1"/>
    <col min="5" max="5" width="17.9140625" bestFit="1" customWidth="1"/>
    <col min="6" max="6" width="19.58203125" bestFit="1" customWidth="1"/>
    <col min="7" max="7" width="16.6640625" bestFit="1" customWidth="1"/>
  </cols>
  <sheetData>
    <row r="1" spans="1:5" x14ac:dyDescent="0.3">
      <c r="A1" s="2" t="s">
        <v>4</v>
      </c>
      <c r="B1" s="8" t="s">
        <v>0</v>
      </c>
      <c r="C1" s="8" t="s">
        <v>1</v>
      </c>
      <c r="D1" s="8" t="s">
        <v>2</v>
      </c>
      <c r="E1" s="8" t="s">
        <v>3</v>
      </c>
    </row>
    <row r="2" spans="1:5" x14ac:dyDescent="0.3">
      <c r="A2" s="3" t="s">
        <v>5</v>
      </c>
      <c r="B2" s="4">
        <v>375.37</v>
      </c>
      <c r="C2" s="4">
        <v>262.35000000000002</v>
      </c>
      <c r="D2" s="4">
        <v>547.04</v>
      </c>
      <c r="E2" s="4">
        <v>323.35000000000002</v>
      </c>
    </row>
    <row r="3" spans="1:5" x14ac:dyDescent="0.3">
      <c r="A3" s="3" t="s">
        <v>6</v>
      </c>
      <c r="B3" s="4">
        <v>66.599999999999994</v>
      </c>
      <c r="C3" s="4">
        <v>476.46</v>
      </c>
      <c r="D3" s="4">
        <v>22.85</v>
      </c>
      <c r="E3" s="4">
        <v>61.85</v>
      </c>
    </row>
    <row r="4" spans="1:5" x14ac:dyDescent="0.3">
      <c r="A4" s="3" t="s">
        <v>7</v>
      </c>
      <c r="B4" s="4">
        <v>21.874999999999993</v>
      </c>
      <c r="C4" s="4">
        <v>2.1875</v>
      </c>
      <c r="D4" s="4">
        <v>21.875</v>
      </c>
      <c r="E4" s="4">
        <v>2.1874999999999996</v>
      </c>
    </row>
    <row r="5" spans="1:5" x14ac:dyDescent="0.3">
      <c r="A5" s="3" t="s">
        <v>8</v>
      </c>
      <c r="B5" s="4">
        <f>B4/10</f>
        <v>2.1874999999999991</v>
      </c>
      <c r="C5" s="4">
        <f t="shared" ref="C5:E5" si="0">C4/10</f>
        <v>0.21875</v>
      </c>
      <c r="D5" s="4">
        <f t="shared" si="0"/>
        <v>2.1875</v>
      </c>
      <c r="E5" s="4">
        <f t="shared" si="0"/>
        <v>0.21874999999999994</v>
      </c>
    </row>
    <row r="6" spans="1:5" x14ac:dyDescent="0.3">
      <c r="A6" s="7" t="s">
        <v>9</v>
      </c>
      <c r="B6" s="1"/>
      <c r="C6" s="1"/>
      <c r="D6" s="1"/>
      <c r="E6" s="1"/>
    </row>
    <row r="7" spans="1:5" x14ac:dyDescent="0.3">
      <c r="A7" s="5" t="s">
        <v>10</v>
      </c>
      <c r="B7" s="6">
        <v>100</v>
      </c>
      <c r="C7" s="6">
        <v>100</v>
      </c>
      <c r="D7" s="6">
        <v>100</v>
      </c>
      <c r="E7" s="6">
        <v>100</v>
      </c>
    </row>
    <row r="8" spans="1:5" x14ac:dyDescent="0.3">
      <c r="A8" s="5" t="s">
        <v>11</v>
      </c>
      <c r="B8" s="6">
        <f>B7/B2/B5/(B4/B5)*1000</f>
        <v>12.178460109834491</v>
      </c>
      <c r="C8" s="6">
        <f>C7/C2/C5/(C4/C5)*1000</f>
        <v>174.24923085300443</v>
      </c>
      <c r="D8" s="6">
        <f>D7/D2/D5/(D4/D5)*1000</f>
        <v>8.3566623490577872</v>
      </c>
      <c r="E8" s="6">
        <f>E7/E2/E5/(E4/E5)*1000</f>
        <v>141.37710132761939</v>
      </c>
    </row>
    <row r="9" spans="1:5" x14ac:dyDescent="0.3">
      <c r="A9" s="5" t="s">
        <v>12</v>
      </c>
      <c r="B9" s="6">
        <f>B8*4</f>
        <v>48.713840439337964</v>
      </c>
      <c r="C9" s="6">
        <f t="shared" ref="C9:E9" si="1">C8*4</f>
        <v>696.99692341201774</v>
      </c>
      <c r="D9" s="6">
        <f t="shared" si="1"/>
        <v>33.426649396231149</v>
      </c>
      <c r="E9" s="6">
        <f t="shared" si="1"/>
        <v>565.50840531047754</v>
      </c>
    </row>
    <row r="10" spans="1:5" x14ac:dyDescent="0.3">
      <c r="A10" s="5" t="s">
        <v>13</v>
      </c>
      <c r="B10" s="6">
        <f>B8/2</f>
        <v>6.0892300549172456</v>
      </c>
      <c r="C10" s="6">
        <f t="shared" ref="C10:E10" si="2">C8/2</f>
        <v>87.124615426502217</v>
      </c>
      <c r="D10" s="6">
        <f t="shared" si="2"/>
        <v>4.1783311745288936</v>
      </c>
      <c r="E10" s="6">
        <f t="shared" si="2"/>
        <v>70.688550663809693</v>
      </c>
    </row>
    <row r="11" spans="1:5" x14ac:dyDescent="0.3">
      <c r="A11" s="5" t="s">
        <v>14</v>
      </c>
      <c r="B11" s="6">
        <f>B8*4.5</f>
        <v>54.803070494255209</v>
      </c>
      <c r="C11" s="6">
        <f t="shared" ref="C11:E11" si="3">C8*4.5</f>
        <v>784.12153883852</v>
      </c>
      <c r="D11" s="6">
        <f t="shared" si="3"/>
        <v>37.604980570760041</v>
      </c>
      <c r="E11" s="6">
        <f t="shared" si="3"/>
        <v>636.19695597428722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Detailed Preparation Protocol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启耀 徐</cp:lastModifiedBy>
  <dcterms:created xsi:type="dcterms:W3CDTF">2015-06-05T18:19:34Z</dcterms:created>
  <dcterms:modified xsi:type="dcterms:W3CDTF">2024-03-07T09:05:39Z</dcterms:modified>
</cp:coreProperties>
</file>