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josie\Downloads\On the significance of the different geometrical and dosimetric parameters in micro and minibeam radiation therapy_ a retrospective evaluation\"/>
    </mc:Choice>
  </mc:AlternateContent>
  <xr:revisionPtr revIDLastSave="0" documentId="8_{38E26FD5-8AFD-4ADF-A8A1-0C75C8FBCB3E}" xr6:coauthVersionLast="47" xr6:coauthVersionMax="47" xr10:uidLastSave="{00000000-0000-0000-0000-000000000000}"/>
  <bookViews>
    <workbookView xWindow="384" yWindow="384" windowWidth="12816" windowHeight="12240" tabRatio="5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J8" i="1" l="1"/>
  <c r="K8" i="1" s="1"/>
  <c r="L8" i="1"/>
  <c r="O8" i="1"/>
  <c r="G8" i="1" s="1"/>
  <c r="J9" i="1"/>
  <c r="K9" i="1" s="1"/>
  <c r="L9" i="1"/>
  <c r="O9" i="1"/>
  <c r="G9" i="1" s="1"/>
  <c r="J10" i="1"/>
  <c r="K10" i="1" s="1"/>
  <c r="L10" i="1"/>
  <c r="O10" i="1"/>
  <c r="G10" i="1" s="1"/>
  <c r="J11" i="1"/>
  <c r="K11" i="1" s="1"/>
  <c r="L11" i="1"/>
  <c r="O11" i="1"/>
  <c r="G11" i="1" s="1"/>
  <c r="J12" i="1"/>
  <c r="K12" i="1" s="1"/>
  <c r="L12" i="1"/>
  <c r="O12" i="1"/>
  <c r="G12" i="1" s="1"/>
  <c r="J13" i="1"/>
  <c r="K13" i="1"/>
  <c r="L13" i="1"/>
  <c r="O13" i="1"/>
  <c r="G13" i="1" s="1"/>
  <c r="L17" i="1" l="1"/>
  <c r="J17" i="1"/>
  <c r="K17" i="1" s="1"/>
  <c r="L16" i="1"/>
  <c r="J16" i="1"/>
  <c r="K16" i="1" s="1"/>
  <c r="O15" i="1"/>
  <c r="L15" i="1"/>
  <c r="J15" i="1"/>
  <c r="K15" i="1" s="1"/>
  <c r="O14" i="1"/>
  <c r="L14" i="1"/>
  <c r="J14" i="1"/>
  <c r="K14" i="1" s="1"/>
  <c r="L7" i="1"/>
  <c r="N6" i="1"/>
  <c r="M6" i="1"/>
  <c r="I6" i="1"/>
  <c r="N5" i="1"/>
  <c r="M5" i="1"/>
  <c r="I5" i="1"/>
  <c r="O4" i="1"/>
  <c r="J4" i="1"/>
  <c r="K4" i="1" s="1"/>
  <c r="I4" i="1"/>
  <c r="N3" i="1"/>
  <c r="O3" i="1" s="1"/>
  <c r="L3" i="1"/>
  <c r="J3" i="1"/>
  <c r="K3" i="1" s="1"/>
  <c r="O2" i="1"/>
  <c r="L2" i="1"/>
  <c r="J2" i="1"/>
  <c r="K2" i="1" s="1"/>
  <c r="J5" i="1" l="1"/>
  <c r="K5" i="1" s="1"/>
  <c r="J6" i="1"/>
  <c r="K6" i="1" s="1"/>
  <c r="O5" i="1"/>
  <c r="G5" i="1" s="1"/>
  <c r="O6" i="1"/>
  <c r="G6" i="1" s="1"/>
</calcChain>
</file>

<file path=xl/sharedStrings.xml><?xml version="1.0" encoding="utf-8"?>
<sst xmlns="http://schemas.openxmlformats.org/spreadsheetml/2006/main" count="118" uniqueCount="76">
  <si>
    <t>PVDR</t>
  </si>
  <si>
    <t>Volume Average Dose (Gy)</t>
  </si>
  <si>
    <t>Peak Dose (Gy)</t>
  </si>
  <si>
    <t>Valley Dose (Gy)</t>
  </si>
  <si>
    <t>% Peak Dose</t>
  </si>
  <si>
    <t>% Valley Dose</t>
  </si>
  <si>
    <t>Width (um)</t>
  </si>
  <si>
    <t>Spacing (um)</t>
  </si>
  <si>
    <t>Valley Width (um)</t>
  </si>
  <si>
    <t>NTSS</t>
  </si>
  <si>
    <t xml:space="preserve">Result </t>
  </si>
  <si>
    <t>No necrosis or edema, low grade annexa decrease, inflammation &amp; hyperplasia. 2-3 times more normal tissue sparing than broad beam</t>
  </si>
  <si>
    <t>Reduced dematitis compared to solid beam but more than control, cognitive impairment &amp; chronic pathologic damage seen in normal rodent brain similar to solid-beam therapy response, higher levels of neuroinflammation</t>
  </si>
  <si>
    <t>Rats irradiated with pMBRT showed reversible epilation in pMBRT path, no weight loss, only one out of the eight irradiated animals presented lesions, which were significantly less severe than those observed in the standard proton therapy (PT) group; this animal exhibited only very few microglial nodules. No large foci of necrosis nor cavitation were observed in any of the rats in this series, significantly less severe activation of astrocytes in pMBRT treated rats.</t>
  </si>
  <si>
    <t>Mild epilation L1 (BB was moderate for same dose, L2),  no significant differences with BB for recognition tasks, reduced gliosis in the MB10 group.</t>
  </si>
  <si>
    <t>Moderate epilation  L2  (BB was severe for same dose, L3),  no significant differences with BB for recognition tasks</t>
  </si>
  <si>
    <t>Growth perturbation- slightly lower (12.5%) body weight and size, no significant change in locomotor activity, motor coordination, or muscular tonus unlike CONV, no change in anxiety level unlike CONV, no major deficiency in spatial learning, spatial memory, spatial strategy or recognition memory at any time after irradiation, suggesting that the integrity of the hippocampus was maintained unlike CONV, no impact on associative learning unlike CONV. Minimal to moderate brain lesions in pMBRT rats- not significantly impact cognitive function.</t>
  </si>
  <si>
    <t>Long term survival, no significant weight change observed, no significant MRI abnormalities, no significant histopathological abnormalities observed</t>
  </si>
  <si>
    <t>Long term survival, short term damage &amp; long term microcalcifications in  hippocampi, transitory and less important radiation-induced effects observed, no significant weight change</t>
  </si>
  <si>
    <t>Long term survival, short &amp; long term damage, hematomes, calcifications, radionecrosis, significant brain damage</t>
  </si>
  <si>
    <t>Early Deaths/ Abnormal behaviour</t>
  </si>
  <si>
    <t>MRI- No lesions six months later, Histopathology- minimal to mild lesions: oedema, small foci of mineralisation in 4/6 rats: in 2/6 larger and/or multifocal destruction/mineralisation in the thalamus observed</t>
  </si>
  <si>
    <t>MRI- Severe lesions in both brain hemispheres at six months, Histopathology- lesions were marked to severe, with large foci of neuropil destruction/mineralisation observed in all the rats, mostly in the thalamus and the cortex</t>
  </si>
  <si>
    <t>No skin toxicity, minimal to mild foci of mineralization in the thalamus and corpus striatum. Significant improvement over CONV</t>
  </si>
  <si>
    <t>Slight weightloss, no macroscopic skin radiotoxicities unlike BB (severe cutaneous ulceration), multifocal radiation-induced only alopecia along the paths of the minibeams but half experienced weightloss</t>
  </si>
  <si>
    <t>Facility</t>
  </si>
  <si>
    <t>Authors</t>
  </si>
  <si>
    <t>Title</t>
  </si>
  <si>
    <t>Publication Date</t>
  </si>
  <si>
    <t>Journal</t>
  </si>
  <si>
    <t>DOI</t>
  </si>
  <si>
    <t>Institut Curie, Université PSL, CNRS UMR3347, Inserm U1021, Signalisation Radiobiologie et Cancer, 91400 Orsay, France; Université Paris-Saclay, CNRS UMR3347, Inserm U1021, Signalisation Radiobiologie et Cancer, 91400 Orsay, France; Department of Charged Particle Therapy Research, National Institute of Radiological Sciences (NIRS), National Institutes for Quantum and Radiological Science and Technology, Chiba 263-8555, Japan; Department of Accelerator and Medical Physics, National Institute of Radiological Sciences (NIRS), National Institutes for Quantum and Radiological Science and Technology, Chiba 263-8555, Japan; Ionizing Radiation Research Group, Physics Department, Universitat Autònoma de Barcelona (UAB), E-08193 Cerdanyola del Vallès, Spain; Université Paris-Saclay, CNRS/IN2P3, Université de Paris, IJCLab, Pole Santé, 91405 Orsay, France; Experimental Radiotherapy Platform, Translational Research Department, Institut Curie, Université Paris Saclay, 91400 Orsay, France; AnaPath Services GmbH, Hammerstrasse 49, 4410 Liestal, Switzerland; Department of Radiology Charité—Universitätsmedizin Berlin, CCM Charitéplatz 1, 10117 Berlin, Germany</t>
  </si>
  <si>
    <t>Yolanda Prezado, Ryochi Hirayama, Naruhiro Matsufuji, Taku Inaniwa, Immaculada Martínez-Rovira, Olivier Seksek, Annaïg Bertho, Sachiko Koike, Dalila Labiod, Frederic Pouzoulet, Laura Polledo, Nils Warfving, Aléthéa Liens, Judith Bergs, Takashi Shimokawa</t>
  </si>
  <si>
    <t>A Potential Renewed Use of Very Heavy Ions for Therapy: Neon Minibeam Radiation Therapy</t>
  </si>
  <si>
    <t>Cancers</t>
  </si>
  <si>
    <t>10.3390/cancers13061356</t>
  </si>
  <si>
    <t>Department of Radiation Oncology, Vanderbilt University School of Medicine, Nashville, TN 37232, USA.; Department of Radiation Oncology, University of Maryland School of Medicine, Baltimore, MD 21201, USA; Department of Anatomy and Neurobiology, University of Maryland School of Medicine, Baltimore, MD 21201, USA; Brookhaven National Laboratory, Upton, NY 11973, USA; NASA Space Radiation Laboratory, Upton, NY 11973, USA; Health Sciences Center, Departments of Radiation Oncology, Radiology, and Neurology, Stony Brook University, Stony Brook, NY 11794, USA; Mayo Clinic Cancer Center, Department of Radiation Oncology, Jacksonville, FL 32224, USA; Department of Pediatrics, University of Maryland School of Medicine, Baltimore, MD 21201, USA.</t>
  </si>
  <si>
    <t>Eley JG, Haga CW, Keller A, Lazenby EM, Raver C, Rusek A, Dilmanian FA, Krishnan S, Waddell</t>
  </si>
  <si>
    <t>Heavy Ion Minibeam Therapy: Side Effects in Normal Brain</t>
  </si>
  <si>
    <t>10.3390/cancers13246207</t>
  </si>
  <si>
    <t>Laboratoire d’Imagerie et Modélisation en Neurobiologie et Cancérologie (IMNC), Centre National de la Recherche Scientifique (CNRS); Universités Paris 11 and Paris 7, Campus d’Orsay, 91405, Orsay, France; Institut Pasteur, Histopathologie Humaine et Modèles Animaux, Institut Pasteur, 28 Rue du Docteur Roux, 75015, Paris, France; Institut Curie - Centre de Protonthérapie d’Orsay, Campus Universitaire, Bât. 101, Orsay, 91898, France; Institut Curie, PSL Research University, Translational Research Department, Experimental Radiotherapy Platform, Orsay, France; Paris Sud University, Paris -Saclay University, 91405, Orsay, France; Imagerie par Résonance Magnétique Médicale et Multi-modalités (IR4M-UMR8081), Université Paris Sud, 91405, Orsay, France</t>
  </si>
  <si>
    <t xml:space="preserve">Yolanda Prezado, Gregory Jouvion, David Hardy, Annalisa Patriarca, Catherine Nauraye, Judith Bergs, Wilfredo González, Consuelo Guardiola, Marjorie Juchaux, Dalila Labiod, Remi Dendale, Laurène Jourdain, Catherine Sebrie &amp; Frederic Pouzoulet </t>
  </si>
  <si>
    <t>Proton minibeam radiation therapy spares normal rat brain: Long-Term Clinical, Radiological and Histopathological Analysis</t>
  </si>
  <si>
    <t>Scientific Reports</t>
  </si>
  <si>
    <t>10.1038/s41598-017-14786-y</t>
  </si>
  <si>
    <t>Department of Radiation Oncology, Vanderbilt University School of Medicine, 2220 Pierce Avenue, Preston Research Building B1003, Nashville, TN 37232 USA; Department of Radiation Oncology, The University of Texas MD Anderson Cancer Center, 1515 Holcombe Boulevard, Houston, TX 77030 USA; Department of Symptom Research, The University of Texas MD Anderson Cancer Center, 1515 Holcombe Boulevard, Houston, TX 77030 USA; Department of Radiation Oncology, University of Maryland School of Medicine, 655 West Baltimore Street, Baltimore, MD 21201 USA; Department of Pathology, Stony Brook Medicine, 101 Nicolls Road, Stony Brook, NY 11794 USA; Department of Radiation Physics, The University of Texas MD Anderson Cancer Center, 1515 Holcombe Boulevard, Houston, TX 77030 USA; Department of Pediatrics, University of Maryland School of Medicine, 655 West Baltimore Street, Baltimore, MD 21201 USA; Departments of Radiology, Neurology, and Radiation Oncology, Stony Brook Medicine, 101 Nicolls Road, Stony Brook, NY 11794 USA; Department of Radiation Oncology, Mayo Clinic Florida, 4500 San Pablo Road S., Jacksonville, FL 32224 USA</t>
  </si>
  <si>
    <t>Eley JG, Chadha AS, Quini C, Vichaya EG, Zhang C, Davis J, Sahoo N, Waddell J, Leiser D, Dilmanian FA, Krishnan S</t>
  </si>
  <si>
    <t>Pilot study of neurologic toxicity in mice after proton minibeam therapy</t>
  </si>
  <si>
    <t>10.1038/s41598-020-68015-0</t>
  </si>
  <si>
    <t>Translational Research Department, Experimental Radiotherapy Platform, Institut Curie, PSL Research University, Orsay, France; Université Paris-Saclay, CNRS, Institut des Neurosciences Paris-Saclay, 91190, Gif-sur-Yvette, France; Laboratoire de Physique des 2 Infinis Irène Joliot-Curie (IJCLab-UMR 9012), CNRS/Université Paris-Saclay/Université de Paris, Campus Universitaire, Orsay, France; Radiation Oncology Department, Centre de Protonthérapie d’Orsay, 101, Institut Curie, PSL Research University, 91898, Orsay, France; Institut Pasteur, Neuropathologie Expérimentale, 75015, Paris, France; Ecole Nationale Vétérinaire d’Alfort, Biopôle, Unité d’Histologie, d’Embryologie et d’Anatomie Pathologique, Université Paris-Est, Maisons-Alfort, France; Physiopathologie des Maladies Génétiques d’Expression Pédiatrique, Assistance Publique des Hôpitaux de Paris, Hôpital Armand-Trousseau, UF de Génétique Moléculaire, Sorbonne Université, INSERM, Paris, France; Institut Curie, Inserm U 1021-CNRS UMR 3347, University Paris Saclay, PSL Research University, Bat 110, Campus d’Orsay, Orsay, France</t>
  </si>
  <si>
    <t>Charlotte Lamirault, Valérie Doyère, Marjorie Juchaux, Frederic Pouzoulet, Dalila Labiod, Remi Dendale, Annalisa Patriarca, Catherine Nauraye, Marine Le Dudal, Grégory Jouvion, David Hardy, Nicole El Massioui &amp; Yolanda Prezado</t>
  </si>
  <si>
    <t>Short and long-term evaluation of the impact of proton minibeam radiation therapy on motor, emotional and cognitive functions</t>
  </si>
  <si>
    <t>10.1038/s41598-020-70371-w</t>
  </si>
  <si>
    <t>Imagerie et Modélisation pour la Neurobiologie et la Cancérologie, UMR 8165, CNRS, Bât. 440, Campus d'Orsay, 91405, France; ID 17 Biomedical Beamline (ESRF), 38000, Grenoble, France; INSERM U838, Équipe 6, Grenoble Institut de Neurosciences, Grenoble, France; Service de Neuropathologie Hôpital Sainte-Anne, 75014 Paris, France; ' Institut Pasteur, Histopathologic Humaine et Modèles Animaux, 75015 Paris, France; and Centre d'estudis de Biofisica, Universidad Autônoma de Barcelona, Cerdanyola del Vallès, Spain</t>
  </si>
  <si>
    <t>Yolanda Prezado, Pierre Deman, Pascale Verlet, Gregory Jouvion, Silvia Gil, Céline Le Clec'H, Hélène Bernard, Géraldine Le Duc, Sukhena Sarun</t>
  </si>
  <si>
    <t>Tolerance to Dose Escalation in Minibeam Radiation Therapy Applied to Normal Rat Brain: Long-Term Clinical, Radiological and Histopathological Analysis</t>
  </si>
  <si>
    <t>Radiation Research Society</t>
  </si>
  <si>
    <t>10.1667/RR14018.1</t>
  </si>
  <si>
    <t>Institut Curie, Université PSL, CNRS UMR3347, Inserm U1021, Signalisation radiobiologie et cancer, 91400 Orsay, France; Institut Pasteur, Neuropathologie Expérimentale, 75015 Paris, France; Laboratoire d’Histopathologie, VetAgro-Sup, Université de Lyon, Marcy l’Etoile, Lyon, France; Ecole Nationale Vétérinaire d’Alfort, Biopôle, Unité d’Histologie, d’Embryologie et d’Anatomie Pathologique Université Paris-Est, Maisons-Alfort, France; Laboratoire de Physique des 2 Infinis Irène Joliot-Curie (IJCLab-UMR 9012), CNRS/Université Paris-Saclay/Université de Paris, Campus Universitaire, Orsay, France; BIOMAPS Université Paris-Saclay, CEA, CNRS, Inserm, Service Hospitalier Frédéric Joliot, 91401 ORSAY, France; Translational Research Department, Experimental Radiotherapy Platform, Institut Curie, PSL Research University, University Paris Saclay, Orsay, France</t>
  </si>
  <si>
    <t>Marios Sotiropoulos, Elise Brisebard, Marine Le Dudal, Gregory Jouvion, Marjorie Juchaux, Delphine Crépin, Catherine Sebrie, Laurene Jourdain, Dalila Labiod, Charlotte Lamirault, Frederic Pouzoulet, Yolanda Prezado</t>
  </si>
  <si>
    <t>X-rays minibeam radiation therapy at a conventional irradiator: Pilot evaluation in F98-glioma bearing rats and dose calculations in a human phantom</t>
  </si>
  <si>
    <t>Radiation Oncology</t>
  </si>
  <si>
    <t>10.1016/j.ctro.2021.01.001</t>
  </si>
  <si>
    <t>CNRS UMR3347, Inserm U1021, Signalisation Radiobiologie et Cancer, Institut Curie, Universite PSL, Orsay, France; CNRS UMR3347,Inserm U1021, Signalisation Radiobiologie et Cancer, Universite Paris-Saclay, Orsay, France; UMR703 − PAnTher − APEX, Oniris, Nantes, France; Service Hospitalier Frederic Joliot, CEA, CNRS, Inserm, BIOMAPS Universite Paris-Saclay, Orsay, France; Departement de Recherche Translationnelle, CurieCoreTech-Experimental Radiotherapy (RadeXp), Institut Curie, PSL University, Paris, France; and InsermU1288, Laboratoire de Recherche Translationnelle en Oncologie, Institut Curie, PSL University, Universite Paris-Saclay, Orsay, France</t>
  </si>
  <si>
    <t>Annaig Bertho, Lorea Iturri, Elise Brisebard, Marjorie Juchaux, Cristele Gilbert, Ramon Ortiz, Catherine Sebrie, Laurene Jourdain, Charlotte Lamirault, Gabriel Ramasamy, Frederic Pouzoulet, and Yolanda Prezado</t>
  </si>
  <si>
    <t>Evaluation of the Role of the Immune System Response After Minibeam Radiation Therapy</t>
  </si>
  <si>
    <t>10.1016/j.ijrobp.2022.08.011</t>
  </si>
  <si>
    <t>Institut Curie, Université PSL, CNRS UMR3347, Inserm U1021, Signalisation Radiobiologie et Cancer, 91400 Orsay, France; Université Paris-Saclay, CNRS UMR3347, Inserm U1021, Signalisation Radiobiologie et Cancer, 91400 Orsay, France; Translational Research Department, Institut Curie, Experimental Radiotherapy Platform, Université Paris Saclay, 91400 Orsay, France; AnaPath GmbH, AnaPath Services, Hammerstrasse 49, 4410 Liestal, Switzerland; CEA, CNRS, Inserm, Service Hospitalier Frédéric Joliot, BIOMAPS Université Paris-Saclay, 91401 Orsay, France; Centre de Protonthérapie d’Orsay, Radiation Oncology Department, Campus Universitaire, Institut Curie, PSL Research University, 91898 Orsay, France; Institut Curie, Campus Universitaire, PSL Research University, University Paris Saclay, INSERM LITO, 91898 Orsay, France</t>
  </si>
  <si>
    <t xml:space="preserve">Bertho A, Ortiz R, Juchaux M, Gilbert C, Lamirault C, Pouzoulet F, Polledo L, Liens A, Warfving N, Sebrie C, Jourdain L, Patriarca A, de Marzi L, Prezado Y. </t>
  </si>
  <si>
    <t>First Evaluation of Temporal and Spatial Fractionation in Proton Minibeam Radiation Therapy of Glioma-Bearing Rats</t>
  </si>
  <si>
    <t>10.3390/cancers13194865</t>
  </si>
  <si>
    <t>Key:</t>
  </si>
  <si>
    <t>Black text</t>
  </si>
  <si>
    <t>From paper</t>
  </si>
  <si>
    <t>Red text</t>
  </si>
  <si>
    <t>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</si>
</sst>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8" x14ac:knownFonts="1">
    <font>
      <sz val="10"/>
      <color rgb="FF000000"/>
      <name val="Arial"/>
      <charset val="1"/>
    </font>
    <font>
      <sz val="11"/>
      <color rgb="FF000000"/>
      <name val="Arial"/>
      <family val="2"/>
    </font>
    <font>
      <sz val="11"/>
      <color rgb="FFFF0000"/>
      <name val="Arial"/>
      <family val="2"/>
    </font>
    <font>
      <sz val="11"/>
      <color rgb="FF000000"/>
      <name val="Arial"/>
      <family val="2"/>
    </font>
    <font>
      <sz val="11"/>
      <color rgb="FFFF0000"/>
      <name val="Arial"/>
      <family val="2"/>
    </font>
    <font>
      <sz val="11"/>
      <name val="Arial"/>
      <family val="2"/>
    </font>
    <font>
      <sz val="10"/>
      <name val="Arial"/>
      <family val="2"/>
    </font>
    <font>
      <b/>
      <sz val="11"/>
      <color rgb="FF000000"/>
      <name val="Arial"/>
      <family val="2"/>
    </font>
  </fonts>
  <fills count="8">
    <fill>
      <patternFill patternType="none"/>
    </fill>
    <fill>
      <patternFill patternType="gray125"/>
    </fill>
    <fill>
      <patternFill patternType="solid">
        <fgColor theme="3" tint="0.89999084444715716"/>
        <bgColor indexed="64"/>
      </patternFill>
    </fill>
    <fill>
      <patternFill patternType="solid">
        <fgColor rgb="FFFFFAC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FF"/>
        <bgColor rgb="FFFFF2CC"/>
      </patternFill>
    </fill>
  </fills>
  <borders count="1">
    <border>
      <left/>
      <right/>
      <top/>
      <bottom/>
      <diagonal/>
    </border>
  </borders>
  <cellStyleXfs count="1">
    <xf numFmtId="0" fontId="0" fillId="0" borderId="0"/>
  </cellStyleXfs>
  <cellXfs count="48">
    <xf numFmtId="0" fontId="0" fillId="0" borderId="0" xfId="0"/>
    <xf numFmtId="0" fontId="1" fillId="0" borderId="0" xfId="0" applyFont="1"/>
    <xf numFmtId="0" fontId="2" fillId="0" borderId="0" xfId="0" applyFont="1" applyAlignment="1">
      <alignment horizontal="right"/>
    </xf>
    <xf numFmtId="164" fontId="1" fillId="0" borderId="0" xfId="0" applyNumberFormat="1" applyFont="1" applyAlignment="1">
      <alignment horizontal="right"/>
    </xf>
    <xf numFmtId="0" fontId="3" fillId="0" borderId="0" xfId="0" applyFont="1"/>
    <xf numFmtId="0" fontId="3" fillId="0" borderId="0" xfId="0" applyFont="1" applyAlignment="1">
      <alignment horizontal="right"/>
    </xf>
    <xf numFmtId="0" fontId="4" fillId="0" borderId="0" xfId="0" applyFont="1"/>
    <xf numFmtId="0" fontId="4" fillId="0" borderId="0" xfId="0" applyFont="1" applyAlignment="1">
      <alignment horizontal="right"/>
    </xf>
    <xf numFmtId="0" fontId="3" fillId="2" borderId="0" xfId="0" applyFont="1" applyFill="1"/>
    <xf numFmtId="0" fontId="1" fillId="2" borderId="0" xfId="0" applyFont="1" applyFill="1"/>
    <xf numFmtId="0" fontId="3" fillId="2" borderId="0" xfId="0" applyFont="1" applyFill="1" applyAlignment="1">
      <alignment horizontal="right"/>
    </xf>
    <xf numFmtId="0" fontId="4" fillId="2" borderId="0" xfId="0" applyFont="1" applyFill="1"/>
    <xf numFmtId="0" fontId="4" fillId="2" borderId="0" xfId="0" applyFont="1" applyFill="1" applyAlignment="1">
      <alignment horizontal="right"/>
    </xf>
    <xf numFmtId="0" fontId="0" fillId="2" borderId="0" xfId="0" applyFill="1"/>
    <xf numFmtId="0" fontId="3" fillId="3" borderId="0" xfId="0" applyFont="1" applyFill="1"/>
    <xf numFmtId="0" fontId="0" fillId="3" borderId="0" xfId="0" applyFill="1"/>
    <xf numFmtId="0" fontId="3" fillId="3" borderId="0" xfId="0" applyFont="1" applyFill="1" applyAlignment="1">
      <alignment horizontal="right"/>
    </xf>
    <xf numFmtId="0" fontId="4" fillId="3" borderId="0" xfId="0" applyFont="1" applyFill="1"/>
    <xf numFmtId="0" fontId="4" fillId="3" borderId="0" xfId="0" applyFont="1" applyFill="1" applyAlignment="1">
      <alignment horizontal="right"/>
    </xf>
    <xf numFmtId="0" fontId="1" fillId="3" borderId="0" xfId="0" applyFont="1" applyFill="1"/>
    <xf numFmtId="0" fontId="3" fillId="4" borderId="0" xfId="0" applyFont="1" applyFill="1"/>
    <xf numFmtId="0" fontId="0" fillId="4" borderId="0" xfId="0" applyFill="1"/>
    <xf numFmtId="0" fontId="4" fillId="4" borderId="0" xfId="0" applyFont="1" applyFill="1"/>
    <xf numFmtId="0" fontId="3" fillId="4" borderId="0" xfId="0" applyFont="1" applyFill="1" applyAlignment="1">
      <alignment horizontal="right"/>
    </xf>
    <xf numFmtId="0" fontId="4" fillId="4" borderId="0" xfId="0" applyFont="1" applyFill="1" applyAlignment="1">
      <alignment horizontal="right"/>
    </xf>
    <xf numFmtId="0" fontId="1" fillId="4" borderId="0" xfId="0" applyFont="1" applyFill="1"/>
    <xf numFmtId="0" fontId="1" fillId="5" borderId="0" xfId="0" applyFont="1" applyFill="1"/>
    <xf numFmtId="0" fontId="0" fillId="5" borderId="0" xfId="0" applyFill="1"/>
    <xf numFmtId="0" fontId="4" fillId="5" borderId="0" xfId="0" applyFont="1" applyFill="1"/>
    <xf numFmtId="0" fontId="3" fillId="5" borderId="0" xfId="0" applyFont="1" applyFill="1" applyAlignment="1">
      <alignment horizontal="right"/>
    </xf>
    <xf numFmtId="0" fontId="4" fillId="5" borderId="0" xfId="0" applyFont="1" applyFill="1" applyAlignment="1">
      <alignment horizontal="right"/>
    </xf>
    <xf numFmtId="0" fontId="1" fillId="6" borderId="0" xfId="0" applyFont="1" applyFill="1"/>
    <xf numFmtId="0" fontId="0" fillId="6" borderId="0" xfId="0" applyFill="1"/>
    <xf numFmtId="0" fontId="3" fillId="6" borderId="0" xfId="0" applyFont="1" applyFill="1" applyAlignment="1">
      <alignment horizontal="right"/>
    </xf>
    <xf numFmtId="0" fontId="4" fillId="6" borderId="0" xfId="0" applyFont="1" applyFill="1" applyAlignment="1">
      <alignment horizontal="right"/>
    </xf>
    <xf numFmtId="0" fontId="4" fillId="6" borderId="0" xfId="0" applyFont="1" applyFill="1"/>
    <xf numFmtId="0" fontId="3" fillId="7" borderId="0" xfId="0" applyFont="1" applyFill="1"/>
    <xf numFmtId="0" fontId="5" fillId="0" borderId="0" xfId="0" applyFont="1" applyAlignment="1">
      <alignment horizontal="left"/>
    </xf>
    <xf numFmtId="0" fontId="5" fillId="2" borderId="0" xfId="0" applyFont="1" applyFill="1" applyAlignment="1">
      <alignment horizontal="left"/>
    </xf>
    <xf numFmtId="0" fontId="5" fillId="3" borderId="0" xfId="0" applyFont="1" applyFill="1" applyAlignment="1">
      <alignment horizontal="left"/>
    </xf>
    <xf numFmtId="0" fontId="5" fillId="4" borderId="0" xfId="0" applyFont="1" applyFill="1" applyAlignment="1">
      <alignment horizontal="left"/>
    </xf>
    <xf numFmtId="0" fontId="5" fillId="5" borderId="0" xfId="0" applyFont="1" applyFill="1" applyAlignment="1">
      <alignment horizontal="left"/>
    </xf>
    <xf numFmtId="0" fontId="5" fillId="6" borderId="0" xfId="0" applyFont="1" applyFill="1" applyAlignment="1">
      <alignment horizontal="left"/>
    </xf>
    <xf numFmtId="0" fontId="6" fillId="0" borderId="0" xfId="0" applyFont="1" applyAlignment="1">
      <alignment horizontal="left"/>
    </xf>
    <xf numFmtId="0" fontId="1" fillId="0" borderId="0" xfId="0" applyFont="1" applyAlignment="1">
      <alignment horizontal="right"/>
    </xf>
    <xf numFmtId="0" fontId="7" fillId="0" borderId="0" xfId="0" applyFont="1"/>
    <xf numFmtId="0" fontId="1" fillId="0" borderId="0" xfId="0" applyFont="1" applyAlignment="1">
      <alignment horizontal="left"/>
    </xf>
    <xf numFmtId="0" fontId="7" fillId="0" borderId="0" xfId="0" applyFont="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9DAF8"/>
      <rgbColor rgb="FF000080"/>
      <rgbColor rgb="FFFF00FF"/>
      <rgbColor rgb="FFFFFF00"/>
      <rgbColor rgb="FF00FFFF"/>
      <rgbColor rgb="FF800080"/>
      <rgbColor rgb="FF800000"/>
      <rgbColor rgb="FF008080"/>
      <rgbColor rgb="FF0000FF"/>
      <rgbColor rgb="FF00CCFF"/>
      <rgbColor rgb="FFCCFFFF"/>
      <rgbColor rgb="FFD9EAD3"/>
      <rgbColor rgb="FFFCE5CD"/>
      <rgbColor rgb="FF99CCFF"/>
      <rgbColor rgb="FFFF99CC"/>
      <rgbColor rgb="FFCC99FF"/>
      <rgbColor rgb="FFF4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A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5"/>
  <sheetViews>
    <sheetView tabSelected="1" zoomScale="66" zoomScaleNormal="115" workbookViewId="0">
      <selection activeCell="G27" sqref="G27"/>
    </sheetView>
  </sheetViews>
  <sheetFormatPr defaultColWidth="12.6640625" defaultRowHeight="12.75" customHeight="1" x14ac:dyDescent="0.25"/>
  <cols>
    <col min="7" max="7" width="19.109375" bestFit="1" customWidth="1"/>
    <col min="8" max="8" width="16.5546875" bestFit="1" customWidth="1"/>
    <col min="9" max="9" width="17.44140625" bestFit="1" customWidth="1"/>
    <col min="10" max="10" width="14.109375" bestFit="1" customWidth="1"/>
    <col min="11" max="11" width="15.33203125" bestFit="1" customWidth="1"/>
    <col min="14" max="14" width="14" bestFit="1" customWidth="1"/>
    <col min="15" max="15" width="18.109375" bestFit="1" customWidth="1"/>
    <col min="16" max="16" width="18.109375" style="43" customWidth="1"/>
  </cols>
  <sheetData>
    <row r="1" spans="1:32" ht="13.8" x14ac:dyDescent="0.25">
      <c r="A1" t="s">
        <v>25</v>
      </c>
      <c r="B1" t="s">
        <v>26</v>
      </c>
      <c r="C1" t="s">
        <v>27</v>
      </c>
      <c r="D1" t="s">
        <v>28</v>
      </c>
      <c r="E1" t="s">
        <v>29</v>
      </c>
      <c r="F1" t="s">
        <v>30</v>
      </c>
      <c r="G1" s="4" t="s">
        <v>1</v>
      </c>
      <c r="H1" s="4" t="s">
        <v>2</v>
      </c>
      <c r="I1" s="4" t="s">
        <v>3</v>
      </c>
      <c r="J1" s="4" t="s">
        <v>4</v>
      </c>
      <c r="K1" s="4" t="s">
        <v>5</v>
      </c>
      <c r="L1" s="4" t="s">
        <v>0</v>
      </c>
      <c r="M1" s="36" t="s">
        <v>6</v>
      </c>
      <c r="N1" s="36" t="s">
        <v>7</v>
      </c>
      <c r="O1" s="4" t="s">
        <v>8</v>
      </c>
      <c r="P1" s="37" t="s">
        <v>10</v>
      </c>
      <c r="Q1" s="4" t="s">
        <v>9</v>
      </c>
      <c r="R1" s="4"/>
      <c r="S1" s="4"/>
      <c r="T1" s="4"/>
      <c r="U1" s="5"/>
      <c r="V1" s="5"/>
      <c r="W1" s="5"/>
      <c r="X1" s="5"/>
      <c r="Y1" s="4"/>
      <c r="Z1" s="4"/>
      <c r="AA1" s="4"/>
      <c r="AB1" s="4"/>
      <c r="AC1" s="4"/>
      <c r="AD1" s="4"/>
      <c r="AE1" s="4"/>
      <c r="AF1" s="4"/>
    </row>
    <row r="2" spans="1:32" s="13" customFormat="1" ht="13.8" x14ac:dyDescent="0.25">
      <c r="A2" s="13" t="s">
        <v>31</v>
      </c>
      <c r="B2" s="13" t="s">
        <v>32</v>
      </c>
      <c r="C2" s="13" t="s">
        <v>33</v>
      </c>
      <c r="D2" s="13">
        <v>2021</v>
      </c>
      <c r="E2" s="13" t="s">
        <v>34</v>
      </c>
      <c r="F2" s="13" t="s">
        <v>35</v>
      </c>
      <c r="G2" s="10">
        <v>20</v>
      </c>
      <c r="H2" s="10">
        <v>60</v>
      </c>
      <c r="I2" s="10">
        <v>1.1000000000000001</v>
      </c>
      <c r="J2" s="11">
        <f>M2/N2</f>
        <v>0.2</v>
      </c>
      <c r="K2" s="12">
        <f>1-J2</f>
        <v>0.8</v>
      </c>
      <c r="L2" s="12">
        <f>H2/I2</f>
        <v>54.54545454545454</v>
      </c>
      <c r="M2" s="10">
        <v>700</v>
      </c>
      <c r="N2" s="10">
        <v>3500</v>
      </c>
      <c r="O2" s="12">
        <f>N2-M2</f>
        <v>2800</v>
      </c>
      <c r="P2" s="38" t="s">
        <v>11</v>
      </c>
      <c r="Q2" s="9">
        <v>4</v>
      </c>
      <c r="S2" s="9"/>
    </row>
    <row r="3" spans="1:32" s="15" customFormat="1" ht="13.8" x14ac:dyDescent="0.25">
      <c r="A3" s="15" t="s">
        <v>36</v>
      </c>
      <c r="B3" s="15" t="s">
        <v>37</v>
      </c>
      <c r="C3" s="15" t="s">
        <v>38</v>
      </c>
      <c r="D3" s="15">
        <v>2021</v>
      </c>
      <c r="E3" s="15" t="s">
        <v>34</v>
      </c>
      <c r="F3" s="15" t="s">
        <v>39</v>
      </c>
      <c r="G3" s="16">
        <v>20</v>
      </c>
      <c r="H3" s="16">
        <v>62.4</v>
      </c>
      <c r="I3" s="16">
        <v>2.7</v>
      </c>
      <c r="J3" s="17">
        <f>M3/N3</f>
        <v>0.3</v>
      </c>
      <c r="K3" s="18">
        <f>1-J3</f>
        <v>0.7</v>
      </c>
      <c r="L3" s="18">
        <f>H3/I3</f>
        <v>23.111111111111111</v>
      </c>
      <c r="M3" s="16">
        <v>300</v>
      </c>
      <c r="N3" s="16">
        <f>0.001*1000000</f>
        <v>1000</v>
      </c>
      <c r="O3" s="18">
        <f>N3-M3</f>
        <v>700</v>
      </c>
      <c r="P3" s="39" t="s">
        <v>12</v>
      </c>
      <c r="Q3" s="19">
        <v>3</v>
      </c>
      <c r="S3" s="19"/>
      <c r="T3" s="19"/>
    </row>
    <row r="4" spans="1:32" s="21" customFormat="1" ht="13.8" x14ac:dyDescent="0.25">
      <c r="A4" s="21" t="s">
        <v>40</v>
      </c>
      <c r="B4" s="21" t="s">
        <v>41</v>
      </c>
      <c r="C4" s="21" t="s">
        <v>42</v>
      </c>
      <c r="D4" s="21">
        <v>2017</v>
      </c>
      <c r="E4" s="21" t="s">
        <v>43</v>
      </c>
      <c r="F4" s="21" t="s">
        <v>44</v>
      </c>
      <c r="G4" s="20">
        <v>25</v>
      </c>
      <c r="H4" s="23">
        <v>57</v>
      </c>
      <c r="I4" s="24">
        <f>H4/L4</f>
        <v>8.7692307692307701</v>
      </c>
      <c r="J4" s="22">
        <f>M4/N4</f>
        <v>0.125</v>
      </c>
      <c r="K4" s="24">
        <f>1-J4</f>
        <v>0.875</v>
      </c>
      <c r="L4" s="23">
        <v>6.5</v>
      </c>
      <c r="M4" s="23">
        <v>400</v>
      </c>
      <c r="N4" s="23">
        <v>3200</v>
      </c>
      <c r="O4" s="24">
        <f>N4-M4</f>
        <v>2800</v>
      </c>
      <c r="P4" s="40" t="s">
        <v>13</v>
      </c>
      <c r="Q4" s="25">
        <v>3</v>
      </c>
      <c r="S4" s="25"/>
      <c r="T4" s="25"/>
    </row>
    <row r="5" spans="1:32" s="27" customFormat="1" ht="13.8" x14ac:dyDescent="0.25">
      <c r="A5" s="27" t="s">
        <v>45</v>
      </c>
      <c r="B5" s="27" t="s">
        <v>46</v>
      </c>
      <c r="C5" s="27" t="s">
        <v>47</v>
      </c>
      <c r="D5" s="27">
        <v>2020</v>
      </c>
      <c r="E5" s="27" t="s">
        <v>43</v>
      </c>
      <c r="F5" s="27" t="s">
        <v>48</v>
      </c>
      <c r="G5" s="28">
        <f>((H5*M5)+(I5*O5))/N5</f>
        <v>10.251805555555555</v>
      </c>
      <c r="H5" s="29">
        <v>33.1</v>
      </c>
      <c r="I5" s="30">
        <f>H5/L5</f>
        <v>0.45972222222222225</v>
      </c>
      <c r="J5" s="28">
        <f>M5/N5</f>
        <v>0.3</v>
      </c>
      <c r="K5" s="30">
        <f>1-J5</f>
        <v>0.7</v>
      </c>
      <c r="L5" s="29">
        <v>72</v>
      </c>
      <c r="M5" s="29">
        <f>0.0003*1000000</f>
        <v>300</v>
      </c>
      <c r="N5" s="29">
        <f>0.001*1000000</f>
        <v>1000</v>
      </c>
      <c r="O5" s="30">
        <f>N5-M5</f>
        <v>700</v>
      </c>
      <c r="P5" s="41" t="s">
        <v>14</v>
      </c>
      <c r="Q5" s="26">
        <v>3</v>
      </c>
      <c r="S5" s="26"/>
      <c r="T5" s="26"/>
    </row>
    <row r="6" spans="1:32" s="27" customFormat="1" ht="13.8" x14ac:dyDescent="0.25">
      <c r="A6" s="27" t="s">
        <v>45</v>
      </c>
      <c r="B6" s="27" t="s">
        <v>46</v>
      </c>
      <c r="C6" s="27" t="s">
        <v>47</v>
      </c>
      <c r="D6" s="27">
        <v>2020</v>
      </c>
      <c r="E6" s="27" t="s">
        <v>43</v>
      </c>
      <c r="F6" s="27" t="s">
        <v>48</v>
      </c>
      <c r="G6" s="28">
        <f>((H6*M6)+(I6*O6))/N6</f>
        <v>30.755416666666669</v>
      </c>
      <c r="H6" s="29">
        <v>99.3</v>
      </c>
      <c r="I6" s="30">
        <f>H6/L6</f>
        <v>1.3791666666666667</v>
      </c>
      <c r="J6" s="28">
        <f>M6/N6</f>
        <v>0.3</v>
      </c>
      <c r="K6" s="30">
        <f>1-J6</f>
        <v>0.7</v>
      </c>
      <c r="L6" s="29">
        <v>72</v>
      </c>
      <c r="M6" s="29">
        <f>0.0003*1000000</f>
        <v>300</v>
      </c>
      <c r="N6" s="29">
        <f>0.001*1000000</f>
        <v>1000</v>
      </c>
      <c r="O6" s="30">
        <f>N6-M6</f>
        <v>700</v>
      </c>
      <c r="P6" s="41" t="s">
        <v>15</v>
      </c>
      <c r="Q6" s="26">
        <v>2</v>
      </c>
      <c r="S6" s="26"/>
      <c r="T6" s="26"/>
    </row>
    <row r="7" spans="1:32" s="21" customFormat="1" ht="13.8" x14ac:dyDescent="0.25">
      <c r="A7" s="21" t="s">
        <v>49</v>
      </c>
      <c r="B7" s="21" t="s">
        <v>50</v>
      </c>
      <c r="C7" s="21" t="s">
        <v>51</v>
      </c>
      <c r="D7" s="21">
        <v>2020</v>
      </c>
      <c r="E7" s="21" t="s">
        <v>43</v>
      </c>
      <c r="F7" s="21" t="s">
        <v>52</v>
      </c>
      <c r="G7" s="20">
        <v>25</v>
      </c>
      <c r="H7" s="23">
        <v>57</v>
      </c>
      <c r="I7" s="23">
        <v>8.8000000000000007</v>
      </c>
      <c r="J7" s="24"/>
      <c r="K7" s="24"/>
      <c r="L7" s="24">
        <f t="shared" ref="L7:L16" si="0">H7/I7</f>
        <v>6.4772727272727266</v>
      </c>
      <c r="M7" s="23">
        <v>1100</v>
      </c>
      <c r="N7" s="23"/>
      <c r="O7" s="24"/>
      <c r="P7" s="40" t="s">
        <v>16</v>
      </c>
      <c r="Q7" s="25">
        <v>4</v>
      </c>
      <c r="S7" s="25"/>
      <c r="T7" s="25"/>
    </row>
    <row r="8" spans="1:32" s="13" customFormat="1" ht="13.8" x14ac:dyDescent="0.25">
      <c r="A8" s="13" t="s">
        <v>53</v>
      </c>
      <c r="B8" s="13" t="s">
        <v>54</v>
      </c>
      <c r="C8" s="13" t="s">
        <v>55</v>
      </c>
      <c r="D8" s="13">
        <v>2015</v>
      </c>
      <c r="E8" s="13" t="s">
        <v>56</v>
      </c>
      <c r="F8" s="13" t="s">
        <v>57</v>
      </c>
      <c r="G8" s="11">
        <f t="shared" ref="G8:G13" si="1">((H8*M8)+(I8*O8))/N8</f>
        <v>26.65</v>
      </c>
      <c r="H8" s="10">
        <v>50</v>
      </c>
      <c r="I8" s="10">
        <v>3.3</v>
      </c>
      <c r="J8" s="11">
        <f t="shared" ref="J8:J16" si="2">M8/N8</f>
        <v>0.5</v>
      </c>
      <c r="K8" s="12">
        <f t="shared" ref="K8:K16" si="3">1-J8</f>
        <v>0.5</v>
      </c>
      <c r="L8" s="12">
        <f t="shared" si="0"/>
        <v>15.151515151515152</v>
      </c>
      <c r="M8" s="10">
        <v>600</v>
      </c>
      <c r="N8" s="10">
        <v>1200</v>
      </c>
      <c r="O8" s="12">
        <f t="shared" ref="O8:O15" si="4">N8-M8</f>
        <v>600</v>
      </c>
      <c r="P8" s="38" t="s">
        <v>17</v>
      </c>
      <c r="Q8" s="9">
        <v>5</v>
      </c>
      <c r="S8" s="9"/>
      <c r="T8" s="9"/>
    </row>
    <row r="9" spans="1:32" s="13" customFormat="1" ht="13.8" x14ac:dyDescent="0.25">
      <c r="A9" s="13" t="s">
        <v>53</v>
      </c>
      <c r="B9" s="13" t="s">
        <v>54</v>
      </c>
      <c r="C9" s="13" t="s">
        <v>55</v>
      </c>
      <c r="D9" s="13">
        <v>2015</v>
      </c>
      <c r="E9" s="13" t="s">
        <v>56</v>
      </c>
      <c r="F9" s="13" t="s">
        <v>57</v>
      </c>
      <c r="G9" s="11">
        <f t="shared" si="1"/>
        <v>53.3</v>
      </c>
      <c r="H9" s="10">
        <v>100</v>
      </c>
      <c r="I9" s="10">
        <v>6.6</v>
      </c>
      <c r="J9" s="11">
        <f t="shared" si="2"/>
        <v>0.5</v>
      </c>
      <c r="K9" s="12">
        <f t="shared" si="3"/>
        <v>0.5</v>
      </c>
      <c r="L9" s="12">
        <f t="shared" si="0"/>
        <v>15.151515151515152</v>
      </c>
      <c r="M9" s="10">
        <v>600</v>
      </c>
      <c r="N9" s="10">
        <v>1200</v>
      </c>
      <c r="O9" s="12">
        <f t="shared" si="4"/>
        <v>600</v>
      </c>
      <c r="P9" s="38" t="s">
        <v>18</v>
      </c>
      <c r="Q9" s="9">
        <v>2</v>
      </c>
      <c r="S9" s="9"/>
      <c r="T9" s="9"/>
    </row>
    <row r="10" spans="1:32" s="13" customFormat="1" ht="13.8" x14ac:dyDescent="0.25">
      <c r="A10" s="13" t="s">
        <v>53</v>
      </c>
      <c r="B10" s="13" t="s">
        <v>54</v>
      </c>
      <c r="C10" s="13" t="s">
        <v>55</v>
      </c>
      <c r="D10" s="13">
        <v>2015</v>
      </c>
      <c r="E10" s="13" t="s">
        <v>56</v>
      </c>
      <c r="F10" s="13" t="s">
        <v>57</v>
      </c>
      <c r="G10" s="11">
        <f t="shared" si="1"/>
        <v>80</v>
      </c>
      <c r="H10" s="10">
        <v>150</v>
      </c>
      <c r="I10" s="10">
        <v>10</v>
      </c>
      <c r="J10" s="11">
        <f t="shared" si="2"/>
        <v>0.5</v>
      </c>
      <c r="K10" s="12">
        <f t="shared" si="3"/>
        <v>0.5</v>
      </c>
      <c r="L10" s="12">
        <f t="shared" si="0"/>
        <v>15</v>
      </c>
      <c r="M10" s="10">
        <v>600</v>
      </c>
      <c r="N10" s="10">
        <v>1200</v>
      </c>
      <c r="O10" s="12">
        <f t="shared" si="4"/>
        <v>600</v>
      </c>
      <c r="P10" s="38" t="s">
        <v>19</v>
      </c>
      <c r="Q10" s="9">
        <v>1</v>
      </c>
      <c r="S10" s="9"/>
      <c r="T10" s="9"/>
    </row>
    <row r="11" spans="1:32" s="13" customFormat="1" ht="13.8" x14ac:dyDescent="0.25">
      <c r="A11" s="13" t="s">
        <v>53</v>
      </c>
      <c r="B11" s="13" t="s">
        <v>54</v>
      </c>
      <c r="C11" s="13" t="s">
        <v>55</v>
      </c>
      <c r="D11" s="13">
        <v>2015</v>
      </c>
      <c r="E11" s="13" t="s">
        <v>56</v>
      </c>
      <c r="F11" s="13" t="s">
        <v>57</v>
      </c>
      <c r="G11" s="11">
        <f t="shared" si="1"/>
        <v>106.65</v>
      </c>
      <c r="H11" s="10">
        <v>200</v>
      </c>
      <c r="I11" s="10">
        <v>13.3</v>
      </c>
      <c r="J11" s="11">
        <f t="shared" si="2"/>
        <v>0.5</v>
      </c>
      <c r="K11" s="12">
        <f t="shared" si="3"/>
        <v>0.5</v>
      </c>
      <c r="L11" s="12">
        <f t="shared" si="0"/>
        <v>15.037593984962406</v>
      </c>
      <c r="M11" s="10">
        <v>600</v>
      </c>
      <c r="N11" s="10">
        <v>1200</v>
      </c>
      <c r="O11" s="12">
        <f t="shared" si="4"/>
        <v>600</v>
      </c>
      <c r="P11" s="38" t="s">
        <v>20</v>
      </c>
      <c r="Q11" s="9">
        <v>1</v>
      </c>
      <c r="S11" s="9"/>
      <c r="T11" s="9"/>
    </row>
    <row r="12" spans="1:32" s="13" customFormat="1" ht="13.8" x14ac:dyDescent="0.25">
      <c r="A12" s="13" t="s">
        <v>53</v>
      </c>
      <c r="B12" s="13" t="s">
        <v>54</v>
      </c>
      <c r="C12" s="13" t="s">
        <v>55</v>
      </c>
      <c r="D12" s="13">
        <v>2015</v>
      </c>
      <c r="E12" s="13" t="s">
        <v>56</v>
      </c>
      <c r="F12" s="13" t="s">
        <v>57</v>
      </c>
      <c r="G12" s="11">
        <f t="shared" si="1"/>
        <v>133.30000000000001</v>
      </c>
      <c r="H12" s="10">
        <v>250</v>
      </c>
      <c r="I12" s="10">
        <v>16.600000000000001</v>
      </c>
      <c r="J12" s="11">
        <f t="shared" si="2"/>
        <v>0.5</v>
      </c>
      <c r="K12" s="12">
        <f t="shared" si="3"/>
        <v>0.5</v>
      </c>
      <c r="L12" s="12">
        <f t="shared" si="0"/>
        <v>15.060240963855421</v>
      </c>
      <c r="M12" s="10">
        <v>600</v>
      </c>
      <c r="N12" s="10">
        <v>1200</v>
      </c>
      <c r="O12" s="12">
        <f t="shared" si="4"/>
        <v>600</v>
      </c>
      <c r="P12" s="38" t="s">
        <v>20</v>
      </c>
      <c r="Q12" s="9">
        <v>1</v>
      </c>
      <c r="S12" s="9"/>
      <c r="T12" s="9"/>
    </row>
    <row r="13" spans="1:32" s="13" customFormat="1" ht="13.8" x14ac:dyDescent="0.25">
      <c r="A13" s="13" t="s">
        <v>53</v>
      </c>
      <c r="B13" s="13" t="s">
        <v>54</v>
      </c>
      <c r="C13" s="13" t="s">
        <v>55</v>
      </c>
      <c r="D13" s="13">
        <v>2015</v>
      </c>
      <c r="E13" s="13" t="s">
        <v>56</v>
      </c>
      <c r="F13" s="13" t="s">
        <v>57</v>
      </c>
      <c r="G13" s="11">
        <f t="shared" si="1"/>
        <v>213</v>
      </c>
      <c r="H13" s="10">
        <v>400</v>
      </c>
      <c r="I13" s="8">
        <v>26</v>
      </c>
      <c r="J13" s="11">
        <f t="shared" si="2"/>
        <v>0.5</v>
      </c>
      <c r="K13" s="12">
        <f t="shared" si="3"/>
        <v>0.5</v>
      </c>
      <c r="L13" s="12">
        <f t="shared" si="0"/>
        <v>15.384615384615385</v>
      </c>
      <c r="M13" s="10">
        <v>600</v>
      </c>
      <c r="N13" s="10">
        <v>1200</v>
      </c>
      <c r="O13" s="12">
        <f t="shared" si="4"/>
        <v>600</v>
      </c>
      <c r="P13" s="38" t="s">
        <v>20</v>
      </c>
      <c r="Q13" s="9">
        <v>1</v>
      </c>
      <c r="S13" s="9"/>
      <c r="T13" s="9"/>
    </row>
    <row r="14" spans="1:32" s="15" customFormat="1" ht="13.8" x14ac:dyDescent="0.25">
      <c r="A14" s="15" t="s">
        <v>58</v>
      </c>
      <c r="B14" s="15" t="s">
        <v>59</v>
      </c>
      <c r="C14" s="15" t="s">
        <v>60</v>
      </c>
      <c r="D14" s="15">
        <v>2021</v>
      </c>
      <c r="E14" s="15" t="s">
        <v>61</v>
      </c>
      <c r="F14" s="15" t="s">
        <v>62</v>
      </c>
      <c r="G14" s="14">
        <v>20</v>
      </c>
      <c r="H14" s="16">
        <v>57</v>
      </c>
      <c r="I14" s="14">
        <v>5</v>
      </c>
      <c r="J14" s="17">
        <f t="shared" si="2"/>
        <v>0.47781569965870307</v>
      </c>
      <c r="K14" s="18">
        <f t="shared" si="3"/>
        <v>0.52218430034129693</v>
      </c>
      <c r="L14" s="18">
        <f t="shared" si="0"/>
        <v>11.4</v>
      </c>
      <c r="M14" s="14">
        <v>700</v>
      </c>
      <c r="N14" s="14">
        <v>1465</v>
      </c>
      <c r="O14" s="18">
        <f t="shared" si="4"/>
        <v>765</v>
      </c>
      <c r="P14" s="39" t="s">
        <v>21</v>
      </c>
      <c r="Q14" s="19">
        <v>2</v>
      </c>
      <c r="S14" s="19"/>
      <c r="T14" s="19"/>
    </row>
    <row r="15" spans="1:32" s="15" customFormat="1" ht="13.8" x14ac:dyDescent="0.25">
      <c r="A15" s="15" t="s">
        <v>58</v>
      </c>
      <c r="B15" s="15" t="s">
        <v>59</v>
      </c>
      <c r="C15" s="15" t="s">
        <v>60</v>
      </c>
      <c r="D15" s="15">
        <v>2021</v>
      </c>
      <c r="E15" s="15" t="s">
        <v>61</v>
      </c>
      <c r="F15" s="15" t="s">
        <v>62</v>
      </c>
      <c r="G15" s="14">
        <v>28</v>
      </c>
      <c r="H15" s="16">
        <v>81</v>
      </c>
      <c r="I15" s="14">
        <v>7.2</v>
      </c>
      <c r="J15" s="17">
        <f t="shared" si="2"/>
        <v>0.47781569965870307</v>
      </c>
      <c r="K15" s="18">
        <f t="shared" si="3"/>
        <v>0.52218430034129693</v>
      </c>
      <c r="L15" s="18">
        <f t="shared" si="0"/>
        <v>11.25</v>
      </c>
      <c r="M15" s="14">
        <v>700</v>
      </c>
      <c r="N15" s="14">
        <v>1465</v>
      </c>
      <c r="O15" s="18">
        <f t="shared" si="4"/>
        <v>765</v>
      </c>
      <c r="P15" s="39" t="s">
        <v>22</v>
      </c>
      <c r="Q15" s="19">
        <v>1</v>
      </c>
      <c r="S15" s="19"/>
      <c r="T15" s="19"/>
    </row>
    <row r="16" spans="1:32" s="32" customFormat="1" ht="13.8" x14ac:dyDescent="0.25">
      <c r="A16" s="32" t="s">
        <v>63</v>
      </c>
      <c r="B16" s="32" t="s">
        <v>64</v>
      </c>
      <c r="C16" s="32" t="s">
        <v>65</v>
      </c>
      <c r="D16" s="32">
        <v>2022</v>
      </c>
      <c r="E16" s="32" t="s">
        <v>61</v>
      </c>
      <c r="F16" s="32" t="s">
        <v>66</v>
      </c>
      <c r="G16" s="33">
        <v>30</v>
      </c>
      <c r="H16" s="33">
        <v>83</v>
      </c>
      <c r="I16" s="33">
        <v>4.5</v>
      </c>
      <c r="J16" s="35">
        <f t="shared" si="2"/>
        <v>0.5</v>
      </c>
      <c r="K16" s="34">
        <f t="shared" si="3"/>
        <v>0.5</v>
      </c>
      <c r="L16" s="34">
        <f t="shared" si="0"/>
        <v>18.444444444444443</v>
      </c>
      <c r="M16" s="33">
        <v>700</v>
      </c>
      <c r="N16" s="33">
        <v>1400</v>
      </c>
      <c r="O16" s="34">
        <v>700</v>
      </c>
      <c r="P16" s="42" t="s">
        <v>23</v>
      </c>
      <c r="Q16" s="31">
        <v>4</v>
      </c>
      <c r="S16" s="31"/>
      <c r="T16" s="31"/>
    </row>
    <row r="17" spans="1:20" s="13" customFormat="1" ht="13.8" x14ac:dyDescent="0.25">
      <c r="A17" s="13" t="s">
        <v>67</v>
      </c>
      <c r="B17" s="13" t="s">
        <v>68</v>
      </c>
      <c r="C17" s="13" t="s">
        <v>69</v>
      </c>
      <c r="D17" s="13">
        <v>2021</v>
      </c>
      <c r="E17" s="13" t="s">
        <v>34</v>
      </c>
      <c r="F17" s="13" t="s">
        <v>70</v>
      </c>
      <c r="G17" s="10">
        <v>30</v>
      </c>
      <c r="H17" s="10">
        <v>59</v>
      </c>
      <c r="I17" s="10">
        <v>10.6</v>
      </c>
      <c r="J17" s="11">
        <f>M17/N17</f>
        <v>0.33333333333333331</v>
      </c>
      <c r="K17" s="12">
        <f>1-J17</f>
        <v>0.66666666666666674</v>
      </c>
      <c r="L17" s="12">
        <f>H17/I17</f>
        <v>5.5660377358490569</v>
      </c>
      <c r="M17" s="10">
        <v>400</v>
      </c>
      <c r="N17" s="10">
        <v>1200</v>
      </c>
      <c r="O17" s="12">
        <v>700</v>
      </c>
      <c r="P17" s="38" t="s">
        <v>24</v>
      </c>
      <c r="Q17" s="9">
        <v>3</v>
      </c>
      <c r="S17" s="9"/>
      <c r="T17" s="9"/>
    </row>
    <row r="18" spans="1:20" ht="13.8" x14ac:dyDescent="0.25">
      <c r="G18" s="7"/>
      <c r="H18" s="1"/>
      <c r="I18" s="1"/>
      <c r="J18" s="1"/>
      <c r="K18" s="1"/>
      <c r="L18" s="1"/>
      <c r="M18" s="1"/>
      <c r="N18" s="1"/>
      <c r="O18" s="1"/>
      <c r="P18" s="37"/>
      <c r="Q18" s="1"/>
      <c r="R18" s="1"/>
      <c r="S18" s="1"/>
      <c r="T18" s="1"/>
    </row>
    <row r="19" spans="1:20" ht="13.8" x14ac:dyDescent="0.25">
      <c r="A19" s="1"/>
      <c r="B19" s="1"/>
      <c r="C19" s="1"/>
      <c r="D19" s="44"/>
      <c r="G19" s="2"/>
      <c r="K19" s="1"/>
      <c r="L19" s="1"/>
      <c r="M19" s="1"/>
      <c r="N19" s="1"/>
      <c r="O19" s="1"/>
      <c r="P19" s="37"/>
      <c r="Q19" s="1"/>
      <c r="R19" s="1"/>
      <c r="S19" s="1"/>
      <c r="T19" s="1"/>
    </row>
    <row r="20" spans="1:20" ht="13.8" x14ac:dyDescent="0.25">
      <c r="A20" s="45" t="s">
        <v>71</v>
      </c>
      <c r="B20" s="45" t="s">
        <v>72</v>
      </c>
      <c r="C20" s="45" t="s">
        <v>73</v>
      </c>
      <c r="D20" s="45"/>
      <c r="G20" s="2"/>
      <c r="H20" s="1"/>
      <c r="I20" s="1"/>
      <c r="K20" s="1"/>
      <c r="L20" s="1"/>
      <c r="O20" s="1"/>
      <c r="P20" s="37"/>
      <c r="Q20" s="1"/>
      <c r="R20" s="1"/>
      <c r="S20" s="1"/>
      <c r="T20" s="1"/>
    </row>
    <row r="21" spans="1:20" ht="12.75" customHeight="1" x14ac:dyDescent="0.25">
      <c r="A21" s="45"/>
      <c r="B21" s="2" t="s">
        <v>74</v>
      </c>
      <c r="C21" s="2" t="s">
        <v>75</v>
      </c>
      <c r="D21" s="44"/>
    </row>
    <row r="22" spans="1:20" ht="13.8" x14ac:dyDescent="0.25">
      <c r="G22" s="2"/>
      <c r="H22" s="1"/>
      <c r="I22" s="1"/>
      <c r="K22" s="1"/>
      <c r="L22" s="1"/>
      <c r="O22" s="1"/>
      <c r="P22" s="37"/>
      <c r="Q22" s="1"/>
      <c r="R22" s="1"/>
      <c r="S22" s="1"/>
      <c r="T22" s="1"/>
    </row>
    <row r="23" spans="1:20" ht="13.8" x14ac:dyDescent="0.25">
      <c r="A23" s="45"/>
      <c r="B23" s="46"/>
      <c r="C23" s="46"/>
      <c r="D23" s="46"/>
      <c r="G23" s="2"/>
      <c r="H23" s="1"/>
      <c r="I23" s="1"/>
      <c r="K23" s="1"/>
      <c r="L23" s="1"/>
      <c r="Q23" s="1"/>
      <c r="R23" s="1"/>
      <c r="S23" s="1"/>
      <c r="T23" s="1"/>
    </row>
    <row r="24" spans="1:20" ht="13.8" x14ac:dyDescent="0.25">
      <c r="A24" s="45"/>
      <c r="B24" s="47"/>
      <c r="C24" s="47"/>
      <c r="D24" s="47"/>
      <c r="G24" s="6"/>
      <c r="H24" s="1"/>
      <c r="I24" s="1"/>
      <c r="K24" s="1"/>
      <c r="L24" s="1"/>
      <c r="O24" s="1"/>
      <c r="P24" s="37"/>
      <c r="Q24" s="1"/>
      <c r="R24" s="1"/>
      <c r="S24" s="1"/>
      <c r="T24" s="1"/>
    </row>
    <row r="25" spans="1:20" ht="13.8" x14ac:dyDescent="0.25">
      <c r="A25" s="1"/>
      <c r="B25" s="44"/>
      <c r="C25" s="44"/>
      <c r="D25" s="1"/>
      <c r="G25" s="2"/>
      <c r="H25" s="1"/>
      <c r="I25" s="1"/>
      <c r="K25" s="1"/>
      <c r="L25" s="1"/>
      <c r="O25" s="1"/>
      <c r="P25" s="37"/>
      <c r="Q25" s="1"/>
      <c r="R25" s="1"/>
      <c r="S25" s="1"/>
      <c r="T25" s="1"/>
    </row>
    <row r="26" spans="1:20" ht="13.8" x14ac:dyDescent="0.25">
      <c r="A26" s="1"/>
      <c r="B26" s="44"/>
      <c r="C26" s="44"/>
      <c r="D26" s="1"/>
      <c r="G26" s="2"/>
      <c r="H26" s="1"/>
      <c r="I26" s="1"/>
      <c r="K26" s="1"/>
      <c r="L26" s="1"/>
      <c r="O26" s="1"/>
      <c r="P26" s="37"/>
      <c r="Q26" s="1"/>
      <c r="R26" s="1"/>
      <c r="S26" s="1"/>
      <c r="T26" s="1"/>
    </row>
    <row r="27" spans="1:20" ht="13.8" x14ac:dyDescent="0.25">
      <c r="G27" s="2"/>
      <c r="H27" s="1"/>
      <c r="I27" s="1"/>
      <c r="K27" s="1"/>
      <c r="L27" s="1"/>
      <c r="O27" s="1"/>
      <c r="P27" s="37"/>
      <c r="Q27" s="1"/>
      <c r="R27" s="1"/>
      <c r="S27" s="1"/>
      <c r="T27" s="1"/>
    </row>
    <row r="29" spans="1:20" ht="13.2" x14ac:dyDescent="0.25"/>
    <row r="30" spans="1:20" ht="13.8" x14ac:dyDescent="0.25">
      <c r="G30" s="2"/>
      <c r="H30" s="1"/>
      <c r="I30" s="1"/>
      <c r="K30" s="1"/>
      <c r="L30" s="1"/>
      <c r="O30" s="1"/>
      <c r="P30" s="37"/>
      <c r="Q30" s="1"/>
      <c r="R30" s="1"/>
      <c r="S30" s="1"/>
      <c r="T30" s="1"/>
    </row>
    <row r="31" spans="1:20" ht="13.8" x14ac:dyDescent="0.25">
      <c r="G31" s="2"/>
      <c r="H31" s="1"/>
      <c r="I31" s="1"/>
      <c r="J31" s="1"/>
      <c r="K31" s="1"/>
      <c r="L31" s="1"/>
      <c r="O31" s="1"/>
      <c r="P31" s="37"/>
      <c r="Q31" s="1"/>
      <c r="R31" s="1"/>
      <c r="S31" s="1"/>
      <c r="T31" s="1"/>
    </row>
    <row r="32" spans="1:20" ht="13.8" x14ac:dyDescent="0.25">
      <c r="G32" s="2"/>
      <c r="H32" s="1"/>
      <c r="I32" s="1"/>
      <c r="J32" s="1"/>
      <c r="K32" s="1"/>
      <c r="L32" s="1"/>
      <c r="O32" s="1"/>
      <c r="P32" s="37"/>
      <c r="Q32" s="1"/>
      <c r="R32" s="1"/>
      <c r="S32" s="1"/>
      <c r="T32" s="1"/>
    </row>
    <row r="33" spans="7:20" ht="13.8" x14ac:dyDescent="0.25">
      <c r="G33" s="2"/>
      <c r="H33" s="1"/>
      <c r="I33" s="1"/>
      <c r="J33" s="1"/>
      <c r="K33" s="1"/>
      <c r="L33" s="1"/>
      <c r="M33" s="1"/>
      <c r="N33" s="1"/>
      <c r="O33" s="1"/>
      <c r="P33" s="37"/>
      <c r="Q33" s="1"/>
      <c r="R33" s="1"/>
      <c r="S33" s="1"/>
      <c r="T33" s="1"/>
    </row>
    <row r="34" spans="7:20" ht="13.8" x14ac:dyDescent="0.25">
      <c r="G34" s="2"/>
      <c r="H34" s="1"/>
      <c r="I34" s="1"/>
      <c r="J34" s="1"/>
      <c r="K34" s="1"/>
      <c r="L34" s="1"/>
      <c r="M34" s="1"/>
      <c r="N34" s="1"/>
      <c r="O34" s="1"/>
      <c r="P34" s="37"/>
      <c r="Q34" s="1"/>
      <c r="R34" s="1"/>
      <c r="S34" s="1"/>
      <c r="T34" s="1"/>
    </row>
    <row r="35" spans="7:20" ht="13.8" x14ac:dyDescent="0.25">
      <c r="G35" s="2"/>
      <c r="H35" s="1"/>
      <c r="I35" s="1"/>
      <c r="J35" s="1"/>
      <c r="K35" s="1"/>
      <c r="L35" s="1"/>
      <c r="M35" s="1"/>
      <c r="N35" s="1"/>
      <c r="O35" s="1"/>
      <c r="P35" s="37"/>
      <c r="Q35" s="1"/>
      <c r="R35" s="1"/>
      <c r="S35" s="1"/>
      <c r="T35" s="1"/>
    </row>
    <row r="36" spans="7:20" ht="13.8" x14ac:dyDescent="0.25">
      <c r="G36" s="2"/>
      <c r="H36" s="1"/>
      <c r="I36" s="1"/>
      <c r="J36" s="1"/>
      <c r="K36" s="1"/>
      <c r="L36" s="1"/>
      <c r="M36" s="1"/>
      <c r="N36" s="1"/>
      <c r="O36" s="1"/>
      <c r="P36" s="37"/>
      <c r="Q36" s="1"/>
      <c r="R36" s="1"/>
      <c r="S36" s="1"/>
      <c r="T36" s="1"/>
    </row>
    <row r="37" spans="7:20" ht="13.8" x14ac:dyDescent="0.25">
      <c r="G37" s="2"/>
      <c r="H37" s="1"/>
      <c r="I37" s="1"/>
      <c r="J37" s="1"/>
      <c r="K37" s="1"/>
      <c r="L37" s="1"/>
      <c r="M37" s="1"/>
      <c r="N37" s="1"/>
      <c r="O37" s="1"/>
      <c r="P37" s="37"/>
      <c r="Q37" s="1"/>
      <c r="R37" s="1"/>
      <c r="S37" s="1"/>
      <c r="T37" s="1"/>
    </row>
    <row r="38" spans="7:20" ht="13.8" x14ac:dyDescent="0.25">
      <c r="G38" s="2"/>
      <c r="H38" s="1"/>
      <c r="I38" s="1"/>
      <c r="J38" s="1"/>
      <c r="K38" s="1"/>
      <c r="L38" s="1"/>
      <c r="M38" s="1"/>
      <c r="N38" s="1"/>
      <c r="O38" s="1"/>
      <c r="P38" s="37"/>
      <c r="Q38" s="1"/>
      <c r="R38" s="1"/>
      <c r="S38" s="1"/>
      <c r="T38" s="1"/>
    </row>
    <row r="39" spans="7:20" ht="13.8" x14ac:dyDescent="0.25">
      <c r="G39" s="2"/>
      <c r="H39" s="1"/>
      <c r="I39" s="1"/>
      <c r="J39" s="1"/>
      <c r="K39" s="1"/>
      <c r="L39" s="1"/>
      <c r="M39" s="1"/>
      <c r="N39" s="1"/>
      <c r="O39" s="1"/>
      <c r="P39" s="37"/>
      <c r="Q39" s="1"/>
      <c r="R39" s="1"/>
      <c r="S39" s="1"/>
      <c r="T39" s="1"/>
    </row>
    <row r="40" spans="7:20" ht="13.8" x14ac:dyDescent="0.25">
      <c r="G40" s="2"/>
      <c r="H40" s="1"/>
      <c r="I40" s="1"/>
      <c r="J40" s="1"/>
      <c r="K40" s="1"/>
      <c r="L40" s="1"/>
      <c r="M40" s="1"/>
      <c r="N40" s="1"/>
      <c r="O40" s="1"/>
      <c r="P40" s="37"/>
      <c r="Q40" s="1"/>
      <c r="R40" s="1"/>
      <c r="S40" s="1"/>
      <c r="T40" s="1"/>
    </row>
    <row r="41" spans="7:20" ht="13.8" x14ac:dyDescent="0.25">
      <c r="G41" s="2"/>
      <c r="H41" s="1"/>
      <c r="I41" s="1"/>
      <c r="J41" s="1"/>
      <c r="K41" s="1"/>
      <c r="L41" s="1"/>
      <c r="M41" s="1"/>
      <c r="N41" s="1"/>
      <c r="O41" s="1"/>
      <c r="P41" s="37"/>
      <c r="Q41" s="1"/>
      <c r="R41" s="1"/>
      <c r="S41" s="1"/>
      <c r="T41" s="1"/>
    </row>
    <row r="42" spans="7:20" ht="13.8" x14ac:dyDescent="0.25">
      <c r="G42" s="2"/>
      <c r="H42" s="1"/>
      <c r="I42" s="1"/>
      <c r="J42" s="1"/>
      <c r="K42" s="1"/>
      <c r="L42" s="1"/>
      <c r="M42" s="1"/>
      <c r="N42" s="1"/>
      <c r="O42" s="1"/>
      <c r="P42" s="37"/>
      <c r="Q42" s="1"/>
      <c r="R42" s="1"/>
      <c r="S42" s="1"/>
      <c r="T42" s="1"/>
    </row>
    <row r="43" spans="7:20" ht="13.8" x14ac:dyDescent="0.25">
      <c r="G43" s="2"/>
      <c r="H43" s="1"/>
      <c r="I43" s="1"/>
      <c r="J43" s="1"/>
      <c r="K43" s="1"/>
      <c r="L43" s="1"/>
      <c r="M43" s="1"/>
      <c r="N43" s="1"/>
      <c r="O43" s="1"/>
      <c r="P43" s="37"/>
      <c r="Q43" s="1"/>
      <c r="R43" s="1"/>
      <c r="S43" s="1"/>
      <c r="T43" s="1"/>
    </row>
    <row r="44" spans="7:20" ht="13.8" x14ac:dyDescent="0.25">
      <c r="G44" s="2"/>
      <c r="H44" s="1"/>
      <c r="I44" s="1"/>
      <c r="J44" s="1"/>
      <c r="K44" s="1"/>
      <c r="L44" s="1"/>
      <c r="M44" s="1"/>
      <c r="N44" s="1"/>
      <c r="O44" s="1"/>
      <c r="P44" s="37"/>
      <c r="Q44" s="1"/>
      <c r="R44" s="1"/>
      <c r="S44" s="1"/>
      <c r="T44" s="1"/>
    </row>
    <row r="45" spans="7:20" ht="13.8" x14ac:dyDescent="0.25">
      <c r="G45" s="2"/>
      <c r="H45" s="1"/>
      <c r="I45" s="1"/>
      <c r="J45" s="1"/>
      <c r="K45" s="1"/>
      <c r="L45" s="1"/>
      <c r="M45" s="1"/>
      <c r="N45" s="1"/>
      <c r="O45" s="1"/>
      <c r="P45" s="37"/>
      <c r="Q45" s="1"/>
      <c r="R45" s="1"/>
      <c r="S45" s="1"/>
      <c r="T45" s="1"/>
    </row>
    <row r="46" spans="7:20" ht="13.8" x14ac:dyDescent="0.25">
      <c r="G46" s="2"/>
      <c r="H46" s="1"/>
      <c r="I46" s="1"/>
      <c r="J46" s="1"/>
      <c r="K46" s="1"/>
      <c r="L46" s="1"/>
      <c r="M46" s="1"/>
      <c r="N46" s="1"/>
      <c r="O46" s="1"/>
      <c r="P46" s="37"/>
      <c r="Q46" s="1"/>
      <c r="R46" s="1"/>
      <c r="S46" s="1"/>
      <c r="T46" s="1"/>
    </row>
    <row r="47" spans="7:20" ht="13.8" x14ac:dyDescent="0.25">
      <c r="G47" s="2"/>
      <c r="H47" s="1"/>
      <c r="I47" s="1"/>
      <c r="J47" s="1"/>
      <c r="K47" s="1"/>
      <c r="L47" s="1"/>
      <c r="M47" s="1"/>
      <c r="N47" s="1"/>
      <c r="O47" s="1"/>
      <c r="P47" s="37"/>
      <c r="Q47" s="1"/>
      <c r="R47" s="1"/>
      <c r="S47" s="1"/>
      <c r="T47" s="1"/>
    </row>
    <row r="48" spans="7:20" ht="13.8" x14ac:dyDescent="0.25">
      <c r="G48" s="2"/>
      <c r="H48" s="1"/>
      <c r="I48" s="1"/>
      <c r="J48" s="1"/>
      <c r="K48" s="1"/>
      <c r="L48" s="1"/>
      <c r="M48" s="1"/>
      <c r="N48" s="1"/>
      <c r="O48" s="1"/>
      <c r="P48" s="37"/>
      <c r="Q48" s="1"/>
      <c r="R48" s="1"/>
      <c r="S48" s="1"/>
      <c r="T48" s="1"/>
    </row>
    <row r="49" spans="7:20" ht="13.8" x14ac:dyDescent="0.25">
      <c r="G49" s="2"/>
      <c r="H49" s="1"/>
      <c r="I49" s="1"/>
      <c r="J49" s="1"/>
      <c r="K49" s="1"/>
      <c r="L49" s="1"/>
      <c r="M49" s="1"/>
      <c r="N49" s="1"/>
      <c r="O49" s="1"/>
      <c r="P49" s="37"/>
      <c r="Q49" s="1"/>
      <c r="R49" s="1"/>
      <c r="S49" s="1"/>
      <c r="T49" s="1"/>
    </row>
    <row r="50" spans="7:20" ht="13.8" x14ac:dyDescent="0.25">
      <c r="G50" s="2"/>
      <c r="H50" s="1"/>
      <c r="I50" s="1"/>
      <c r="J50" s="1"/>
      <c r="K50" s="1"/>
      <c r="L50" s="1"/>
      <c r="M50" s="1"/>
      <c r="N50" s="1"/>
      <c r="O50" s="1"/>
      <c r="P50" s="37"/>
      <c r="Q50" s="1"/>
      <c r="R50" s="1"/>
      <c r="S50" s="1"/>
      <c r="T50" s="1"/>
    </row>
    <row r="51" spans="7:20" ht="13.8" x14ac:dyDescent="0.25">
      <c r="G51" s="2"/>
      <c r="H51" s="1"/>
      <c r="I51" s="1"/>
      <c r="J51" s="1"/>
      <c r="K51" s="1"/>
      <c r="L51" s="1"/>
      <c r="M51" s="1"/>
      <c r="N51" s="1"/>
      <c r="O51" s="1"/>
      <c r="P51" s="37"/>
      <c r="Q51" s="1"/>
      <c r="R51" s="1"/>
      <c r="S51" s="1"/>
      <c r="T51" s="1"/>
    </row>
    <row r="52" spans="7:20" ht="13.8" x14ac:dyDescent="0.25">
      <c r="G52" s="2"/>
      <c r="H52" s="1"/>
      <c r="I52" s="1"/>
      <c r="J52" s="1"/>
      <c r="K52" s="1"/>
      <c r="L52" s="1"/>
      <c r="M52" s="1"/>
      <c r="N52" s="1"/>
      <c r="O52" s="1"/>
      <c r="P52" s="37"/>
      <c r="Q52" s="1"/>
      <c r="R52" s="1"/>
      <c r="S52" s="1"/>
      <c r="T52" s="1"/>
    </row>
    <row r="53" spans="7:20" ht="13.8" x14ac:dyDescent="0.25">
      <c r="G53" s="1"/>
      <c r="H53" s="1"/>
      <c r="K53" s="1"/>
      <c r="L53" s="1"/>
      <c r="M53" s="1"/>
      <c r="N53" s="1"/>
      <c r="O53" s="1"/>
      <c r="P53" s="37"/>
      <c r="Q53" s="1"/>
      <c r="R53" s="1"/>
      <c r="S53" s="1"/>
      <c r="T53" s="1"/>
    </row>
    <row r="54" spans="7:20" ht="13.8" x14ac:dyDescent="0.25">
      <c r="G54" s="2"/>
      <c r="H54" s="1"/>
      <c r="J54" s="1"/>
      <c r="K54" s="1"/>
      <c r="L54" s="1"/>
      <c r="M54" s="1"/>
      <c r="N54" s="1"/>
      <c r="O54" s="1"/>
      <c r="P54" s="37"/>
      <c r="Q54" s="1"/>
      <c r="R54" s="1"/>
      <c r="S54" s="1"/>
      <c r="T54" s="1"/>
    </row>
    <row r="55" spans="7:20" ht="13.8" x14ac:dyDescent="0.25">
      <c r="G55" s="2"/>
      <c r="H55" s="1"/>
      <c r="J55" s="1"/>
      <c r="K55" s="1"/>
      <c r="L55" s="1"/>
      <c r="M55" s="1"/>
      <c r="N55" s="1"/>
      <c r="O55" s="1"/>
      <c r="P55" s="37"/>
      <c r="Q55" s="1"/>
      <c r="R55" s="1"/>
      <c r="S55" s="1"/>
      <c r="T55" s="1"/>
    </row>
    <row r="56" spans="7:20" ht="13.8" x14ac:dyDescent="0.25">
      <c r="G56" s="2"/>
      <c r="H56" s="1"/>
      <c r="J56" s="1"/>
      <c r="K56" s="1"/>
      <c r="L56" s="1"/>
      <c r="M56" s="1"/>
      <c r="N56" s="1"/>
      <c r="O56" s="1"/>
      <c r="P56" s="37"/>
      <c r="Q56" s="1"/>
      <c r="R56" s="1"/>
      <c r="S56" s="1"/>
      <c r="T56" s="1"/>
    </row>
    <row r="57" spans="7:20" ht="13.8" x14ac:dyDescent="0.25">
      <c r="G57" s="2"/>
      <c r="H57" s="3"/>
      <c r="K57" s="1"/>
      <c r="L57" s="1"/>
      <c r="M57" s="1"/>
      <c r="N57" s="1"/>
      <c r="O57" s="1"/>
      <c r="P57" s="37"/>
      <c r="Q57" s="1"/>
      <c r="R57" s="1"/>
      <c r="S57" s="1"/>
      <c r="T57" s="1"/>
    </row>
    <row r="58" spans="7:20" ht="13.8" x14ac:dyDescent="0.25">
      <c r="G58" s="2"/>
      <c r="H58" s="3"/>
      <c r="K58" s="1"/>
      <c r="L58" s="1"/>
      <c r="M58" s="1"/>
      <c r="N58" s="1"/>
      <c r="O58" s="1"/>
      <c r="P58" s="37"/>
      <c r="Q58" s="1"/>
      <c r="R58" s="1"/>
      <c r="S58" s="1"/>
      <c r="T58" s="1"/>
    </row>
    <row r="59" spans="7:20" ht="13.8" x14ac:dyDescent="0.25">
      <c r="G59" s="2"/>
      <c r="H59" s="3"/>
      <c r="K59" s="1"/>
      <c r="L59" s="1"/>
      <c r="M59" s="1"/>
      <c r="N59" s="1"/>
      <c r="O59" s="1"/>
      <c r="P59" s="37"/>
      <c r="Q59" s="1"/>
      <c r="R59" s="1"/>
      <c r="S59" s="1"/>
      <c r="T59" s="1"/>
    </row>
    <row r="60" spans="7:20" ht="13.8" x14ac:dyDescent="0.25">
      <c r="G60" s="2"/>
      <c r="H60" s="3"/>
      <c r="K60" s="1"/>
      <c r="L60" s="1"/>
      <c r="M60" s="1"/>
      <c r="N60" s="1"/>
      <c r="O60" s="1"/>
      <c r="P60" s="37"/>
      <c r="Q60" s="1"/>
      <c r="R60" s="1"/>
      <c r="S60" s="1"/>
      <c r="T60" s="1"/>
    </row>
    <row r="61" spans="7:20" ht="13.8" x14ac:dyDescent="0.25">
      <c r="G61" s="2"/>
      <c r="H61" s="3"/>
      <c r="K61" s="1"/>
      <c r="L61" s="1"/>
      <c r="M61" s="1"/>
      <c r="N61" s="1"/>
      <c r="O61" s="1"/>
      <c r="P61" s="37"/>
      <c r="Q61" s="1"/>
      <c r="R61" s="1"/>
      <c r="S61" s="1"/>
      <c r="T61" s="1"/>
    </row>
    <row r="62" spans="7:20" ht="13.8" x14ac:dyDescent="0.25">
      <c r="G62" s="2"/>
      <c r="H62" s="3"/>
      <c r="K62" s="1"/>
      <c r="L62" s="1"/>
      <c r="M62" s="1"/>
      <c r="N62" s="1"/>
      <c r="O62" s="1"/>
      <c r="P62" s="37"/>
      <c r="Q62" s="1"/>
      <c r="R62" s="1"/>
      <c r="S62" s="1"/>
      <c r="T62" s="1"/>
    </row>
    <row r="63" spans="7:20" ht="13.8" x14ac:dyDescent="0.25">
      <c r="G63" s="1"/>
      <c r="H63" s="1"/>
      <c r="I63" s="1"/>
      <c r="J63" s="1"/>
      <c r="K63" s="1"/>
      <c r="L63" s="1"/>
      <c r="M63" s="1"/>
      <c r="N63" s="1"/>
      <c r="O63" s="1"/>
      <c r="P63" s="37"/>
      <c r="Q63" s="1"/>
      <c r="R63" s="1"/>
      <c r="S63" s="1"/>
      <c r="T63" s="1"/>
    </row>
    <row r="64" spans="7:20" ht="13.8" x14ac:dyDescent="0.25">
      <c r="G64" s="2"/>
      <c r="H64" s="1"/>
      <c r="I64" s="1"/>
      <c r="J64" s="1"/>
      <c r="K64" s="1"/>
      <c r="L64" s="1"/>
      <c r="M64" s="1"/>
      <c r="N64" s="1"/>
      <c r="O64" s="1"/>
      <c r="P64" s="37"/>
      <c r="Q64" s="1"/>
      <c r="R64" s="1"/>
      <c r="S64" s="1"/>
      <c r="T64" s="1"/>
    </row>
    <row r="65" spans="7:20" ht="13.8" x14ac:dyDescent="0.25">
      <c r="G65" s="2"/>
      <c r="H65" s="1"/>
      <c r="I65" s="1"/>
      <c r="J65" s="1"/>
      <c r="K65" s="1"/>
      <c r="L65" s="1"/>
      <c r="M65" s="1"/>
      <c r="N65" s="1"/>
      <c r="O65" s="1"/>
      <c r="P65" s="37"/>
      <c r="Q65" s="1"/>
      <c r="R65" s="1"/>
      <c r="S65" s="1"/>
      <c r="T65" s="1"/>
    </row>
    <row r="66" spans="7:20" ht="13.8" x14ac:dyDescent="0.25">
      <c r="G66" s="2"/>
      <c r="H66" s="1"/>
      <c r="I66" s="1"/>
      <c r="J66" s="1"/>
      <c r="K66" s="1"/>
      <c r="L66" s="1"/>
      <c r="M66" s="1"/>
      <c r="N66" s="1"/>
      <c r="O66" s="1"/>
      <c r="P66" s="37"/>
      <c r="Q66" s="1"/>
      <c r="R66" s="1"/>
      <c r="S66" s="1"/>
      <c r="T66" s="1"/>
    </row>
    <row r="67" spans="7:20" ht="13.8" x14ac:dyDescent="0.25">
      <c r="G67" s="2"/>
      <c r="H67" s="1"/>
      <c r="I67" s="1"/>
      <c r="K67" s="1"/>
      <c r="L67" s="1"/>
      <c r="M67" s="1"/>
      <c r="N67" s="1"/>
      <c r="O67" s="1"/>
      <c r="P67" s="37"/>
      <c r="Q67" s="1"/>
      <c r="R67" s="1"/>
      <c r="S67" s="1"/>
      <c r="T67" s="1"/>
    </row>
    <row r="68" spans="7:20" ht="13.8" x14ac:dyDescent="0.25">
      <c r="G68" s="2"/>
      <c r="H68" s="1"/>
      <c r="I68" s="1"/>
      <c r="K68" s="1"/>
      <c r="L68" s="1"/>
      <c r="M68" s="1"/>
      <c r="N68" s="1"/>
      <c r="O68" s="1"/>
      <c r="P68" s="37"/>
      <c r="Q68" s="1"/>
      <c r="R68" s="1"/>
      <c r="S68" s="1"/>
      <c r="T68" s="1"/>
    </row>
    <row r="69" spans="7:20" ht="13.8" x14ac:dyDescent="0.25">
      <c r="G69" s="2"/>
      <c r="H69" s="1"/>
      <c r="I69" s="1"/>
      <c r="K69" s="1"/>
      <c r="L69" s="1"/>
      <c r="M69" s="1"/>
      <c r="N69" s="1"/>
      <c r="O69" s="1"/>
      <c r="P69" s="37"/>
      <c r="Q69" s="1"/>
      <c r="R69" s="1"/>
      <c r="S69" s="1"/>
      <c r="T69" s="1"/>
    </row>
    <row r="70" spans="7:20" ht="13.8" x14ac:dyDescent="0.25">
      <c r="G70" s="2"/>
      <c r="H70" s="1"/>
      <c r="I70" s="1"/>
      <c r="K70" s="1"/>
      <c r="L70" s="1"/>
      <c r="M70" s="1"/>
      <c r="N70" s="1"/>
      <c r="O70" s="1"/>
      <c r="P70" s="37"/>
      <c r="Q70" s="1"/>
      <c r="R70" s="1"/>
      <c r="S70" s="1"/>
      <c r="T70" s="1"/>
    </row>
    <row r="71" spans="7:20" ht="13.8" x14ac:dyDescent="0.25">
      <c r="G71" s="2"/>
      <c r="H71" s="1"/>
      <c r="I71" s="1"/>
      <c r="K71" s="1"/>
      <c r="L71" s="1"/>
      <c r="M71" s="1"/>
      <c r="N71" s="1"/>
      <c r="O71" s="1"/>
      <c r="P71" s="37"/>
      <c r="Q71" s="1"/>
      <c r="R71" s="1"/>
      <c r="S71" s="1"/>
      <c r="T71" s="1"/>
    </row>
    <row r="72" spans="7:20" ht="13.2" x14ac:dyDescent="0.25"/>
    <row r="73" spans="7:20" ht="13.2" x14ac:dyDescent="0.25"/>
    <row r="74" spans="7:20" ht="13.2" x14ac:dyDescent="0.25"/>
    <row r="75" spans="7:20" ht="13.2" x14ac:dyDescent="0.25"/>
    <row r="76" spans="7:20" ht="13.2" x14ac:dyDescent="0.25"/>
    <row r="77" spans="7:20" ht="13.2" x14ac:dyDescent="0.25"/>
    <row r="78" spans="7:20" ht="13.2" x14ac:dyDescent="0.25"/>
    <row r="79" spans="7:20" ht="13.2" x14ac:dyDescent="0.25"/>
    <row r="80" spans="7:20" ht="13.2" x14ac:dyDescent="0.25"/>
    <row r="81" ht="13.2" x14ac:dyDescent="0.25"/>
    <row r="82" ht="13.2" x14ac:dyDescent="0.25"/>
    <row r="83" ht="13.2" x14ac:dyDescent="0.25"/>
    <row r="84" ht="13.2" x14ac:dyDescent="0.25"/>
    <row r="85" ht="13.2" x14ac:dyDescent="0.25"/>
    <row r="86" ht="13.2" x14ac:dyDescent="0.25"/>
    <row r="87" ht="13.2" x14ac:dyDescent="0.25"/>
    <row r="88" ht="13.2" x14ac:dyDescent="0.25"/>
    <row r="89" ht="13.2" x14ac:dyDescent="0.25"/>
    <row r="90" ht="13.2" x14ac:dyDescent="0.25"/>
    <row r="91" ht="13.2" x14ac:dyDescent="0.25"/>
    <row r="92" ht="13.2" x14ac:dyDescent="0.25"/>
    <row r="93" ht="13.2" x14ac:dyDescent="0.25"/>
    <row r="94" ht="13.2" x14ac:dyDescent="0.25"/>
    <row r="95" ht="13.2" x14ac:dyDescent="0.25"/>
    <row r="96" ht="13.2" x14ac:dyDescent="0.25"/>
    <row r="97" ht="13.2" x14ac:dyDescent="0.25"/>
    <row r="98" ht="13.2" x14ac:dyDescent="0.25"/>
    <row r="99" ht="13.2" x14ac:dyDescent="0.25"/>
    <row r="100" ht="13.2" x14ac:dyDescent="0.25"/>
    <row r="101" ht="13.2" x14ac:dyDescent="0.25"/>
    <row r="102" ht="13.2" x14ac:dyDescent="0.25"/>
    <row r="103" ht="13.2" x14ac:dyDescent="0.25"/>
    <row r="104" ht="13.2" x14ac:dyDescent="0.25"/>
    <row r="105" ht="13.2" x14ac:dyDescent="0.25"/>
    <row r="106" ht="13.2" x14ac:dyDescent="0.25"/>
    <row r="107" ht="13.2" x14ac:dyDescent="0.25"/>
    <row r="108" ht="13.2" x14ac:dyDescent="0.25"/>
    <row r="109" ht="13.2" x14ac:dyDescent="0.25"/>
    <row r="110" ht="13.2" x14ac:dyDescent="0.25"/>
    <row r="111" ht="13.2" x14ac:dyDescent="0.25"/>
    <row r="112" ht="13.2" x14ac:dyDescent="0.25"/>
    <row r="113" ht="13.2" x14ac:dyDescent="0.25"/>
    <row r="114" ht="13.2" x14ac:dyDescent="0.25"/>
    <row r="115" ht="13.2" x14ac:dyDescent="0.25"/>
    <row r="116" ht="13.2" x14ac:dyDescent="0.25"/>
    <row r="117" ht="13.2" x14ac:dyDescent="0.25"/>
    <row r="118" ht="13.2" x14ac:dyDescent="0.25"/>
    <row r="119" ht="13.2" x14ac:dyDescent="0.25"/>
    <row r="120" ht="13.2" x14ac:dyDescent="0.25"/>
    <row r="121" ht="13.2" x14ac:dyDescent="0.25"/>
    <row r="122" ht="13.2" x14ac:dyDescent="0.25"/>
    <row r="123" ht="13.2" x14ac:dyDescent="0.25"/>
    <row r="124" ht="13.2" x14ac:dyDescent="0.25"/>
    <row r="125" ht="13.2" x14ac:dyDescent="0.25"/>
    <row r="126" ht="13.2" x14ac:dyDescent="0.25"/>
    <row r="127" ht="13.2" x14ac:dyDescent="0.25"/>
    <row r="128" ht="13.2" x14ac:dyDescent="0.25"/>
    <row r="129" ht="13.2" x14ac:dyDescent="0.25"/>
    <row r="130" ht="13.2" x14ac:dyDescent="0.25"/>
    <row r="131" ht="13.2" x14ac:dyDescent="0.25"/>
    <row r="132" ht="13.2" x14ac:dyDescent="0.25"/>
    <row r="133" ht="13.2" x14ac:dyDescent="0.25"/>
    <row r="134" ht="13.2" x14ac:dyDescent="0.25"/>
    <row r="135" ht="13.2" x14ac:dyDescent="0.25"/>
    <row r="136" ht="13.2" x14ac:dyDescent="0.25"/>
    <row r="137" ht="13.2" x14ac:dyDescent="0.25"/>
    <row r="138" ht="13.2" x14ac:dyDescent="0.25"/>
    <row r="139" ht="13.2" x14ac:dyDescent="0.25"/>
    <row r="140" ht="13.2" x14ac:dyDescent="0.25"/>
    <row r="141" ht="13.2" x14ac:dyDescent="0.25"/>
    <row r="142" ht="13.2" x14ac:dyDescent="0.25"/>
    <row r="143" ht="13.2" x14ac:dyDescent="0.25"/>
    <row r="144" ht="13.2" x14ac:dyDescent="0.25"/>
    <row r="145" ht="13.2" x14ac:dyDescent="0.25"/>
    <row r="146" ht="13.2" x14ac:dyDescent="0.25"/>
    <row r="147" ht="13.2" x14ac:dyDescent="0.25"/>
    <row r="148" ht="13.2" x14ac:dyDescent="0.25"/>
    <row r="149" ht="13.2" x14ac:dyDescent="0.25"/>
    <row r="150" ht="13.2" x14ac:dyDescent="0.25"/>
    <row r="151" ht="13.2" x14ac:dyDescent="0.25"/>
    <row r="152" ht="13.2" x14ac:dyDescent="0.25"/>
    <row r="153" ht="13.2" x14ac:dyDescent="0.25"/>
    <row r="154" ht="13.2" x14ac:dyDescent="0.25"/>
    <row r="155" ht="13.2" x14ac:dyDescent="0.25"/>
    <row r="156" ht="13.2" x14ac:dyDescent="0.25"/>
    <row r="157" ht="13.2" x14ac:dyDescent="0.25"/>
    <row r="158" ht="13.2" x14ac:dyDescent="0.25"/>
    <row r="159" ht="13.2" x14ac:dyDescent="0.25"/>
    <row r="160" ht="13.2" x14ac:dyDescent="0.25"/>
    <row r="161" ht="13.2" x14ac:dyDescent="0.25"/>
    <row r="162" ht="13.2" x14ac:dyDescent="0.25"/>
    <row r="163" ht="13.2" x14ac:dyDescent="0.25"/>
    <row r="164" ht="13.2" x14ac:dyDescent="0.25"/>
    <row r="165" ht="13.2" x14ac:dyDescent="0.25"/>
    <row r="166" ht="13.2" x14ac:dyDescent="0.25"/>
    <row r="167" ht="13.2" x14ac:dyDescent="0.25"/>
    <row r="168" ht="13.2" x14ac:dyDescent="0.25"/>
    <row r="169" ht="13.2" x14ac:dyDescent="0.25"/>
    <row r="170" ht="13.2" x14ac:dyDescent="0.25"/>
    <row r="171" ht="13.2" x14ac:dyDescent="0.25"/>
    <row r="172" ht="13.2" x14ac:dyDescent="0.25"/>
    <row r="173" ht="13.2" x14ac:dyDescent="0.25"/>
    <row r="174" ht="13.2" x14ac:dyDescent="0.25"/>
    <row r="175" ht="13.2" x14ac:dyDescent="0.25"/>
  </sheetData>
  <pageMargins left="0.74791666666666701" right="0.74791666666666701" top="0.98402777777777795" bottom="0.9840277777777779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Josie McGarrigle</dc:creator>
  <cp:keywords/>
  <dc:description/>
  <cp:lastModifiedBy>Josie McGarrigle</cp:lastModifiedBy>
  <cp:revision>1</cp:revision>
  <dcterms:created xsi:type="dcterms:W3CDTF">2024-04-29T22:07:59Z</dcterms:created>
  <dcterms:modified xsi:type="dcterms:W3CDTF">2024-08-29T00:00:28Z</dcterms:modified>
  <cp:category/>
  <cp:contentStatus/>
</cp:coreProperties>
</file>