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od" sheetId="3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3" l="1"/>
  <c r="I10" i="3"/>
  <c r="M6" i="3" l="1"/>
  <c r="L6" i="3"/>
  <c r="K6" i="3"/>
  <c r="J6" i="3"/>
  <c r="I6" i="3"/>
  <c r="F13" i="3" l="1"/>
  <c r="F24" i="3" s="1"/>
  <c r="F12" i="3" l="1"/>
  <c r="F23" i="3" s="1"/>
  <c r="E11" i="3"/>
  <c r="D13" i="3"/>
  <c r="D24" i="3" s="1"/>
  <c r="C16" i="3"/>
  <c r="C27" i="3" s="1"/>
  <c r="B13" i="3"/>
  <c r="B24" i="3" s="1"/>
  <c r="C15" i="3"/>
  <c r="C26" i="3" s="1"/>
  <c r="B16" i="3"/>
  <c r="B27" i="3" s="1"/>
  <c r="C14" i="3"/>
  <c r="C25" i="3" s="1"/>
  <c r="E12" i="3"/>
  <c r="E23" i="3" s="1"/>
  <c r="B15" i="3"/>
  <c r="B26" i="3" s="1"/>
  <c r="F11" i="3"/>
  <c r="C11" i="3"/>
  <c r="E13" i="3"/>
  <c r="E24" i="3" s="1"/>
  <c r="C12" i="3"/>
  <c r="C23" i="3" s="1"/>
  <c r="B11" i="3"/>
  <c r="B14" i="3"/>
  <c r="B25" i="3" s="1"/>
  <c r="C13" i="3"/>
  <c r="C24" i="3" s="1"/>
  <c r="D14" i="3"/>
  <c r="D25" i="3" s="1"/>
  <c r="D15" i="3"/>
  <c r="D26" i="3" s="1"/>
  <c r="B12" i="3"/>
  <c r="B23" i="3" s="1"/>
  <c r="D11" i="3"/>
  <c r="F15" i="3"/>
  <c r="F26" i="3" s="1"/>
  <c r="E14" i="3"/>
  <c r="E25" i="3" s="1"/>
  <c r="D12" i="3"/>
  <c r="D23" i="3" s="1"/>
  <c r="F16" i="3"/>
  <c r="F27" i="3" s="1"/>
  <c r="E16" i="3"/>
  <c r="E27" i="3" s="1"/>
  <c r="E15" i="3"/>
  <c r="E26" i="3" s="1"/>
  <c r="F14" i="3"/>
  <c r="F25" i="3" s="1"/>
  <c r="D16" i="3"/>
  <c r="D27" i="3" s="1"/>
  <c r="D18" i="3" l="1"/>
  <c r="D22" i="3"/>
  <c r="C18" i="3"/>
  <c r="C22" i="3"/>
  <c r="B18" i="3"/>
  <c r="B22" i="3"/>
  <c r="F18" i="3"/>
  <c r="F22" i="3"/>
  <c r="E22" i="3"/>
  <c r="E18" i="3"/>
</calcChain>
</file>

<file path=xl/sharedStrings.xml><?xml version="1.0" encoding="utf-8"?>
<sst xmlns="http://schemas.openxmlformats.org/spreadsheetml/2006/main" count="20" uniqueCount="10">
  <si>
    <t>对照</t>
    <phoneticPr fontId="4" type="noConversion"/>
  </si>
  <si>
    <t xml:space="preserve"> </t>
    <phoneticPr fontId="4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</si>
  <si>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</si>
  <si>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</si>
  <si>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</si>
  <si>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</si>
  <si>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</si>
  <si>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测定管</t>
    <phoneticPr fontId="4" type="noConversion"/>
  </si>
  <si>
    <t>测定空白管</t>
    <phoneticPr fontId="4" type="noConversion"/>
  </si>
  <si>
    <t>对照空白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</si>
</sst>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topLeftCell="A7" workbookViewId="0">
      <selection activeCell="I20" sqref="I20"/>
    </sheetView>
  </sheetViews>
  <sheetFormatPr defaultRowHeight="14.25" x14ac:dyDescent="0.2"/>
  <cols>
    <col min="2" max="6" width="16.375" customWidth="1"/>
    <col min="9" max="9" width="11" bestFit="1" customWidth="1"/>
    <col min="10" max="12" width="10.875" bestFit="1" customWidth="1"/>
    <col min="13" max="13" width="9.125" bestFit="1" customWidth="1"/>
  </cols>
  <sheetData>
    <row r="1" spans="1:14" x14ac:dyDescent="0.2">
      <c r="A1" s="1"/>
      <c r="B1" s="6" t="s">
        <v>7</v>
      </c>
      <c r="C1" s="7"/>
      <c r="D1" s="7"/>
      <c r="E1" s="7"/>
      <c r="F1" s="8"/>
      <c r="G1" s="1"/>
      <c r="H1" s="1"/>
      <c r="I1" s="6" t="s">
        <v>8</v>
      </c>
      <c r="J1" s="7"/>
      <c r="K1" s="7"/>
      <c r="L1" s="7"/>
      <c r="M1" s="8"/>
    </row>
    <row r="2" spans="1:14" ht="21.75" customHeight="1" x14ac:dyDescent="0.2">
      <c r="A2" s="2"/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/>
      <c r="H2" s="3"/>
      <c r="I2" s="2" t="s">
        <v>2</v>
      </c>
      <c r="J2" s="2" t="s">
        <v>3</v>
      </c>
      <c r="K2" s="2" t="s">
        <v>4</v>
      </c>
      <c r="L2" s="2" t="s">
        <v>5</v>
      </c>
      <c r="M2" s="2" t="s">
        <v>6</v>
      </c>
      <c r="N2" s="4">
        <v>450</v>
      </c>
    </row>
    <row r="3" spans="1:14" x14ac:dyDescent="0.2">
      <c r="A3" s="2"/>
      <c r="B3" s="3">
        <v>0.251</v>
      </c>
      <c r="C3" s="3">
        <v>0.26500000000000001</v>
      </c>
      <c r="D3" s="3">
        <v>0.24399999999999999</v>
      </c>
      <c r="E3" s="3">
        <v>0.26300000000000001</v>
      </c>
      <c r="F3" s="3">
        <v>0.24399999999999999</v>
      </c>
      <c r="G3" s="3"/>
      <c r="H3" s="3"/>
      <c r="I3" s="3">
        <v>0.16</v>
      </c>
      <c r="J3" s="3">
        <v>0.17100000000000001</v>
      </c>
      <c r="K3" s="3">
        <v>0.16900000000000001</v>
      </c>
      <c r="L3" s="3">
        <v>0.20399999999999999</v>
      </c>
      <c r="M3" s="3">
        <v>0.17199999999999999</v>
      </c>
      <c r="N3" s="4">
        <v>450</v>
      </c>
    </row>
    <row r="4" spans="1:14" x14ac:dyDescent="0.2">
      <c r="A4" s="2"/>
      <c r="B4" s="3">
        <v>0.24399999999999999</v>
      </c>
      <c r="C4" s="3">
        <v>0.255</v>
      </c>
      <c r="D4" s="3">
        <v>0.24</v>
      </c>
      <c r="E4" s="3">
        <v>0.26200000000000001</v>
      </c>
      <c r="F4" s="3">
        <v>0.26</v>
      </c>
      <c r="G4" s="3"/>
      <c r="H4" s="3"/>
      <c r="I4" s="3">
        <v>0.16500000000000001</v>
      </c>
      <c r="J4" s="3">
        <v>0.17299999999999999</v>
      </c>
      <c r="K4" s="3">
        <v>0.17100000000000001</v>
      </c>
      <c r="L4" s="3">
        <v>0.19900000000000001</v>
      </c>
      <c r="M4" s="3">
        <v>0.18</v>
      </c>
      <c r="N4" s="4">
        <v>450</v>
      </c>
    </row>
    <row r="5" spans="1:14" x14ac:dyDescent="0.2">
      <c r="A5" s="2"/>
      <c r="B5" s="3">
        <v>0.26</v>
      </c>
      <c r="C5" s="3">
        <v>0.253</v>
      </c>
      <c r="D5" s="3">
        <v>0.255</v>
      </c>
      <c r="E5" s="3">
        <v>0.28199999999999997</v>
      </c>
      <c r="F5" s="3">
        <v>0.26200000000000001</v>
      </c>
      <c r="G5" s="3"/>
      <c r="H5" s="3"/>
      <c r="I5" s="3">
        <v>0.16600000000000001</v>
      </c>
      <c r="J5" s="3">
        <v>0.17</v>
      </c>
      <c r="K5" s="3">
        <v>0.184</v>
      </c>
      <c r="L5" s="3">
        <v>0.20699999999999999</v>
      </c>
      <c r="M5" s="3">
        <v>0.16600000000000001</v>
      </c>
      <c r="N5" s="4">
        <v>450</v>
      </c>
    </row>
    <row r="6" spans="1:14" x14ac:dyDescent="0.2">
      <c r="A6" s="2"/>
      <c r="B6" s="3">
        <v>0.252</v>
      </c>
      <c r="C6" s="3">
        <v>0.25900000000000001</v>
      </c>
      <c r="D6" s="3">
        <v>0.252</v>
      </c>
      <c r="E6" s="3">
        <v>0.26300000000000001</v>
      </c>
      <c r="F6" s="3">
        <v>0.26500000000000001</v>
      </c>
      <c r="G6" s="3"/>
      <c r="H6" s="3"/>
      <c r="I6" s="3">
        <f>AVERAGE(I3:I5)</f>
        <v>0.16366666666666665</v>
      </c>
      <c r="J6" s="3">
        <f>AVERAGE(J3:J5)</f>
        <v>0.17133333333333334</v>
      </c>
      <c r="K6" s="3">
        <f>AVERAGE(K3:K5)</f>
        <v>0.17466666666666666</v>
      </c>
      <c r="L6" s="3">
        <f>AVERAGE(L3:L5)</f>
        <v>0.20333333333333334</v>
      </c>
      <c r="M6" s="3">
        <f t="shared" ref="M6" si="0">AVERAGE(M3:M5)</f>
        <v>0.17266666666666666</v>
      </c>
      <c r="N6" s="4">
        <v>450</v>
      </c>
    </row>
    <row r="7" spans="1:14" x14ac:dyDescent="0.2">
      <c r="A7" s="2"/>
      <c r="B7" s="3">
        <v>0.28799999999999998</v>
      </c>
      <c r="C7" s="3">
        <v>0.246</v>
      </c>
      <c r="D7" s="3">
        <v>0.26800000000000002</v>
      </c>
      <c r="E7" s="3">
        <v>0.26</v>
      </c>
      <c r="F7" s="3">
        <v>0.27200000000000002</v>
      </c>
      <c r="G7" s="3"/>
      <c r="H7" s="3"/>
      <c r="I7" s="2" t="s">
        <v>9</v>
      </c>
      <c r="J7" s="2" t="s">
        <v>0</v>
      </c>
      <c r="K7" s="3"/>
      <c r="L7" s="3"/>
      <c r="M7" s="3"/>
      <c r="N7" s="4">
        <v>450</v>
      </c>
    </row>
    <row r="8" spans="1:14" x14ac:dyDescent="0.2">
      <c r="A8" s="2"/>
      <c r="B8" s="3">
        <v>0.26300000000000001</v>
      </c>
      <c r="C8" s="3">
        <v>0.26300000000000001</v>
      </c>
      <c r="D8" s="3">
        <v>0.251</v>
      </c>
      <c r="E8" s="3">
        <v>0.27100000000000002</v>
      </c>
      <c r="F8" s="3">
        <v>0.26800000000000002</v>
      </c>
      <c r="G8" s="3"/>
      <c r="H8" s="3"/>
      <c r="I8" s="3">
        <v>5.3999999999999999E-2</v>
      </c>
      <c r="J8" s="3">
        <v>0.30099999999999999</v>
      </c>
      <c r="K8" s="3"/>
      <c r="L8" s="3"/>
      <c r="M8" s="3"/>
      <c r="N8" s="4">
        <v>450</v>
      </c>
    </row>
    <row r="9" spans="1:14" ht="15" customHeight="1" x14ac:dyDescent="0.2">
      <c r="A9" s="2"/>
      <c r="B9" s="3"/>
      <c r="C9" s="3"/>
      <c r="D9" s="3"/>
      <c r="E9" s="3"/>
      <c r="F9" s="3"/>
      <c r="G9" s="3"/>
      <c r="H9" s="3"/>
      <c r="I9" s="3">
        <v>5.6000000000000001E-2</v>
      </c>
      <c r="J9" s="3">
        <v>0.30199999999999999</v>
      </c>
      <c r="K9" s="3"/>
      <c r="L9" s="3"/>
      <c r="M9" s="3"/>
      <c r="N9" s="4">
        <v>450</v>
      </c>
    </row>
    <row r="10" spans="1:14" x14ac:dyDescent="0.2">
      <c r="A10" s="2"/>
      <c r="B10" s="3"/>
      <c r="C10" s="3"/>
      <c r="D10" s="3"/>
      <c r="E10" s="3"/>
      <c r="F10" s="3"/>
      <c r="G10" s="3"/>
      <c r="H10" s="3"/>
      <c r="I10" s="3">
        <f>AVERAGE(I8:I9)</f>
        <v>5.5E-2</v>
      </c>
      <c r="J10" s="3">
        <f>AVERAGE(J8:J9)</f>
        <v>0.30149999999999999</v>
      </c>
      <c r="K10" s="3"/>
      <c r="L10" s="3"/>
      <c r="M10" s="3"/>
    </row>
    <row r="11" spans="1:14" x14ac:dyDescent="0.2">
      <c r="B11">
        <f>(($J$10-$I$10)-(B3-$I$6))/($J$10-$I$10)*100</f>
        <v>64.570655848546309</v>
      </c>
      <c r="C11">
        <f>(($J$10-$I$10)-(C3-$J$6))/($J$10-$I$10)*100</f>
        <v>62.001352265043941</v>
      </c>
      <c r="D11">
        <f>(($J$10-$I$10)-(D3-$K$6))/($J$10-$I$10)*100</f>
        <v>71.872887085868825</v>
      </c>
      <c r="E11">
        <f>(($J$10-$I$10)-(E3-$L$6))/($J$10-$I$10)*100</f>
        <v>75.794455713319806</v>
      </c>
      <c r="F11">
        <f>(($J$10-$I$10)-(F3-$M$4))/($J$10-$I$10)*100</f>
        <v>74.036511156186606</v>
      </c>
      <c r="I11" s="5"/>
      <c r="J11" s="5"/>
      <c r="K11" s="5"/>
      <c r="L11" s="5"/>
      <c r="M11" s="5"/>
    </row>
    <row r="12" spans="1:14" x14ac:dyDescent="0.2">
      <c r="B12">
        <f>(($J$10-$I$10)-(B4-$I$6))/($J$10-$I$10)*100</f>
        <v>67.4104124408384</v>
      </c>
      <c r="C12">
        <f>(($J$10-$I$10)-(C4-$J$6))/($J$10-$I$10)*100</f>
        <v>66.058147396889794</v>
      </c>
      <c r="D12">
        <f>(($J$10-$I$10)-(D4-$K$6))/($J$10-$I$10)*100</f>
        <v>73.495605138607161</v>
      </c>
      <c r="E12">
        <f>(($J$10-$I$10)-(E4-$L$6))/($J$10-$I$10)*100</f>
        <v>76.200135226504401</v>
      </c>
      <c r="F12">
        <f>(($J$10-$I$10)-(F4-$M$4))/($J$10-$I$10)*100</f>
        <v>67.54563894523325</v>
      </c>
    </row>
    <row r="13" spans="1:14" x14ac:dyDescent="0.2">
      <c r="B13">
        <f>(($J$10-$I$10)-(B5-$I$6))/($J$10-$I$10)*100</f>
        <v>60.919540229885051</v>
      </c>
      <c r="C13">
        <f>(($J$10-$I$10)-(C5-$J$6))/($J$10-$I$10)*100</f>
        <v>66.869506423258969</v>
      </c>
      <c r="D13">
        <f>(($J$10-$I$10)-(D5-$K$6))/($J$10-$I$10)*100</f>
        <v>67.4104124408384</v>
      </c>
      <c r="E13">
        <f>(($J$10-$I$10)-(E5-$L$6))/($J$10-$I$10)*100</f>
        <v>68.086544962812724</v>
      </c>
      <c r="F13">
        <f>(($J$10-$I$10)-(F5-$M$4))/($J$10-$I$10)*100</f>
        <v>66.73427991886409</v>
      </c>
    </row>
    <row r="14" spans="1:14" x14ac:dyDescent="0.2">
      <c r="B14">
        <f>(($J$10-$I$10)-(B6-$I$6))/($J$10-$I$10)*100</f>
        <v>64.164976335361729</v>
      </c>
      <c r="C14">
        <f>(($J$10-$I$10)-(C6-$J$6))/($J$10-$I$10)*100</f>
        <v>64.435429344151459</v>
      </c>
      <c r="D14">
        <f>(($J$10-$I$10)-(D6-$K$6))/($J$10-$I$10)*100</f>
        <v>68.627450980392155</v>
      </c>
      <c r="E14">
        <f>(($J$10-$I$10)-(E6-$L$6))/($J$10-$I$10)*100</f>
        <v>75.794455713319806</v>
      </c>
      <c r="F14">
        <f>(($J$10-$I$10)-(F6-$M$4))/($J$10-$I$10)*100</f>
        <v>65.517241379310335</v>
      </c>
    </row>
    <row r="15" spans="1:14" x14ac:dyDescent="0.2">
      <c r="B15">
        <f>(($J$10-$I$10)-(B7-$I$6))/($J$10-$I$10)*100</f>
        <v>49.560513860716704</v>
      </c>
      <c r="C15">
        <f>(($J$10-$I$10)-(C7-$J$6))/($J$10-$I$10)*100</f>
        <v>69.709263015551045</v>
      </c>
      <c r="D15">
        <f>(($J$10-$I$10)-(D7-$K$6))/($J$10-$I$10)*100</f>
        <v>62.136578769438799</v>
      </c>
      <c r="E15">
        <f>(($J$10-$I$10)-(E7-$L$6))/($J$10-$I$10)*100</f>
        <v>77.011494252873561</v>
      </c>
      <c r="F15">
        <f>(($J$10-$I$10)-(F7-$M$4))/($J$10-$I$10)*100</f>
        <v>62.677484787018244</v>
      </c>
    </row>
    <row r="16" spans="1:14" x14ac:dyDescent="0.2">
      <c r="B16">
        <f>(($J$10-$I$10)-(B8-$I$6))/($J$10-$I$10)*100</f>
        <v>59.702501690331303</v>
      </c>
      <c r="C16">
        <f>(($J$10-$I$10)-(C8-$J$6))/($J$10-$I$10)*100</f>
        <v>62.812711291413116</v>
      </c>
      <c r="D16">
        <f>(($J$10-$I$10)-(D8-$K$6))/($J$10-$I$10)*100</f>
        <v>69.033130493576749</v>
      </c>
      <c r="E16">
        <f>(($J$10-$I$10)-(E8-$L$6))/($J$10-$I$10)*100</f>
        <v>72.549019607843135</v>
      </c>
      <c r="F16">
        <f>(($J$10-$I$10)-(F8-$M$4))/($J$10-$I$10)*100</f>
        <v>64.300202839756579</v>
      </c>
    </row>
    <row r="18" spans="2:15" x14ac:dyDescent="0.2">
      <c r="B18">
        <f>AVERAGE(B11:B16)</f>
        <v>61.054766734279923</v>
      </c>
      <c r="C18">
        <f t="shared" ref="C18:F18" si="1">AVERAGE(C11:C16)</f>
        <v>65.314401622718051</v>
      </c>
      <c r="D18">
        <f t="shared" si="1"/>
        <v>68.762677484787005</v>
      </c>
      <c r="E18">
        <f t="shared" si="1"/>
        <v>74.239350912778903</v>
      </c>
      <c r="F18">
        <f t="shared" si="1"/>
        <v>66.801893171061522</v>
      </c>
    </row>
    <row r="21" spans="2:15" x14ac:dyDescent="0.2"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</row>
    <row r="22" spans="2:15" x14ac:dyDescent="0.2">
      <c r="B22">
        <f>(B11/50)*12</f>
        <v>15.496957403651114</v>
      </c>
      <c r="C22">
        <f>C11/50*12</f>
        <v>14.880324543610545</v>
      </c>
      <c r="D22">
        <f>D11/50*12</f>
        <v>17.249492900608519</v>
      </c>
      <c r="E22">
        <f>E11/50*12</f>
        <v>18.190669371196755</v>
      </c>
      <c r="F22">
        <f>F11/50*12</f>
        <v>17.768762677484784</v>
      </c>
    </row>
    <row r="23" spans="2:15" x14ac:dyDescent="0.2">
      <c r="B23">
        <f>(B12/50)*12</f>
        <v>16.178498985801216</v>
      </c>
      <c r="C23">
        <f>C12/50*12</f>
        <v>15.853955375253552</v>
      </c>
      <c r="D23">
        <f>D12/50*12</f>
        <v>17.638945233265716</v>
      </c>
      <c r="E23">
        <f>E12/50*12</f>
        <v>18.288032454361055</v>
      </c>
      <c r="F23">
        <f>F12/50*12</f>
        <v>16.21095334685598</v>
      </c>
    </row>
    <row r="24" spans="2:15" x14ac:dyDescent="0.2">
      <c r="B24">
        <f>B13/50*12</f>
        <v>14.620689655172413</v>
      </c>
      <c r="C24">
        <f>C13/50*12</f>
        <v>16.048681541582155</v>
      </c>
      <c r="D24">
        <f>D13/50*12</f>
        <v>16.178498985801216</v>
      </c>
      <c r="E24">
        <f>E13/50*12</f>
        <v>16.340770791075052</v>
      </c>
      <c r="F24">
        <f>F13/50*12</f>
        <v>16.01622718052738</v>
      </c>
    </row>
    <row r="25" spans="2:15" x14ac:dyDescent="0.2">
      <c r="B25">
        <f>B14/50*12</f>
        <v>15.399594320486816</v>
      </c>
      <c r="C25">
        <f>C14/50*12</f>
        <v>15.464503042596352</v>
      </c>
      <c r="D25">
        <f>D14/50*12</f>
        <v>16.470588235294116</v>
      </c>
      <c r="E25">
        <f>E14/50*12</f>
        <v>18.190669371196755</v>
      </c>
      <c r="F25">
        <f>F14/50*12</f>
        <v>15.72413793103448</v>
      </c>
    </row>
    <row r="26" spans="2:15" x14ac:dyDescent="0.2">
      <c r="B26">
        <f>B15/50*12</f>
        <v>11.89452332657201</v>
      </c>
      <c r="C26">
        <f>C15/50*12</f>
        <v>16.730223123732252</v>
      </c>
      <c r="D26">
        <f>D15/50*12</f>
        <v>14.912778904665313</v>
      </c>
      <c r="E26">
        <f>E15/50*12</f>
        <v>18.482758620689655</v>
      </c>
      <c r="F26">
        <f>F15/50*12</f>
        <v>15.042596348884379</v>
      </c>
    </row>
    <row r="27" spans="2:15" x14ac:dyDescent="0.2">
      <c r="B27">
        <f>B16/50*12</f>
        <v>14.328600405679513</v>
      </c>
      <c r="C27">
        <f>C16/50*12</f>
        <v>15.075050709939148</v>
      </c>
      <c r="D27">
        <f>D16/50*12</f>
        <v>16.56795131845842</v>
      </c>
      <c r="E27">
        <f>E16/50*12</f>
        <v>17.411764705882351</v>
      </c>
      <c r="F27">
        <f>F16/50*12</f>
        <v>15.43204868154158</v>
      </c>
      <c r="O27" t="s">
        <v>1</v>
      </c>
    </row>
  </sheetData>
  <mergeCells count="3">
    <mergeCell ref="I11:M11"/>
    <mergeCell ref="B1:F1"/>
    <mergeCell ref="I1:M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2013-01-14T21:40:41Z</dcterms:created>
  <dcterms:modified xsi:type="dcterms:W3CDTF">2023-11-16T09:19:12Z</dcterms:modified>
</cp:coreProperties>
</file>