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D:\桌面\forests103024\"/>
    </mc:Choice>
  </mc:AlternateContent>
  <xr:revisionPtr revIDLastSave="0" documentId="8_{2EA54F40-FE5C-46C3-BCC1-9DD0579F476B}" xr6:coauthVersionLast="47" xr6:coauthVersionMax="47" xr10:uidLastSave="{00000000-0000-0000-0000-000000000000}"/>
  <bookViews>
    <workbookView xWindow="-103" yWindow="-103" windowWidth="22149" windowHeight="13200" tabRatio="598" xr2:uid="{00000000-000D-0000-FFFF-FFFF00000000}"/>
  </bookViews>
  <sheets>
    <sheet name="use" sheetId="12" r:id="rId1"/>
    <sheet name="daily variation" sheetId="1" r:id="rId2"/>
    <sheet name="fluorescence" sheetId="3" r:id="rId3"/>
    <sheet name="light response" sheetId="2" r:id="rId4"/>
    <sheet name="deal" sheetId="10" r:id="rId5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07" i="12" l="1"/>
  <c r="J107" i="12"/>
  <c r="H107" i="12"/>
  <c r="M100" i="12"/>
  <c r="L100" i="12"/>
  <c r="K100" i="12"/>
  <c r="J100" i="12"/>
  <c r="I100" i="12"/>
  <c r="H100" i="12"/>
  <c r="M93" i="12"/>
  <c r="L93" i="12"/>
  <c r="K93" i="12"/>
  <c r="J93" i="12"/>
  <c r="I93" i="12"/>
  <c r="H93" i="12"/>
  <c r="M86" i="12"/>
  <c r="L86" i="12"/>
  <c r="K86" i="12"/>
  <c r="J86" i="12"/>
  <c r="I86" i="12"/>
  <c r="H86" i="12"/>
  <c r="AG3" i="10"/>
  <c r="AI3" i="10"/>
  <c r="AG10" i="10"/>
  <c r="AI10" i="10"/>
  <c r="AG17" i="10"/>
  <c r="AI17" i="10"/>
  <c r="AE17" i="10"/>
  <c r="AE10" i="10"/>
  <c r="AE3" i="10"/>
  <c r="AD16" i="2"/>
  <c r="AD17" i="2"/>
  <c r="AD18" i="2"/>
  <c r="AD19" i="2"/>
  <c r="AD20" i="2"/>
  <c r="AD21" i="2"/>
  <c r="AD22" i="2"/>
  <c r="AD23" i="2"/>
  <c r="AD24" i="2"/>
  <c r="AD25" i="2"/>
  <c r="AD26" i="2"/>
  <c r="AD27" i="2"/>
  <c r="AD29" i="2"/>
  <c r="AD30" i="2"/>
  <c r="AD31" i="2"/>
  <c r="AD32" i="2"/>
  <c r="AD33" i="2"/>
  <c r="AD34" i="2"/>
  <c r="AD35" i="2"/>
  <c r="AD36" i="2"/>
  <c r="AD37" i="2"/>
  <c r="AD38" i="2"/>
  <c r="AD39" i="2"/>
  <c r="AD40" i="2"/>
  <c r="AD4" i="2"/>
  <c r="AD5" i="2"/>
  <c r="AD6" i="2"/>
  <c r="AD7" i="2"/>
  <c r="AD8" i="2"/>
  <c r="AD9" i="2"/>
  <c r="AD10" i="2"/>
  <c r="AD11" i="2"/>
  <c r="AD12" i="2"/>
  <c r="AD13" i="2"/>
  <c r="AD14" i="2"/>
  <c r="AD3" i="2"/>
  <c r="AE3" i="2"/>
  <c r="AE4" i="2"/>
  <c r="AE5" i="2"/>
  <c r="AE6" i="2"/>
  <c r="AE7" i="2"/>
  <c r="AE8" i="2"/>
  <c r="AE9" i="2"/>
  <c r="AE10" i="2"/>
  <c r="AE11" i="2"/>
  <c r="AE12" i="2"/>
  <c r="AE30" i="2"/>
  <c r="AE31" i="2"/>
  <c r="AE32" i="2"/>
  <c r="AE33" i="2"/>
  <c r="AE34" i="2"/>
  <c r="AE35" i="2"/>
  <c r="AE36" i="2"/>
  <c r="AE37" i="2"/>
  <c r="AE38" i="2"/>
  <c r="AE39" i="2"/>
  <c r="AE40" i="2"/>
  <c r="AE17" i="2"/>
  <c r="AE29" i="2"/>
  <c r="AE16" i="2"/>
  <c r="AE18" i="2"/>
  <c r="AE19" i="2"/>
  <c r="AE20" i="2"/>
  <c r="AE21" i="2"/>
  <c r="AE22" i="2"/>
  <c r="AE23" i="2"/>
  <c r="AE24" i="2"/>
  <c r="AE25" i="2"/>
  <c r="AE26" i="2"/>
  <c r="AE27" i="2"/>
  <c r="AE14" i="2"/>
  <c r="AE13" i="2"/>
  <c r="AC3" i="2"/>
  <c r="AG40" i="2"/>
  <c r="AG39" i="2"/>
  <c r="AG38" i="2"/>
  <c r="AG37" i="2"/>
  <c r="AG36" i="2"/>
  <c r="AG35" i="2"/>
  <c r="AG34" i="2"/>
  <c r="AG33" i="2"/>
  <c r="AG32" i="2"/>
  <c r="AG31" i="2"/>
  <c r="AG30" i="2"/>
  <c r="AG29" i="2"/>
  <c r="AG16" i="2"/>
  <c r="AG17" i="2" s="1"/>
  <c r="AG18" i="2" s="1"/>
  <c r="AG19" i="2" s="1"/>
  <c r="AG20" i="2" s="1"/>
  <c r="AG21" i="2" s="1"/>
  <c r="AG22" i="2" s="1"/>
  <c r="AG23" i="2" s="1"/>
  <c r="AG24" i="2" s="1"/>
  <c r="AG25" i="2" s="1"/>
  <c r="AG26" i="2" s="1"/>
  <c r="AG27" i="2" s="1"/>
  <c r="AG3" i="2"/>
  <c r="AG4" i="2" s="1"/>
  <c r="AG5" i="2" s="1"/>
  <c r="AG6" i="2" s="1"/>
  <c r="AG7" i="2" s="1"/>
  <c r="AG8" i="2" s="1"/>
  <c r="AG9" i="2" s="1"/>
  <c r="AG10" i="2" s="1"/>
  <c r="AG11" i="2" s="1"/>
  <c r="AG12" i="2" s="1"/>
  <c r="AG13" i="2" s="1"/>
  <c r="AG14" i="2" s="1"/>
  <c r="AB31" i="2" l="1"/>
  <c r="AC31" i="2"/>
  <c r="AF31" i="2"/>
  <c r="AB32" i="2"/>
  <c r="AC32" i="2"/>
  <c r="AF32" i="2"/>
  <c r="AB33" i="2"/>
  <c r="AC33" i="2"/>
  <c r="AF33" i="2"/>
  <c r="AB34" i="2"/>
  <c r="AC34" i="2"/>
  <c r="AF34" i="2"/>
  <c r="AB35" i="2"/>
  <c r="AC35" i="2"/>
  <c r="AF35" i="2"/>
  <c r="AB36" i="2"/>
  <c r="AC36" i="2"/>
  <c r="AF36" i="2"/>
  <c r="AB37" i="2"/>
  <c r="AC37" i="2"/>
  <c r="AF37" i="2"/>
  <c r="AB38" i="2"/>
  <c r="AC38" i="2"/>
  <c r="AF38" i="2"/>
  <c r="AB39" i="2"/>
  <c r="AC39" i="2"/>
  <c r="AF39" i="2"/>
  <c r="AB40" i="2"/>
  <c r="AC40" i="2"/>
  <c r="AF40" i="2"/>
  <c r="AC30" i="2"/>
  <c r="AF30" i="2"/>
  <c r="AB30" i="2"/>
  <c r="AC29" i="2"/>
  <c r="AF29" i="2"/>
  <c r="AB29" i="2"/>
  <c r="AC16" i="2"/>
  <c r="AC17" i="2" s="1"/>
  <c r="AC18" i="2" s="1"/>
  <c r="AC19" i="2" s="1"/>
  <c r="AC20" i="2" s="1"/>
  <c r="AC21" i="2" s="1"/>
  <c r="AC22" i="2" s="1"/>
  <c r="AC23" i="2" s="1"/>
  <c r="AC24" i="2" s="1"/>
  <c r="AC25" i="2" s="1"/>
  <c r="AC26" i="2" s="1"/>
  <c r="AC27" i="2" s="1"/>
  <c r="AF16" i="2"/>
  <c r="AF17" i="2" s="1"/>
  <c r="AF18" i="2" s="1"/>
  <c r="AF19" i="2" s="1"/>
  <c r="AF20" i="2" s="1"/>
  <c r="AF21" i="2" s="1"/>
  <c r="AF22" i="2" s="1"/>
  <c r="AF23" i="2" s="1"/>
  <c r="AF24" i="2" s="1"/>
  <c r="AF25" i="2" s="1"/>
  <c r="AF26" i="2" s="1"/>
  <c r="AF27" i="2" s="1"/>
  <c r="AB16" i="2"/>
  <c r="AB17" i="2" s="1"/>
  <c r="AB18" i="2" s="1"/>
  <c r="AB19" i="2" s="1"/>
  <c r="AB20" i="2" s="1"/>
  <c r="AB21" i="2" s="1"/>
  <c r="AB22" i="2" s="1"/>
  <c r="AB23" i="2" s="1"/>
  <c r="AB24" i="2" s="1"/>
  <c r="AB25" i="2" s="1"/>
  <c r="AB26" i="2" s="1"/>
  <c r="AB27" i="2" s="1"/>
  <c r="AC4" i="2"/>
  <c r="AC5" i="2" s="1"/>
  <c r="AC6" i="2" s="1"/>
  <c r="AC7" i="2" s="1"/>
  <c r="AC8" i="2" s="1"/>
  <c r="AC9" i="2" s="1"/>
  <c r="AC10" i="2" s="1"/>
  <c r="AC11" i="2" s="1"/>
  <c r="AC12" i="2" s="1"/>
  <c r="AC13" i="2" s="1"/>
  <c r="AC14" i="2" s="1"/>
  <c r="AF3" i="2"/>
  <c r="AF4" i="2" s="1"/>
  <c r="AF5" i="2" s="1"/>
  <c r="AF6" i="2" s="1"/>
  <c r="AF7" i="2" s="1"/>
  <c r="AF8" i="2" s="1"/>
  <c r="AF9" i="2" s="1"/>
  <c r="AF10" i="2" s="1"/>
  <c r="AF11" i="2" s="1"/>
  <c r="AF12" i="2" s="1"/>
  <c r="AF13" i="2" s="1"/>
  <c r="AF14" i="2" s="1"/>
  <c r="AB3" i="2"/>
  <c r="AB4" i="2" s="1"/>
  <c r="AB5" i="2" s="1"/>
  <c r="AB6" i="2" s="1"/>
  <c r="AB7" i="2" s="1"/>
  <c r="AB8" i="2" s="1"/>
  <c r="AB9" i="2" s="1"/>
  <c r="AB10" i="2" s="1"/>
  <c r="AB11" i="2" s="1"/>
  <c r="AB12" i="2" s="1"/>
  <c r="AB13" i="2" s="1"/>
  <c r="AB14" i="2" s="1"/>
  <c r="AD10" i="10"/>
  <c r="AF24" i="10"/>
  <c r="AH24" i="10"/>
  <c r="AF17" i="10"/>
  <c r="AH17" i="10"/>
  <c r="AF10" i="10"/>
  <c r="AH10" i="10"/>
  <c r="AF3" i="10"/>
  <c r="AH3" i="10"/>
  <c r="AD24" i="10"/>
  <c r="AD17" i="10"/>
  <c r="AD3" i="10"/>
</calcChain>
</file>

<file path=xl/sharedStrings.xml><?xml version="1.0" encoding="utf-8"?>
<sst xmlns="http://schemas.openxmlformats.org/spreadsheetml/2006/main" count="904" uniqueCount="142">
  <si>
    <t>E蒸腾</t>
    <phoneticPr fontId="1" type="noConversion"/>
  </si>
  <si>
    <t>leaf</t>
  </si>
  <si>
    <t>o-1</t>
  </si>
  <si>
    <t>o-2</t>
  </si>
  <si>
    <t>o-3</t>
  </si>
  <si>
    <t>30-1</t>
  </si>
  <si>
    <t>30-2</t>
  </si>
  <si>
    <t>30-3</t>
  </si>
  <si>
    <t>50-1</t>
  </si>
  <si>
    <t>50-2</t>
  </si>
  <si>
    <t>50-3</t>
  </si>
  <si>
    <t>70-1</t>
  </si>
  <si>
    <t>70-2</t>
  </si>
  <si>
    <t>70-3</t>
  </si>
  <si>
    <t>80-1</t>
  </si>
  <si>
    <t>80-2</t>
  </si>
  <si>
    <t>80-3</t>
  </si>
  <si>
    <t>90-1</t>
  </si>
  <si>
    <t>90-2</t>
  </si>
  <si>
    <t>90-3</t>
  </si>
  <si>
    <t>mol m⁻² s⁻¹</t>
  </si>
  <si>
    <t>µmol m⁻² s⁻¹</t>
  </si>
  <si>
    <t>hhmmss</t>
  </si>
  <si>
    <t>E蒸腾</t>
  </si>
  <si>
    <t>A净光合</t>
  </si>
  <si>
    <t>gsw气孔导度</t>
  </si>
  <si>
    <t>A净光合</t>
    <phoneticPr fontId="1" type="noConversion"/>
  </si>
  <si>
    <t>gsw气孔导度</t>
    <phoneticPr fontId="1" type="noConversion"/>
  </si>
  <si>
    <t>LI-6800</t>
  </si>
  <si>
    <t>LI-6800</t>
    <phoneticPr fontId="1" type="noConversion"/>
  </si>
  <si>
    <t>0-1</t>
  </si>
  <si>
    <t>0-2</t>
  </si>
  <si>
    <t>0-3</t>
  </si>
  <si>
    <t>cl-6</t>
  </si>
  <si>
    <t>cl-16</t>
  </si>
  <si>
    <t>cl-18</t>
  </si>
  <si>
    <t>Qin外光强</t>
  </si>
  <si>
    <t>Qin外光强</t>
    <phoneticPr fontId="1" type="noConversion"/>
  </si>
  <si>
    <t>Qabs叶光强</t>
  </si>
  <si>
    <t>Qabs叶光强</t>
    <phoneticPr fontId="1" type="noConversion"/>
  </si>
  <si>
    <t>cl-10</t>
    <phoneticPr fontId="1" type="noConversion"/>
  </si>
  <si>
    <t>cl-12</t>
    <phoneticPr fontId="1" type="noConversion"/>
  </si>
  <si>
    <t>cl-14</t>
    <phoneticPr fontId="1" type="noConversion"/>
  </si>
  <si>
    <t>cl-8</t>
    <phoneticPr fontId="1" type="noConversion"/>
  </si>
  <si>
    <t>t for Fm</t>
  </si>
  <si>
    <t>Fo</t>
  </si>
  <si>
    <t>Fm</t>
  </si>
  <si>
    <t>Fv</t>
  </si>
  <si>
    <t>Fo/Fm</t>
  </si>
  <si>
    <t>Fv/Fm</t>
  </si>
  <si>
    <t>PI Inst.</t>
  </si>
  <si>
    <t>Fv/Fo</t>
  </si>
  <si>
    <t>average</t>
    <phoneticPr fontId="1" type="noConversion"/>
  </si>
  <si>
    <t>obs</t>
  </si>
  <si>
    <t>plant</t>
  </si>
  <si>
    <t>40%</t>
  </si>
  <si>
    <t>20%</t>
  </si>
  <si>
    <t>60%</t>
  </si>
  <si>
    <t>90-2</t>
    <phoneticPr fontId="1" type="noConversion"/>
  </si>
  <si>
    <t>90-3</t>
    <phoneticPr fontId="1" type="noConversion"/>
  </si>
  <si>
    <t>mmol m⁻² s⁻¹</t>
  </si>
  <si>
    <t>含水量</t>
    <phoneticPr fontId="1" type="noConversion"/>
  </si>
  <si>
    <t>含水率</t>
    <phoneticPr fontId="1" type="noConversion"/>
  </si>
  <si>
    <t>Emm</t>
    <phoneticPr fontId="1" type="noConversion"/>
  </si>
  <si>
    <t>Qin控制光强</t>
    <phoneticPr fontId="1" type="noConversion"/>
  </si>
  <si>
    <t>Qamb_out自然光</t>
    <phoneticPr fontId="1" type="noConversion"/>
  </si>
  <si>
    <t>6点</t>
  </si>
  <si>
    <t>8点</t>
  </si>
  <si>
    <t>10点</t>
  </si>
  <si>
    <t>E</t>
  </si>
  <si>
    <t>A</t>
  </si>
  <si>
    <t>A</t>
    <phoneticPr fontId="1" type="noConversion"/>
  </si>
  <si>
    <t>gsw</t>
  </si>
  <si>
    <t>gsw</t>
    <phoneticPr fontId="1" type="noConversion"/>
  </si>
  <si>
    <t>控水</t>
  </si>
  <si>
    <t>控水</t>
    <phoneticPr fontId="1" type="noConversion"/>
  </si>
  <si>
    <t>12点</t>
    <phoneticPr fontId="1" type="noConversion"/>
  </si>
  <si>
    <t>18点</t>
  </si>
  <si>
    <t>18点</t>
    <phoneticPr fontId="1" type="noConversion"/>
  </si>
  <si>
    <t>16点</t>
  </si>
  <si>
    <t>14点</t>
  </si>
  <si>
    <t>日动态</t>
    <phoneticPr fontId="1" type="noConversion"/>
  </si>
  <si>
    <t>遮光</t>
    <phoneticPr fontId="1" type="noConversion"/>
  </si>
  <si>
    <t>fv/fm</t>
    <phoneticPr fontId="1" type="noConversion"/>
  </si>
  <si>
    <t>控水荧光</t>
    <phoneticPr fontId="1" type="noConversion"/>
  </si>
  <si>
    <t>水浴荧光</t>
    <phoneticPr fontId="1" type="noConversion"/>
  </si>
  <si>
    <t>水浴后</t>
    <phoneticPr fontId="1" type="noConversion"/>
  </si>
  <si>
    <t>水温</t>
    <phoneticPr fontId="1" type="noConversion"/>
  </si>
  <si>
    <t>24h后</t>
    <phoneticPr fontId="1" type="noConversion"/>
  </si>
  <si>
    <t>水浴前</t>
    <phoneticPr fontId="1" type="noConversion"/>
  </si>
  <si>
    <t>苗圃（65%）</t>
    <phoneticPr fontId="1" type="noConversion"/>
  </si>
  <si>
    <t>叶重</t>
    <phoneticPr fontId="1" type="noConversion"/>
  </si>
  <si>
    <t>叶片鲜重</t>
    <phoneticPr fontId="1" type="noConversion"/>
  </si>
  <si>
    <t>叶片干重</t>
    <phoneticPr fontId="1" type="noConversion"/>
  </si>
  <si>
    <t>27℃</t>
  </si>
  <si>
    <t>27℃</t>
    <phoneticPr fontId="1" type="noConversion"/>
  </si>
  <si>
    <t>37℃</t>
  </si>
  <si>
    <t>37℃</t>
    <phoneticPr fontId="1" type="noConversion"/>
  </si>
  <si>
    <t>40℃</t>
  </si>
  <si>
    <t>40℃</t>
    <phoneticPr fontId="1" type="noConversion"/>
  </si>
  <si>
    <t>43℃</t>
  </si>
  <si>
    <t>43℃</t>
    <phoneticPr fontId="1" type="noConversion"/>
  </si>
  <si>
    <t>46℃</t>
  </si>
  <si>
    <t>46℃</t>
    <phoneticPr fontId="1" type="noConversion"/>
  </si>
  <si>
    <t>49℃</t>
  </si>
  <si>
    <t>49℃</t>
    <phoneticPr fontId="1" type="noConversion"/>
  </si>
  <si>
    <t>51℃</t>
  </si>
  <si>
    <t>51℃</t>
    <phoneticPr fontId="1" type="noConversion"/>
  </si>
  <si>
    <t>（6和8在origin数据对调）</t>
    <phoneticPr fontId="1" type="noConversion"/>
  </si>
  <si>
    <t>Qin</t>
    <phoneticPr fontId="1" type="noConversion"/>
  </si>
  <si>
    <t>20%</t>
    <phoneticPr fontId="1" type="noConversion"/>
  </si>
  <si>
    <t>0-2</t>
    <phoneticPr fontId="1" type="noConversion"/>
  </si>
  <si>
    <t>50-1</t>
    <phoneticPr fontId="1" type="noConversion"/>
  </si>
  <si>
    <t>80-1</t>
    <phoneticPr fontId="1" type="noConversion"/>
  </si>
  <si>
    <t>30-2</t>
    <phoneticPr fontId="1" type="noConversion"/>
  </si>
  <si>
    <t>40%</t>
    <phoneticPr fontId="1" type="noConversion"/>
  </si>
  <si>
    <t>60%</t>
    <phoneticPr fontId="1" type="noConversion"/>
  </si>
  <si>
    <t>70-1</t>
    <phoneticPr fontId="1" type="noConversion"/>
  </si>
  <si>
    <t>30-3</t>
    <phoneticPr fontId="1" type="noConversion"/>
  </si>
  <si>
    <t>80-3</t>
    <phoneticPr fontId="1" type="noConversion"/>
  </si>
  <si>
    <t>70-3</t>
    <phoneticPr fontId="1" type="noConversion"/>
  </si>
  <si>
    <t>µmol mol⁻¹</t>
  </si>
  <si>
    <t>Ci（胞间二氧化碳）</t>
    <phoneticPr fontId="1" type="noConversion"/>
  </si>
  <si>
    <t>Ci胞间二氧化碳</t>
    <phoneticPr fontId="1" type="noConversion"/>
  </si>
  <si>
    <t>E蒸腾*1000=Emm</t>
    <phoneticPr fontId="1" type="noConversion"/>
  </si>
  <si>
    <r>
      <t>mol m</t>
    </r>
    <r>
      <rPr>
        <sz val="11"/>
        <color theme="1"/>
        <rFont val="MS Gothic"/>
        <family val="3"/>
        <charset val="1"/>
      </rPr>
      <t>⁻</t>
    </r>
    <r>
      <rPr>
        <sz val="11"/>
        <color theme="1"/>
        <rFont val="等线"/>
        <family val="3"/>
        <charset val="134"/>
        <scheme val="minor"/>
      </rPr>
      <t>² s</t>
    </r>
    <r>
      <rPr>
        <sz val="11"/>
        <color theme="1"/>
        <rFont val="MS Gothic"/>
        <family val="3"/>
        <charset val="1"/>
      </rPr>
      <t>⁻</t>
    </r>
    <r>
      <rPr>
        <sz val="11"/>
        <color theme="1"/>
        <rFont val="等线"/>
        <family val="3"/>
        <charset val="134"/>
        <scheme val="minor"/>
      </rPr>
      <t>¹</t>
    </r>
    <r>
      <rPr>
        <sz val="11"/>
        <color theme="1"/>
        <rFont val="等线"/>
        <family val="2"/>
        <scheme val="minor"/>
      </rPr>
      <t>(mmol)</t>
    </r>
    <phoneticPr fontId="1" type="noConversion"/>
  </si>
  <si>
    <t>sd</t>
    <phoneticPr fontId="1" type="noConversion"/>
  </si>
  <si>
    <t>E蒸腾*1000</t>
    <phoneticPr fontId="1" type="noConversion"/>
  </si>
  <si>
    <t>osd</t>
    <phoneticPr fontId="1" type="noConversion"/>
  </si>
  <si>
    <t>ｏｓｄ</t>
    <phoneticPr fontId="1" type="noConversion"/>
  </si>
  <si>
    <t>ｓｄ</t>
    <phoneticPr fontId="1" type="noConversion"/>
  </si>
  <si>
    <t>cl-10</t>
  </si>
  <si>
    <r>
      <t>µmol m</t>
    </r>
    <r>
      <rPr>
        <sz val="11"/>
        <color theme="1"/>
        <rFont val="MS Gothic"/>
        <family val="3"/>
        <charset val="1"/>
      </rPr>
      <t>⁻</t>
    </r>
    <r>
      <rPr>
        <sz val="11"/>
        <color theme="1"/>
        <rFont val="等线"/>
        <family val="3"/>
        <charset val="134"/>
        <scheme val="minor"/>
      </rPr>
      <t>² s</t>
    </r>
    <r>
      <rPr>
        <sz val="11"/>
        <color theme="1"/>
        <rFont val="MS Gothic"/>
        <family val="3"/>
        <charset val="1"/>
      </rPr>
      <t>⁻</t>
    </r>
    <r>
      <rPr>
        <sz val="11"/>
        <color theme="1"/>
        <rFont val="等线"/>
        <family val="3"/>
        <charset val="134"/>
        <scheme val="minor"/>
      </rPr>
      <t>¹</t>
    </r>
    <phoneticPr fontId="1" type="noConversion"/>
  </si>
  <si>
    <t>osd</t>
  </si>
  <si>
    <t>WUE</t>
    <phoneticPr fontId="1" type="noConversion"/>
  </si>
  <si>
    <t>日动态数据整理</t>
    <phoneticPr fontId="1" type="noConversion"/>
  </si>
  <si>
    <t>average</t>
  </si>
  <si>
    <t>Ci</t>
    <phoneticPr fontId="1" type="noConversion"/>
  </si>
  <si>
    <t>ｏｓｄ</t>
  </si>
  <si>
    <t>ｓｄ</t>
  </si>
  <si>
    <t xml:space="preserve">光响应 </t>
    <phoneticPr fontId="1" type="noConversion"/>
  </si>
  <si>
    <t>处理数据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</si>
</sst>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6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rgb="FF000000"/>
      <name val="宋体"/>
      <family val="3"/>
      <charset val="134"/>
    </font>
    <font>
      <sz val="11"/>
      <color rgb="FF000000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11"/>
      <color theme="1"/>
      <name val="MS Gothic"/>
      <family val="3"/>
      <charset val="1"/>
    </font>
  </fonts>
  <fills count="8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>
      <alignment vertical="center"/>
    </xf>
    <xf numFmtId="58" fontId="0" fillId="0" borderId="0" xfId="0" applyNumberFormat="1" applyAlignment="1">
      <alignment vertical="center"/>
    </xf>
    <xf numFmtId="17" fontId="0" fillId="0" borderId="0" xfId="0" applyNumberFormat="1" applyAlignment="1">
      <alignment vertical="center"/>
    </xf>
    <xf numFmtId="0" fontId="2" fillId="0" borderId="0" xfId="0" applyFont="1"/>
    <xf numFmtId="0" fontId="3" fillId="0" borderId="0" xfId="0" applyFont="1"/>
    <xf numFmtId="9" fontId="0" fillId="0" borderId="0" xfId="0" applyNumberFormat="1"/>
    <xf numFmtId="0" fontId="0" fillId="2" borderId="0" xfId="0" applyFill="1"/>
    <xf numFmtId="0" fontId="0" fillId="4" borderId="0" xfId="0" applyFill="1"/>
    <xf numFmtId="0" fontId="0" fillId="5" borderId="0" xfId="0" applyFill="1"/>
    <xf numFmtId="0" fontId="0" fillId="6" borderId="0" xfId="0" applyFill="1"/>
    <xf numFmtId="0" fontId="0" fillId="2" borderId="1" xfId="0" applyFill="1" applyBorder="1"/>
    <xf numFmtId="9" fontId="0" fillId="2" borderId="1" xfId="0" applyNumberFormat="1" applyFill="1" applyBorder="1"/>
    <xf numFmtId="0" fontId="0" fillId="2" borderId="1" xfId="0" applyFill="1" applyBorder="1" applyAlignment="1">
      <alignment horizontal="center"/>
    </xf>
    <xf numFmtId="10" fontId="0" fillId="2" borderId="1" xfId="0" applyNumberFormat="1" applyFill="1" applyBorder="1" applyAlignment="1">
      <alignment horizontal="center"/>
    </xf>
    <xf numFmtId="0" fontId="0" fillId="6" borderId="1" xfId="0" applyFill="1" applyBorder="1" applyAlignment="1">
      <alignment horizontal="left"/>
    </xf>
    <xf numFmtId="0" fontId="0" fillId="6" borderId="1" xfId="0" applyFill="1" applyBorder="1"/>
    <xf numFmtId="9" fontId="0" fillId="6" borderId="1" xfId="0" applyNumberFormat="1" applyFill="1" applyBorder="1"/>
    <xf numFmtId="0" fontId="0" fillId="7" borderId="1" xfId="0" applyFill="1" applyBorder="1"/>
    <xf numFmtId="0" fontId="0" fillId="7" borderId="1" xfId="0" applyFill="1" applyBorder="1" applyAlignment="1">
      <alignment horizontal="center"/>
    </xf>
    <xf numFmtId="9" fontId="0" fillId="7" borderId="1" xfId="0" applyNumberFormat="1" applyFill="1" applyBorder="1"/>
    <xf numFmtId="176" fontId="0" fillId="7" borderId="1" xfId="0" applyNumberFormat="1" applyFill="1" applyBorder="1" applyAlignment="1">
      <alignment horizontal="center"/>
    </xf>
    <xf numFmtId="0" fontId="0" fillId="0" borderId="1" xfId="0" applyBorder="1"/>
    <xf numFmtId="49" fontId="0" fillId="0" borderId="1" xfId="0" applyNumberFormat="1" applyBorder="1"/>
    <xf numFmtId="49" fontId="0" fillId="3" borderId="1" xfId="0" applyNumberFormat="1" applyFill="1" applyBorder="1"/>
    <xf numFmtId="0" fontId="0" fillId="5" borderId="1" xfId="0" applyFill="1" applyBorder="1"/>
    <xf numFmtId="9" fontId="0" fillId="0" borderId="1" xfId="0" applyNumberFormat="1" applyBorder="1" applyAlignment="1">
      <alignment horizontal="left"/>
    </xf>
    <xf numFmtId="0" fontId="2" fillId="5" borderId="0" xfId="0" applyFont="1" applyFill="1"/>
    <xf numFmtId="0" fontId="2" fillId="5" borderId="1" xfId="0" applyFont="1" applyFill="1" applyBorder="1"/>
    <xf numFmtId="0" fontId="0" fillId="4" borderId="1" xfId="0" applyFill="1" applyBorder="1"/>
    <xf numFmtId="49" fontId="0" fillId="4" borderId="1" xfId="0" applyNumberFormat="1" applyFill="1" applyBorder="1"/>
    <xf numFmtId="0" fontId="0" fillId="0" borderId="2" xfId="0" applyBorder="1"/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6A1713-06E3-4BBE-B3BE-23D1B9804F78}">
  <dimension ref="A1:AD113"/>
  <sheetViews>
    <sheetView tabSelected="1" topLeftCell="A13" zoomScale="70" zoomScaleNormal="70" workbookViewId="0">
      <selection activeCell="G47" sqref="G47"/>
    </sheetView>
  </sheetViews>
  <sheetFormatPr defaultRowHeight="14.15" x14ac:dyDescent="0.35"/>
  <cols>
    <col min="1" max="1" width="16.85546875" bestFit="1" customWidth="1"/>
    <col min="2" max="2" width="15.640625" bestFit="1" customWidth="1"/>
    <col min="3" max="4" width="14.42578125" bestFit="1" customWidth="1"/>
    <col min="5" max="5" width="15.640625" bestFit="1" customWidth="1"/>
    <col min="6" max="7" width="14.42578125" bestFit="1" customWidth="1"/>
    <col min="8" max="8" width="15.640625" bestFit="1" customWidth="1"/>
    <col min="9" max="11" width="14.42578125" bestFit="1" customWidth="1"/>
    <col min="12" max="14" width="15.640625" bestFit="1" customWidth="1"/>
    <col min="16" max="16" width="10.140625" bestFit="1" customWidth="1"/>
    <col min="17" max="17" width="16.85546875" bestFit="1" customWidth="1"/>
    <col min="18" max="18" width="15.640625" bestFit="1" customWidth="1"/>
    <col min="19" max="20" width="14.42578125" bestFit="1" customWidth="1"/>
    <col min="21" max="21" width="15.640625" bestFit="1" customWidth="1"/>
    <col min="22" max="23" width="14.42578125" bestFit="1" customWidth="1"/>
    <col min="24" max="24" width="15.640625" bestFit="1" customWidth="1"/>
    <col min="25" max="26" width="14.42578125" bestFit="1" customWidth="1"/>
    <col min="27" max="27" width="6.35546875" bestFit="1" customWidth="1"/>
    <col min="28" max="30" width="15.640625" bestFit="1" customWidth="1"/>
  </cols>
  <sheetData>
    <row r="1" spans="1:30" x14ac:dyDescent="0.35">
      <c r="A1" s="11" t="s">
        <v>135</v>
      </c>
      <c r="B1" s="12">
        <v>0.2</v>
      </c>
      <c r="C1" s="11"/>
      <c r="D1" s="11"/>
      <c r="E1" s="12">
        <v>0.4</v>
      </c>
      <c r="F1" s="11"/>
      <c r="G1" s="11"/>
      <c r="H1" s="12">
        <v>0.6</v>
      </c>
      <c r="I1" s="11"/>
      <c r="J1" s="11"/>
      <c r="K1" s="11"/>
      <c r="L1" s="12">
        <v>0.2</v>
      </c>
      <c r="M1" s="12">
        <v>0.4</v>
      </c>
      <c r="N1" s="12">
        <v>0.6</v>
      </c>
      <c r="O1" s="6"/>
      <c r="P1" t="s">
        <v>141</v>
      </c>
      <c r="Q1" s="16" t="s">
        <v>135</v>
      </c>
      <c r="R1" s="17">
        <v>0.2</v>
      </c>
      <c r="S1" s="16"/>
      <c r="T1" s="16"/>
      <c r="U1" s="17">
        <v>0.4</v>
      </c>
      <c r="V1" s="16"/>
      <c r="W1" s="16"/>
      <c r="X1" s="17">
        <v>0.6</v>
      </c>
      <c r="Y1" s="16"/>
      <c r="Z1" s="16"/>
      <c r="AA1" s="16"/>
      <c r="AB1" s="17">
        <v>0.2</v>
      </c>
      <c r="AC1" s="17">
        <v>0.4</v>
      </c>
      <c r="AD1" s="17">
        <v>0.6</v>
      </c>
    </row>
    <row r="2" spans="1:30" x14ac:dyDescent="0.35">
      <c r="A2" s="11" t="s">
        <v>71</v>
      </c>
      <c r="B2" s="11" t="s">
        <v>52</v>
      </c>
      <c r="C2" s="11" t="s">
        <v>128</v>
      </c>
      <c r="D2" s="11" t="s">
        <v>126</v>
      </c>
      <c r="E2" s="11" t="s">
        <v>52</v>
      </c>
      <c r="F2" s="11" t="s">
        <v>128</v>
      </c>
      <c r="G2" s="11" t="s">
        <v>126</v>
      </c>
      <c r="H2" s="11" t="s">
        <v>52</v>
      </c>
      <c r="I2" s="11" t="s">
        <v>128</v>
      </c>
      <c r="J2" s="11" t="s">
        <v>126</v>
      </c>
      <c r="K2" s="11" t="s">
        <v>134</v>
      </c>
      <c r="L2" s="11"/>
      <c r="M2" s="11"/>
      <c r="N2" s="11"/>
      <c r="Q2" s="16" t="s">
        <v>71</v>
      </c>
      <c r="R2" s="16" t="s">
        <v>52</v>
      </c>
      <c r="S2" s="16" t="s">
        <v>128</v>
      </c>
      <c r="T2" s="16" t="s">
        <v>126</v>
      </c>
      <c r="U2" s="16" t="s">
        <v>52</v>
      </c>
      <c r="V2" s="16" t="s">
        <v>128</v>
      </c>
      <c r="W2" s="16" t="s">
        <v>126</v>
      </c>
      <c r="X2" s="16" t="s">
        <v>52</v>
      </c>
      <c r="Y2" s="16" t="s">
        <v>128</v>
      </c>
      <c r="Z2" s="16" t="s">
        <v>126</v>
      </c>
      <c r="AA2" s="16" t="s">
        <v>134</v>
      </c>
      <c r="AB2" s="16"/>
      <c r="AC2" s="16"/>
      <c r="AD2" s="16"/>
    </row>
    <row r="3" spans="1:30" x14ac:dyDescent="0.35">
      <c r="A3" s="11">
        <v>8</v>
      </c>
      <c r="B3" s="11">
        <v>0.75774800271107057</v>
      </c>
      <c r="C3" s="11">
        <v>0.46318896939580539</v>
      </c>
      <c r="D3" s="11">
        <v>0.4821023644595035</v>
      </c>
      <c r="E3" s="11">
        <v>1.3494211635278299</v>
      </c>
      <c r="F3" s="11">
        <v>0.57545686922971262</v>
      </c>
      <c r="G3" s="11">
        <v>0.60104509739467749</v>
      </c>
      <c r="H3" s="11">
        <v>1.344649558835368</v>
      </c>
      <c r="I3" s="11">
        <v>1.073090157701442</v>
      </c>
      <c r="J3" s="11">
        <v>1.1254664522815756</v>
      </c>
      <c r="K3" s="11"/>
      <c r="L3" s="11">
        <v>-3.412735959667244</v>
      </c>
      <c r="M3" s="11">
        <v>-2.8904531247922476</v>
      </c>
      <c r="N3" s="11">
        <v>-3.4448743424397592</v>
      </c>
      <c r="Q3" s="16">
        <v>8</v>
      </c>
      <c r="R3" s="16">
        <v>0.74057077441585173</v>
      </c>
      <c r="S3" s="16">
        <v>0.28237868097051583</v>
      </c>
      <c r="T3" s="16">
        <v>0.3093303466522126</v>
      </c>
      <c r="U3" s="16">
        <v>1.082501188013502</v>
      </c>
      <c r="V3" s="16">
        <v>0.28717603489117072</v>
      </c>
      <c r="W3" s="16">
        <v>0.31458558456956964</v>
      </c>
      <c r="X3" s="16">
        <v>0.76795132566291713</v>
      </c>
      <c r="Y3" s="16">
        <v>0.71695989276986261</v>
      </c>
      <c r="Z3" s="16">
        <v>0.78539021219307759</v>
      </c>
      <c r="AA3" s="16"/>
      <c r="AB3" s="16">
        <v>-2.5309111056271569</v>
      </c>
      <c r="AC3" s="16">
        <v>-1.9844477789784833</v>
      </c>
      <c r="AD3" s="16">
        <v>-2.5689738387402712</v>
      </c>
    </row>
    <row r="4" spans="1:30" x14ac:dyDescent="0.35">
      <c r="A4" s="11">
        <v>10</v>
      </c>
      <c r="B4" s="11">
        <v>2.1827565572752712</v>
      </c>
      <c r="C4" s="11">
        <v>0.49646628558795958</v>
      </c>
      <c r="D4" s="11">
        <v>0.52332141464719262</v>
      </c>
      <c r="E4" s="11">
        <v>2.6191923342668848</v>
      </c>
      <c r="F4" s="11">
        <v>0.53709117036295606</v>
      </c>
      <c r="G4" s="11">
        <v>0.62017946357684772</v>
      </c>
      <c r="H4" s="11">
        <v>3.2170113329509706</v>
      </c>
      <c r="I4" s="11">
        <v>0.73061712511511445</v>
      </c>
      <c r="J4" s="11">
        <v>0.76045041398991442</v>
      </c>
      <c r="K4" s="11"/>
      <c r="L4" s="11">
        <v>13.372451587053765</v>
      </c>
      <c r="M4" s="11">
        <v>19.577740601946982</v>
      </c>
      <c r="N4" s="11">
        <v>10.803774934570058</v>
      </c>
      <c r="Q4" s="16">
        <v>10</v>
      </c>
      <c r="R4" s="16">
        <v>2.1008163819406005</v>
      </c>
      <c r="S4" s="16">
        <v>0.16648746178135496</v>
      </c>
      <c r="T4" s="16">
        <v>0.18237787671885466</v>
      </c>
      <c r="U4" s="16">
        <v>2.5956824502496496</v>
      </c>
      <c r="V4" s="16">
        <v>0.44696473114993718</v>
      </c>
      <c r="W4" s="16">
        <v>0.48962533132010516</v>
      </c>
      <c r="X4" s="16">
        <v>2.6984925446406556</v>
      </c>
      <c r="Y4" s="16">
        <v>0.45025536801391008</v>
      </c>
      <c r="Z4" s="16">
        <v>0.48633138136072529</v>
      </c>
      <c r="AA4" s="16"/>
      <c r="AB4" s="16">
        <v>34.246918933484217</v>
      </c>
      <c r="AC4" s="16">
        <v>52.368080529996618</v>
      </c>
      <c r="AD4" s="16">
        <v>10.571733811591747</v>
      </c>
    </row>
    <row r="5" spans="1:30" x14ac:dyDescent="0.35">
      <c r="A5" s="11">
        <v>12</v>
      </c>
      <c r="B5" s="11">
        <v>0.88472707267425932</v>
      </c>
      <c r="C5" s="11">
        <v>0.5421644909801675</v>
      </c>
      <c r="D5" s="11">
        <v>0.55994507852565589</v>
      </c>
      <c r="E5" s="11">
        <v>2.2204883523241379</v>
      </c>
      <c r="F5" s="11">
        <v>0.57410394276789412</v>
      </c>
      <c r="G5" s="11">
        <v>0.59963201179175418</v>
      </c>
      <c r="H5" s="11">
        <v>2.2493225151564289</v>
      </c>
      <c r="I5" s="11">
        <v>0.53031882243042694</v>
      </c>
      <c r="J5" s="11">
        <v>0.56248805329712914</v>
      </c>
      <c r="K5" s="11"/>
      <c r="L5" s="11">
        <v>-2.0865658872448938</v>
      </c>
      <c r="M5" s="11">
        <v>-11.656667222315786</v>
      </c>
      <c r="N5" s="11">
        <v>-5.2093045825879809</v>
      </c>
      <c r="Q5" s="16">
        <v>12</v>
      </c>
      <c r="R5" s="16">
        <v>0.92649053760148392</v>
      </c>
      <c r="S5" s="16">
        <v>0.36737416669943124</v>
      </c>
      <c r="T5" s="16">
        <v>0.40243823629188341</v>
      </c>
      <c r="U5" s="16">
        <v>2.2290609826037668</v>
      </c>
      <c r="V5" s="16">
        <v>0.24275958696773617</v>
      </c>
      <c r="W5" s="16">
        <v>0.26592980366573382</v>
      </c>
      <c r="X5" s="16">
        <v>2.1890378975843614</v>
      </c>
      <c r="Y5" s="16">
        <v>0.35095827734195661</v>
      </c>
      <c r="Z5" s="16">
        <v>0.38445553048668801</v>
      </c>
      <c r="AA5" s="16"/>
      <c r="AB5" s="16">
        <v>-4.495007150146197</v>
      </c>
      <c r="AC5" s="16">
        <v>-19.732256342572239</v>
      </c>
      <c r="AD5" s="16">
        <v>-3.6333020805808847</v>
      </c>
    </row>
    <row r="6" spans="1:30" x14ac:dyDescent="0.35">
      <c r="A6" s="11">
        <v>14</v>
      </c>
      <c r="B6" s="11">
        <v>0.52604222435546077</v>
      </c>
      <c r="C6" s="11">
        <v>0.46874465489922357</v>
      </c>
      <c r="D6" s="11">
        <v>0.49717878618628353</v>
      </c>
      <c r="E6" s="11">
        <v>1.3860675936551345</v>
      </c>
      <c r="F6" s="11">
        <v>0.59924469603502362</v>
      </c>
      <c r="G6" s="11">
        <v>0.61334650060818274</v>
      </c>
      <c r="H6" s="11">
        <v>1.6319339261369201</v>
      </c>
      <c r="I6" s="11">
        <v>0.42075962502062869</v>
      </c>
      <c r="J6" s="11">
        <v>0.43295808225678228</v>
      </c>
      <c r="K6" s="11"/>
      <c r="L6" s="11">
        <v>4.2084506806885056</v>
      </c>
      <c r="M6" s="11">
        <v>5.9539751000340937</v>
      </c>
      <c r="N6" s="11">
        <v>2.3290886329181202</v>
      </c>
      <c r="Q6" s="16">
        <v>14</v>
      </c>
      <c r="R6" s="16">
        <v>0.73727177143108191</v>
      </c>
      <c r="S6" s="16">
        <v>0.44134283614348924</v>
      </c>
      <c r="T6" s="16">
        <v>0.48346685389819072</v>
      </c>
      <c r="U6" s="16">
        <v>1.6990108046225669</v>
      </c>
      <c r="V6" s="16">
        <v>0.33947887168347762</v>
      </c>
      <c r="W6" s="16">
        <v>0.37188047163488525</v>
      </c>
      <c r="X6" s="16">
        <v>1.8189338424562331</v>
      </c>
      <c r="Y6" s="16">
        <v>0.29033692331358057</v>
      </c>
      <c r="Z6" s="16">
        <v>0.31804816435099165</v>
      </c>
      <c r="AA6" s="16"/>
      <c r="AB6" s="16">
        <v>3.3497146242536209</v>
      </c>
      <c r="AC6" s="16">
        <v>5.9569502984707814</v>
      </c>
      <c r="AD6" s="16">
        <v>2.3294984620794836</v>
      </c>
    </row>
    <row r="7" spans="1:30" x14ac:dyDescent="0.35">
      <c r="A7" s="11">
        <v>16</v>
      </c>
      <c r="B7" s="11">
        <v>0.63260108454752262</v>
      </c>
      <c r="C7" s="11">
        <v>0.29314558203437918</v>
      </c>
      <c r="D7" s="11">
        <v>0.30618057464588067</v>
      </c>
      <c r="E7" s="11">
        <v>1.172863129701939</v>
      </c>
      <c r="F7" s="11">
        <v>0.33737735005151076</v>
      </c>
      <c r="G7" s="11">
        <v>0.34921873465910547</v>
      </c>
      <c r="H7" s="11">
        <v>1.7627857246475145</v>
      </c>
      <c r="I7" s="11">
        <v>0.41806154211499696</v>
      </c>
      <c r="J7" s="11">
        <v>0.43177210408031308</v>
      </c>
      <c r="K7" s="11"/>
      <c r="L7" s="11">
        <v>5.1514094670282526</v>
      </c>
      <c r="M7" s="11">
        <v>5.5671681910648072</v>
      </c>
      <c r="N7" s="11">
        <v>3.4047669233926525</v>
      </c>
      <c r="Q7" s="16">
        <v>16</v>
      </c>
      <c r="R7" s="16">
        <v>0.65176422151974622</v>
      </c>
      <c r="S7" s="16">
        <v>0.28750889892435388</v>
      </c>
      <c r="T7" s="16">
        <v>0.31495021884868291</v>
      </c>
      <c r="U7" s="16">
        <v>1.1877899489819617</v>
      </c>
      <c r="V7" s="16">
        <v>0.18224790127945434</v>
      </c>
      <c r="W7" s="16">
        <v>0.19964257317746353</v>
      </c>
      <c r="X7" s="16">
        <v>1.8599279988644486</v>
      </c>
      <c r="Y7" s="16">
        <v>0.30356984463057329</v>
      </c>
      <c r="Z7" s="16">
        <v>0.33940140425650522</v>
      </c>
      <c r="AA7" s="16"/>
      <c r="AB7" s="16">
        <v>4.0654979831246303</v>
      </c>
      <c r="AC7" s="16">
        <v>5.1911184265114079</v>
      </c>
      <c r="AD7" s="16">
        <v>3.1482549856917914</v>
      </c>
    </row>
    <row r="8" spans="1:30" x14ac:dyDescent="0.35">
      <c r="A8" s="11">
        <v>18</v>
      </c>
      <c r="B8" s="11">
        <v>-0.87360004725623708</v>
      </c>
      <c r="C8" s="11">
        <v>0.22617845169833242</v>
      </c>
      <c r="D8" s="11">
        <v>0.23541399635615573</v>
      </c>
      <c r="E8" s="11">
        <v>-1.0336827673380162</v>
      </c>
      <c r="F8" s="11">
        <v>0.34451969025651746</v>
      </c>
      <c r="G8" s="11">
        <v>0.61334650060818274</v>
      </c>
      <c r="H8" s="11">
        <v>-1.0408147827476513</v>
      </c>
      <c r="I8" s="11">
        <v>0.22178043811509165</v>
      </c>
      <c r="J8" s="11">
        <v>0.23015243748225581</v>
      </c>
      <c r="K8" s="11"/>
      <c r="L8" s="11">
        <v>2.2073834738462264</v>
      </c>
      <c r="M8" s="11">
        <v>2.4345428383693029</v>
      </c>
      <c r="N8" s="11">
        <v>3.4698078926666214</v>
      </c>
      <c r="Q8" s="16">
        <v>18</v>
      </c>
      <c r="R8" s="16">
        <v>-0.75381468876124946</v>
      </c>
      <c r="S8" s="16">
        <v>9.2792108646050142E-2</v>
      </c>
      <c r="T8" s="16">
        <v>0.10164866212782379</v>
      </c>
      <c r="U8" s="16">
        <v>-0.82934559451196854</v>
      </c>
      <c r="V8" s="16">
        <v>9.6082867974608771E-2</v>
      </c>
      <c r="W8" s="16">
        <v>0.37188047163488525</v>
      </c>
      <c r="X8" s="16">
        <v>-1.0402949472616148</v>
      </c>
      <c r="Y8" s="16">
        <v>0.14245739966246124</v>
      </c>
      <c r="Z8" s="16">
        <v>0.15387157796364431</v>
      </c>
      <c r="AA8" s="16"/>
      <c r="AB8" s="16">
        <v>1.8693578593398654</v>
      </c>
      <c r="AC8" s="16">
        <v>2.3131982493531567</v>
      </c>
      <c r="AD8" s="16">
        <v>3.9123759997169514</v>
      </c>
    </row>
    <row r="9" spans="1:30" x14ac:dyDescent="0.35">
      <c r="A9" s="11" t="s">
        <v>63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Q9" s="16" t="s">
        <v>63</v>
      </c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</row>
    <row r="10" spans="1:30" x14ac:dyDescent="0.35">
      <c r="A10" s="11">
        <v>6</v>
      </c>
      <c r="B10" s="11">
        <v>-0.95948848226341876</v>
      </c>
      <c r="C10" s="11"/>
      <c r="D10" s="11">
        <v>0.54630110793091569</v>
      </c>
      <c r="E10" s="11">
        <v>-0.82098243445825114</v>
      </c>
      <c r="F10" s="11"/>
      <c r="G10" s="11">
        <v>0.517480080510893</v>
      </c>
      <c r="H10" s="11">
        <v>-0.69835335502360418</v>
      </c>
      <c r="I10" s="11"/>
      <c r="J10" s="11">
        <v>0.53273372930731111</v>
      </c>
      <c r="K10" s="11"/>
      <c r="L10" s="11"/>
      <c r="M10" s="11"/>
      <c r="N10" s="11"/>
      <c r="Q10" s="16">
        <v>6</v>
      </c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</row>
    <row r="11" spans="1:30" x14ac:dyDescent="0.35">
      <c r="A11" s="11">
        <v>8</v>
      </c>
      <c r="B11" s="11">
        <v>-0.22203534397807739</v>
      </c>
      <c r="C11" s="11">
        <v>0.11257597859302909</v>
      </c>
      <c r="D11" s="11">
        <v>0.11717279349686791</v>
      </c>
      <c r="E11" s="11">
        <v>-0.46685453984825309</v>
      </c>
      <c r="F11" s="11">
        <v>0.16424184077750018</v>
      </c>
      <c r="G11" s="11">
        <v>0.17154500791437705</v>
      </c>
      <c r="H11" s="11">
        <v>-0.39033341282429723</v>
      </c>
      <c r="I11" s="11">
        <v>0.18870820338682201</v>
      </c>
      <c r="J11" s="11">
        <v>0.19791883343439146</v>
      </c>
      <c r="K11" s="11"/>
      <c r="L11" s="11"/>
      <c r="M11" s="11"/>
      <c r="N11" s="11"/>
      <c r="Q11" s="16">
        <v>8</v>
      </c>
      <c r="R11" s="16">
        <v>-0.29261034604071529</v>
      </c>
      <c r="S11" s="16">
        <v>0.11497572482570775</v>
      </c>
      <c r="T11" s="16">
        <v>0.12594959610509379</v>
      </c>
      <c r="U11" s="16">
        <v>-0.54549240321694514</v>
      </c>
      <c r="V11" s="16">
        <v>0.13690722411747949</v>
      </c>
      <c r="W11" s="16">
        <v>0.14997434986911765</v>
      </c>
      <c r="X11" s="16">
        <v>-0.2989331047604174</v>
      </c>
      <c r="Y11" s="16">
        <v>9.9229744124849001E-2</v>
      </c>
      <c r="Z11" s="16">
        <v>0.10870073846529102</v>
      </c>
      <c r="AA11" s="16"/>
      <c r="AB11" s="16"/>
      <c r="AC11" s="16"/>
      <c r="AD11" s="16"/>
    </row>
    <row r="12" spans="1:30" x14ac:dyDescent="0.35">
      <c r="A12" s="11">
        <v>10</v>
      </c>
      <c r="B12" s="11">
        <v>0.16322785265406811</v>
      </c>
      <c r="C12" s="11">
        <v>0.21688213320776537</v>
      </c>
      <c r="D12" s="11">
        <v>0.22861384157752632</v>
      </c>
      <c r="E12" s="11">
        <v>0.13378419846907202</v>
      </c>
      <c r="F12" s="11">
        <v>0.11902053802397415</v>
      </c>
      <c r="G12" s="11">
        <v>0.13743307933447113</v>
      </c>
      <c r="H12" s="11">
        <v>0.2977673408076224</v>
      </c>
      <c r="I12" s="11">
        <v>0.25501299630992291</v>
      </c>
      <c r="J12" s="11">
        <v>0.26542594192017444</v>
      </c>
      <c r="K12" s="11"/>
      <c r="L12" s="11"/>
      <c r="M12" s="11"/>
      <c r="N12" s="11"/>
      <c r="Q12" s="16">
        <v>10</v>
      </c>
      <c r="R12" s="16">
        <v>6.1343222904836868E-2</v>
      </c>
      <c r="S12" s="16">
        <v>0.12344226631454265</v>
      </c>
      <c r="T12" s="16">
        <v>0.13522422762007025</v>
      </c>
      <c r="U12" s="16">
        <v>4.9566117833225405E-2</v>
      </c>
      <c r="V12" s="16">
        <v>0.15677448274626118</v>
      </c>
      <c r="W12" s="16">
        <v>0.17173784128266342</v>
      </c>
      <c r="X12" s="16">
        <v>0.25525543801356398</v>
      </c>
      <c r="Y12" s="16">
        <v>0.20052858001550947</v>
      </c>
      <c r="Z12" s="16">
        <v>0.21659562161674159</v>
      </c>
      <c r="AA12" s="16"/>
      <c r="AB12" s="16"/>
      <c r="AC12" s="16"/>
      <c r="AD12" s="16"/>
    </row>
    <row r="13" spans="1:30" x14ac:dyDescent="0.35">
      <c r="A13" s="11">
        <v>12</v>
      </c>
      <c r="B13" s="11">
        <v>-0.42401108830666012</v>
      </c>
      <c r="C13" s="11">
        <v>0.36735883850307177</v>
      </c>
      <c r="D13" s="11">
        <v>0.37940657696119917</v>
      </c>
      <c r="E13" s="11">
        <v>-0.19049084184827589</v>
      </c>
      <c r="F13" s="11">
        <v>0.38459949462527532</v>
      </c>
      <c r="G13" s="11">
        <v>0.40170107103668368</v>
      </c>
      <c r="H13" s="11">
        <v>-0.43178940288397694</v>
      </c>
      <c r="I13" s="11">
        <v>0.38011983044367836</v>
      </c>
      <c r="J13" s="11">
        <v>0.40317796465530842</v>
      </c>
      <c r="K13" s="11"/>
      <c r="L13" s="11"/>
      <c r="M13" s="11"/>
      <c r="N13" s="11"/>
      <c r="Q13" s="16">
        <v>12</v>
      </c>
      <c r="R13" s="16">
        <v>-0.20611547582774156</v>
      </c>
      <c r="S13" s="16">
        <v>0.15587835125919608</v>
      </c>
      <c r="T13" s="16">
        <v>0.17075617842275104</v>
      </c>
      <c r="U13" s="16">
        <v>-0.11296533675140737</v>
      </c>
      <c r="V13" s="16">
        <v>0.18672193327680167</v>
      </c>
      <c r="W13" s="16">
        <v>0.2045436296733576</v>
      </c>
      <c r="X13" s="16">
        <v>-0.60249267719417998</v>
      </c>
      <c r="Y13" s="16">
        <v>0.31173780367068032</v>
      </c>
      <c r="Z13" s="16">
        <v>0.34149165419509686</v>
      </c>
      <c r="AA13" s="16"/>
      <c r="AB13" s="16"/>
      <c r="AC13" s="16"/>
      <c r="AD13" s="16"/>
    </row>
    <row r="14" spans="1:30" x14ac:dyDescent="0.35">
      <c r="A14" s="11">
        <v>14</v>
      </c>
      <c r="B14" s="11">
        <v>0.12499664704859982</v>
      </c>
      <c r="C14" s="11">
        <v>0.16074459382075179</v>
      </c>
      <c r="D14" s="11">
        <v>0.1704953884945962</v>
      </c>
      <c r="E14" s="11">
        <v>0.23279700878278742</v>
      </c>
      <c r="F14" s="11">
        <v>0.15687868890687529</v>
      </c>
      <c r="G14" s="11">
        <v>0.16057045727344729</v>
      </c>
      <c r="H14" s="11">
        <v>0.70067489191781707</v>
      </c>
      <c r="I14" s="11">
        <v>0.25156849358257727</v>
      </c>
      <c r="J14" s="11">
        <v>0.25886184429506598</v>
      </c>
      <c r="K14" s="11"/>
      <c r="L14" s="11"/>
      <c r="M14" s="11"/>
      <c r="N14" s="11"/>
      <c r="Q14" s="16">
        <v>14</v>
      </c>
      <c r="R14" s="16">
        <v>0.22009987540217993</v>
      </c>
      <c r="S14" s="16">
        <v>9.951512321749148E-2</v>
      </c>
      <c r="T14" s="16">
        <v>0.10901335559825229</v>
      </c>
      <c r="U14" s="16">
        <v>0.28521486994086936</v>
      </c>
      <c r="V14" s="16">
        <v>6.6343100398258817E-2</v>
      </c>
      <c r="W14" s="16">
        <v>7.267522524591262E-2</v>
      </c>
      <c r="X14" s="16">
        <v>0.78082637617734996</v>
      </c>
      <c r="Y14" s="16">
        <v>0.1332346620538718</v>
      </c>
      <c r="Z14" s="16">
        <v>0.14595125969696626</v>
      </c>
      <c r="AA14" s="16"/>
      <c r="AB14" s="16"/>
      <c r="AC14" s="16"/>
      <c r="AD14" s="16"/>
    </row>
    <row r="15" spans="1:30" x14ac:dyDescent="0.35">
      <c r="A15" s="11">
        <v>16</v>
      </c>
      <c r="B15" s="11">
        <v>0.1228015533605908</v>
      </c>
      <c r="C15" s="11">
        <v>0.21858437025396193</v>
      </c>
      <c r="D15" s="11">
        <v>0.22830392881417233</v>
      </c>
      <c r="E15" s="11">
        <v>0.21067499479975488</v>
      </c>
      <c r="F15" s="11">
        <v>0.21279196727594177</v>
      </c>
      <c r="G15" s="11">
        <v>0.22026061188274906</v>
      </c>
      <c r="H15" s="11">
        <v>0.51774049863331051</v>
      </c>
      <c r="I15" s="11">
        <v>0.25819844133471814</v>
      </c>
      <c r="J15" s="11">
        <v>0.26666620354828696</v>
      </c>
      <c r="K15" s="11"/>
      <c r="L15" s="11"/>
      <c r="M15" s="11"/>
      <c r="N15" s="11"/>
      <c r="Q15" s="16">
        <v>16</v>
      </c>
      <c r="R15" s="16">
        <v>0.16031596233109385</v>
      </c>
      <c r="S15" s="16">
        <v>0.1172480993769425</v>
      </c>
      <c r="T15" s="16">
        <v>0.12843885770671762</v>
      </c>
      <c r="U15" s="16">
        <v>0.22881195368532428</v>
      </c>
      <c r="V15" s="16">
        <v>8.6953522883627968E-2</v>
      </c>
      <c r="W15" s="16">
        <v>9.5252811875809418E-2</v>
      </c>
      <c r="X15" s="16">
        <v>0.59078060935898169</v>
      </c>
      <c r="Y15" s="16">
        <v>8.5521976714699424E-2</v>
      </c>
      <c r="Z15" s="16">
        <v>9.5616476752110907E-2</v>
      </c>
      <c r="AA15" s="16"/>
      <c r="AB15" s="16"/>
      <c r="AC15" s="16"/>
      <c r="AD15" s="16"/>
    </row>
    <row r="16" spans="1:30" x14ac:dyDescent="0.35">
      <c r="A16" s="11">
        <v>18</v>
      </c>
      <c r="B16" s="11">
        <v>-0.39576270168139122</v>
      </c>
      <c r="C16" s="11">
        <v>0.36545591958858564</v>
      </c>
      <c r="D16" s="11">
        <v>0.38037858105559391</v>
      </c>
      <c r="E16" s="11">
        <v>-0.42459009184262048</v>
      </c>
      <c r="F16" s="11">
        <v>0.36536371250357169</v>
      </c>
      <c r="G16" s="11">
        <v>0.16057045727344729</v>
      </c>
      <c r="H16" s="11">
        <v>-0.29996322993771363</v>
      </c>
      <c r="I16" s="11">
        <v>0.38019627952958873</v>
      </c>
      <c r="J16" s="11">
        <v>0.39454832535776091</v>
      </c>
      <c r="K16" s="11"/>
      <c r="L16" s="11"/>
      <c r="M16" s="11"/>
      <c r="N16" s="11"/>
      <c r="Q16" s="16">
        <v>18</v>
      </c>
      <c r="R16" s="16">
        <v>-0.40324793083088295</v>
      </c>
      <c r="S16" s="16">
        <v>0.20079094849255077</v>
      </c>
      <c r="T16" s="16">
        <v>0.21995546366445598</v>
      </c>
      <c r="U16" s="16">
        <v>-0.35852767688367387</v>
      </c>
      <c r="V16" s="16">
        <v>0.11268352098749618</v>
      </c>
      <c r="W16" s="16">
        <v>7.267522524591262E-2</v>
      </c>
      <c r="X16" s="16">
        <v>-0.26589850958519246</v>
      </c>
      <c r="Y16" s="16">
        <v>0.1450432384020004</v>
      </c>
      <c r="Z16" s="16">
        <v>0.15666460302345292</v>
      </c>
      <c r="AA16" s="16"/>
      <c r="AB16" s="16"/>
      <c r="AC16" s="16"/>
      <c r="AD16" s="16"/>
    </row>
    <row r="17" spans="1:30" x14ac:dyDescent="0.35">
      <c r="A17" s="11" t="s">
        <v>137</v>
      </c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Q17" s="16" t="s">
        <v>137</v>
      </c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</row>
    <row r="18" spans="1:30" x14ac:dyDescent="0.35">
      <c r="A18" s="11">
        <v>8</v>
      </c>
      <c r="B18" s="11" t="s">
        <v>136</v>
      </c>
      <c r="C18" s="11" t="s">
        <v>133</v>
      </c>
      <c r="D18" s="11"/>
      <c r="E18" s="11" t="s">
        <v>136</v>
      </c>
      <c r="F18" s="11" t="s">
        <v>133</v>
      </c>
      <c r="G18" s="11"/>
      <c r="H18" s="11" t="s">
        <v>136</v>
      </c>
      <c r="I18" s="11" t="s">
        <v>133</v>
      </c>
      <c r="J18" s="11"/>
      <c r="K18" s="11"/>
      <c r="L18" s="11"/>
      <c r="M18" s="11"/>
      <c r="N18" s="11"/>
      <c r="Q18" s="16">
        <v>8</v>
      </c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</row>
    <row r="19" spans="1:30" x14ac:dyDescent="0.35">
      <c r="A19" s="11">
        <v>10</v>
      </c>
      <c r="B19" s="11">
        <v>425.06807491613171</v>
      </c>
      <c r="C19" s="11">
        <v>18.393633792018875</v>
      </c>
      <c r="D19" s="11"/>
      <c r="E19" s="11">
        <v>428.35662118448994</v>
      </c>
      <c r="F19" s="11">
        <v>15.844938942667413</v>
      </c>
      <c r="G19" s="11"/>
      <c r="H19" s="11">
        <v>424.93464442454757</v>
      </c>
      <c r="I19" s="11">
        <v>17.919967463236851</v>
      </c>
      <c r="J19" s="11"/>
      <c r="K19" s="11"/>
      <c r="L19" s="11"/>
      <c r="M19" s="11"/>
      <c r="N19" s="11"/>
      <c r="Q19" s="16">
        <v>10</v>
      </c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</row>
    <row r="20" spans="1:30" x14ac:dyDescent="0.35">
      <c r="A20" s="11">
        <v>12</v>
      </c>
      <c r="B20" s="11">
        <v>378.42786448368076</v>
      </c>
      <c r="C20" s="11">
        <v>19.917830930400285</v>
      </c>
      <c r="D20" s="11"/>
      <c r="E20" s="11">
        <v>370.62749682991074</v>
      </c>
      <c r="F20" s="11">
        <v>7.3810611463807207</v>
      </c>
      <c r="G20" s="11"/>
      <c r="H20" s="11">
        <v>366.10258466337694</v>
      </c>
      <c r="I20" s="11">
        <v>23.136190983734252</v>
      </c>
      <c r="J20" s="11"/>
      <c r="K20" s="11"/>
      <c r="L20" s="11"/>
      <c r="M20" s="11"/>
      <c r="N20" s="11"/>
      <c r="Q20" s="16">
        <v>12</v>
      </c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</row>
    <row r="21" spans="1:30" x14ac:dyDescent="0.35">
      <c r="A21" s="11">
        <v>14</v>
      </c>
      <c r="B21" s="11">
        <v>415.96242913539817</v>
      </c>
      <c r="C21" s="11">
        <v>17.23147469680686</v>
      </c>
      <c r="D21" s="11"/>
      <c r="E21" s="11">
        <v>421.07282610399398</v>
      </c>
      <c r="F21" s="11">
        <v>17.718027230260532</v>
      </c>
      <c r="G21" s="11"/>
      <c r="H21" s="11">
        <v>473.77082229006896</v>
      </c>
      <c r="I21" s="11">
        <v>21.621283641545627</v>
      </c>
      <c r="J21" s="11"/>
      <c r="K21" s="11"/>
      <c r="L21" s="11"/>
      <c r="M21" s="11"/>
      <c r="N21" s="11"/>
      <c r="Q21" s="16">
        <v>14</v>
      </c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</row>
    <row r="22" spans="1:30" x14ac:dyDescent="0.35">
      <c r="A22" s="11">
        <v>16</v>
      </c>
      <c r="B22" s="11">
        <v>354.61669189210187</v>
      </c>
      <c r="C22" s="11">
        <v>19.353992800772364</v>
      </c>
      <c r="D22" s="11"/>
      <c r="E22" s="11">
        <v>293.94627824127531</v>
      </c>
      <c r="F22" s="11">
        <v>15.580484477038246</v>
      </c>
      <c r="G22" s="11"/>
      <c r="H22" s="11">
        <v>312.98616922599518</v>
      </c>
      <c r="I22" s="11">
        <v>18.295155276033217</v>
      </c>
      <c r="J22" s="11"/>
      <c r="K22" s="11"/>
      <c r="L22" s="11"/>
      <c r="M22" s="11"/>
      <c r="N22" s="11"/>
      <c r="Q22" s="16">
        <v>16</v>
      </c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</row>
    <row r="23" spans="1:30" x14ac:dyDescent="0.35">
      <c r="A23" s="11">
        <v>18</v>
      </c>
      <c r="B23" s="11">
        <v>383.25322735558439</v>
      </c>
      <c r="C23" s="11">
        <v>17.183368955443122</v>
      </c>
      <c r="D23" s="11"/>
      <c r="E23" s="11">
        <v>279.27707934979713</v>
      </c>
      <c r="F23" s="11">
        <v>11.993943605448159</v>
      </c>
      <c r="G23" s="11"/>
      <c r="H23" s="11">
        <v>291.85013326234821</v>
      </c>
      <c r="I23" s="11">
        <v>19.073595601206105</v>
      </c>
      <c r="J23" s="11"/>
      <c r="K23" s="11"/>
      <c r="L23" s="11"/>
      <c r="M23" s="11"/>
      <c r="N23" s="11"/>
      <c r="Q23" s="16">
        <v>18</v>
      </c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</row>
    <row r="24" spans="1:30" x14ac:dyDescent="0.35">
      <c r="A24" s="11"/>
      <c r="B24" s="11">
        <v>359.12885357802253</v>
      </c>
      <c r="C24" s="11">
        <v>18.635726865500157</v>
      </c>
      <c r="D24" s="11"/>
      <c r="E24" s="11">
        <v>347.9901245254689</v>
      </c>
      <c r="F24" s="11">
        <v>16.943966473748599</v>
      </c>
      <c r="G24" s="11"/>
      <c r="H24" s="11">
        <v>354.32379767801456</v>
      </c>
      <c r="I24" s="11">
        <v>18.353736926571091</v>
      </c>
      <c r="J24" s="11"/>
      <c r="K24" s="11"/>
      <c r="L24" s="11"/>
      <c r="M24" s="11"/>
      <c r="N24" s="11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</row>
    <row r="25" spans="1:30" x14ac:dyDescent="0.35">
      <c r="A25" s="11" t="s">
        <v>73</v>
      </c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Q25" s="16" t="s">
        <v>73</v>
      </c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</row>
    <row r="26" spans="1:30" x14ac:dyDescent="0.35">
      <c r="A26" s="11">
        <v>6</v>
      </c>
      <c r="B26" s="11">
        <v>-9.8295816263843108E-2</v>
      </c>
      <c r="C26" s="11"/>
      <c r="D26" s="11">
        <v>5.4514258014464981E-2</v>
      </c>
      <c r="E26" s="11">
        <v>-7.3183396296903735E-2</v>
      </c>
      <c r="F26" s="11"/>
      <c r="G26" s="11">
        <v>4.4639064755545847E-2</v>
      </c>
      <c r="H26" s="11">
        <v>-5.638922195182542E-2</v>
      </c>
      <c r="I26" s="11"/>
      <c r="J26" s="11">
        <v>4.1258741722701386E-2</v>
      </c>
      <c r="K26" s="11"/>
      <c r="L26" s="11"/>
      <c r="M26" s="11"/>
      <c r="N26" s="11"/>
      <c r="Q26" s="16">
        <v>6</v>
      </c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</row>
    <row r="27" spans="1:30" x14ac:dyDescent="0.35">
      <c r="A27" s="11">
        <v>8</v>
      </c>
      <c r="B27" s="11">
        <v>-2.3921718010681305E-2</v>
      </c>
      <c r="C27" s="11">
        <v>1.1994992987959965E-2</v>
      </c>
      <c r="D27" s="11">
        <v>1.2484784533435468E-2</v>
      </c>
      <c r="E27" s="11">
        <v>-4.729308535296247E-2</v>
      </c>
      <c r="F27" s="11">
        <v>1.6469648825778099E-2</v>
      </c>
      <c r="G27" s="11">
        <v>1.7201987172029788E-2</v>
      </c>
      <c r="H27" s="11">
        <v>-3.7094530743617897E-2</v>
      </c>
      <c r="I27" s="11">
        <v>1.7555430034389453E-2</v>
      </c>
      <c r="J27" s="11">
        <v>1.8412290353499689E-2</v>
      </c>
      <c r="K27" s="11"/>
      <c r="L27" s="11"/>
      <c r="M27" s="11"/>
      <c r="N27" s="11"/>
      <c r="Q27" s="16">
        <v>8</v>
      </c>
      <c r="R27" s="16">
        <v>-3.1503446479805776E-2</v>
      </c>
      <c r="S27" s="16">
        <v>1.2232514805371554E-2</v>
      </c>
      <c r="T27" s="16">
        <v>1.34000485878358E-2</v>
      </c>
      <c r="U27" s="16">
        <v>-5.4449591784944011E-2</v>
      </c>
      <c r="V27" s="16">
        <v>1.2689822012055579E-2</v>
      </c>
      <c r="W27" s="16">
        <v>1.3901003533456861E-2</v>
      </c>
      <c r="X27" s="16">
        <v>-2.8645416898308563E-2</v>
      </c>
      <c r="Y27" s="16">
        <v>9.5684243631639042E-3</v>
      </c>
      <c r="Z27" s="16">
        <v>1.0481683726973738E-2</v>
      </c>
      <c r="AA27" s="16"/>
      <c r="AB27" s="16"/>
      <c r="AC27" s="16"/>
      <c r="AD27" s="16"/>
    </row>
    <row r="28" spans="1:30" x14ac:dyDescent="0.35">
      <c r="A28" s="11">
        <v>10</v>
      </c>
      <c r="B28" s="11">
        <v>8.3117635476141812E-3</v>
      </c>
      <c r="C28" s="11">
        <v>1.1178641372503881E-2</v>
      </c>
      <c r="D28" s="11">
        <v>1.1783322627767672E-2</v>
      </c>
      <c r="E28" s="11">
        <v>6.623044744480288E-3</v>
      </c>
      <c r="F28" s="11">
        <v>5.9520692686736501E-3</v>
      </c>
      <c r="G28" s="11">
        <v>6.8728575890080615E-3</v>
      </c>
      <c r="H28" s="11">
        <v>1.469035735368014E-2</v>
      </c>
      <c r="I28" s="11">
        <v>1.2481672218743021E-2</v>
      </c>
      <c r="J28" s="11">
        <v>1.2991336337119175E-2</v>
      </c>
      <c r="K28" s="11"/>
      <c r="L28" s="11"/>
      <c r="M28" s="11"/>
      <c r="N28" s="11"/>
      <c r="Q28" s="16">
        <v>10</v>
      </c>
      <c r="R28" s="16">
        <v>3.0978202006433455E-3</v>
      </c>
      <c r="S28" s="16">
        <v>6.2299623977207473E-3</v>
      </c>
      <c r="T28" s="16">
        <v>6.8245818752812491E-3</v>
      </c>
      <c r="U28" s="16">
        <v>2.4692726187177821E-3</v>
      </c>
      <c r="V28" s="16">
        <v>7.7656772388475974E-3</v>
      </c>
      <c r="W28" s="16">
        <v>8.5068731960425258E-3</v>
      </c>
      <c r="X28" s="16">
        <v>1.268614518751972E-2</v>
      </c>
      <c r="Y28" s="16">
        <v>9.843838709659684E-3</v>
      </c>
      <c r="Z28" s="16">
        <v>1.0632561025709038E-2</v>
      </c>
      <c r="AA28" s="16"/>
      <c r="AB28" s="16"/>
      <c r="AC28" s="16"/>
      <c r="AD28" s="16"/>
    </row>
    <row r="29" spans="1:30" x14ac:dyDescent="0.35">
      <c r="A29" s="11">
        <v>12</v>
      </c>
      <c r="B29" s="11">
        <v>-1.5191321210744299E-2</v>
      </c>
      <c r="C29" s="11">
        <v>2.1691081349988203E-2</v>
      </c>
      <c r="D29" s="11">
        <v>2.2285467602234411E-2</v>
      </c>
      <c r="E29" s="11">
        <v>-1.1344572429143095E-2</v>
      </c>
      <c r="F29" s="11">
        <v>1.950871277636973E-2</v>
      </c>
      <c r="G29" s="11">
        <v>2.0305312039959705E-2</v>
      </c>
      <c r="H29" s="11">
        <v>-1.8257996992817778E-2</v>
      </c>
      <c r="I29" s="11">
        <v>1.6066723989560501E-2</v>
      </c>
      <c r="J29" s="11">
        <v>1.7041334226706218E-2</v>
      </c>
      <c r="K29" s="11"/>
      <c r="L29" s="11"/>
      <c r="M29" s="11"/>
      <c r="N29" s="11"/>
      <c r="Q29" s="16">
        <v>12</v>
      </c>
      <c r="R29" s="16">
        <v>-8.7653041203432005E-3</v>
      </c>
      <c r="S29" s="16">
        <v>6.6288147855927231E-3</v>
      </c>
      <c r="T29" s="16">
        <v>7.26150277518581E-3</v>
      </c>
      <c r="U29" s="16">
        <v>-4.654289315953756E-3</v>
      </c>
      <c r="V29" s="16">
        <v>7.7448756986958035E-3</v>
      </c>
      <c r="W29" s="16">
        <v>8.4840862504985525E-3</v>
      </c>
      <c r="X29" s="16">
        <v>-2.5475853920190847E-2</v>
      </c>
      <c r="Y29" s="16">
        <v>1.2984650442208315E-2</v>
      </c>
      <c r="Z29" s="16">
        <v>1.422397189703385E-2</v>
      </c>
      <c r="AA29" s="16"/>
      <c r="AB29" s="16"/>
      <c r="AC29" s="16"/>
      <c r="AD29" s="16"/>
    </row>
    <row r="30" spans="1:30" x14ac:dyDescent="0.35">
      <c r="A30" s="11">
        <v>14</v>
      </c>
      <c r="B30" s="11">
        <v>4.1662087419256141E-3</v>
      </c>
      <c r="C30" s="11">
        <v>5.3589388042904447E-3</v>
      </c>
      <c r="D30" s="11">
        <v>5.6840129527162527E-3</v>
      </c>
      <c r="E30" s="11">
        <v>8.8529971510147992E-3</v>
      </c>
      <c r="F30" s="11">
        <v>6.1451193345201122E-3</v>
      </c>
      <c r="G30" s="11">
        <v>6.2897301629638554E-3</v>
      </c>
      <c r="H30" s="11">
        <v>2.7573241324076812E-2</v>
      </c>
      <c r="I30" s="11">
        <v>1.0148519478795869E-2</v>
      </c>
      <c r="J30" s="11">
        <v>1.0442740391428099E-2</v>
      </c>
      <c r="K30" s="11"/>
      <c r="L30" s="11"/>
      <c r="M30" s="11"/>
      <c r="N30" s="11"/>
      <c r="Q30" s="16">
        <v>14</v>
      </c>
      <c r="R30" s="16">
        <v>7.3572724338813065E-3</v>
      </c>
      <c r="S30" s="16">
        <v>3.2395199159700929E-3</v>
      </c>
      <c r="T30" s="16">
        <v>3.5487162669281197E-3</v>
      </c>
      <c r="U30" s="16">
        <v>1.0729668077955461E-2</v>
      </c>
      <c r="V30" s="16">
        <v>2.7447998904575081E-3</v>
      </c>
      <c r="W30" s="16">
        <v>3.0067776316825725E-3</v>
      </c>
      <c r="X30" s="16">
        <v>3.0806773775086657E-2</v>
      </c>
      <c r="Y30" s="16">
        <v>5.5123894628350718E-3</v>
      </c>
      <c r="Z30" s="16">
        <v>6.0385201090970937E-3</v>
      </c>
      <c r="AA30" s="16"/>
      <c r="AB30" s="16"/>
      <c r="AC30" s="16"/>
      <c r="AD30" s="16"/>
    </row>
    <row r="31" spans="1:30" x14ac:dyDescent="0.35">
      <c r="A31" s="11">
        <v>16</v>
      </c>
      <c r="B31" s="11">
        <v>4.6193909902405563E-3</v>
      </c>
      <c r="C31" s="11">
        <v>8.355467293724184E-3</v>
      </c>
      <c r="D31" s="11">
        <v>8.7270009654360266E-3</v>
      </c>
      <c r="E31" s="11">
        <v>8.5521230912560791E-3</v>
      </c>
      <c r="F31" s="11">
        <v>8.669548836956309E-3</v>
      </c>
      <c r="G31" s="11">
        <v>8.9738356011301677E-3</v>
      </c>
      <c r="H31" s="11">
        <v>2.2263867552573261E-2</v>
      </c>
      <c r="I31" s="11">
        <v>1.126434913654456E-2</v>
      </c>
      <c r="J31" s="11">
        <v>1.1633769763120793E-2</v>
      </c>
      <c r="K31" s="11"/>
      <c r="L31" s="11"/>
      <c r="M31" s="11"/>
      <c r="N31" s="11"/>
      <c r="Q31" s="16">
        <v>16</v>
      </c>
      <c r="R31" s="16">
        <v>6.0471102022607885E-3</v>
      </c>
      <c r="S31" s="16">
        <v>4.3383863630240627E-3</v>
      </c>
      <c r="T31" s="16">
        <v>4.7524641484021522E-3</v>
      </c>
      <c r="U31" s="16">
        <v>9.2657662492158371E-3</v>
      </c>
      <c r="V31" s="16">
        <v>3.5042474284826173E-3</v>
      </c>
      <c r="W31" s="16">
        <v>3.8387107273188015E-3</v>
      </c>
      <c r="X31" s="16">
        <v>2.5373903906098984E-2</v>
      </c>
      <c r="Y31" s="16">
        <v>3.9311331636237359E-3</v>
      </c>
      <c r="Z31" s="16">
        <v>4.3951404912332386E-3</v>
      </c>
      <c r="AA31" s="16"/>
      <c r="AB31" s="16"/>
      <c r="AC31" s="16"/>
      <c r="AD31" s="16"/>
    </row>
    <row r="32" spans="1:30" x14ac:dyDescent="0.35">
      <c r="A32" s="11">
        <v>18</v>
      </c>
      <c r="B32" s="11">
        <v>-2.1742839057778022E-2</v>
      </c>
      <c r="C32" s="11">
        <v>1.9985079029689001E-2</v>
      </c>
      <c r="D32" s="11">
        <v>2.0801129756373604E-2</v>
      </c>
      <c r="E32" s="11">
        <v>-2.3162997610480917E-2</v>
      </c>
      <c r="F32" s="11">
        <v>1.9931248380292328E-2</v>
      </c>
      <c r="G32" s="11">
        <v>6.2897301629638554E-3</v>
      </c>
      <c r="H32" s="11">
        <v>-1.6753269425558132E-2</v>
      </c>
      <c r="I32" s="11">
        <v>2.1261510988135203E-2</v>
      </c>
      <c r="J32" s="11">
        <v>2.2064112687592799E-2</v>
      </c>
      <c r="K32" s="11"/>
      <c r="L32" s="11"/>
      <c r="M32" s="11"/>
      <c r="N32" s="11"/>
      <c r="Q32" s="16">
        <v>18</v>
      </c>
      <c r="R32" s="16">
        <v>-2.2287281278238102E-2</v>
      </c>
      <c r="S32" s="16">
        <v>1.1005163256084327E-2</v>
      </c>
      <c r="T32" s="16">
        <v>1.2055552328768782E-2</v>
      </c>
      <c r="U32" s="16">
        <v>-1.9637541246778616E-2</v>
      </c>
      <c r="V32" s="16">
        <v>6.0234507238622953E-3</v>
      </c>
      <c r="W32" s="16">
        <v>3.0067776316825725E-3</v>
      </c>
      <c r="X32" s="16">
        <v>-1.5289880100763721E-2</v>
      </c>
      <c r="Y32" s="16">
        <v>8.4004916996176706E-3</v>
      </c>
      <c r="Z32" s="16">
        <v>9.0735680740582757E-3</v>
      </c>
      <c r="AA32" s="16"/>
      <c r="AB32" s="16"/>
      <c r="AC32" s="16"/>
      <c r="AD32" s="16"/>
    </row>
    <row r="33" spans="1:30" x14ac:dyDescent="0.35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</row>
    <row r="34" spans="1:30" x14ac:dyDescent="0.35">
      <c r="A34" s="11" t="s">
        <v>83</v>
      </c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Q34" s="16" t="s">
        <v>83</v>
      </c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</row>
    <row r="35" spans="1:30" x14ac:dyDescent="0.35">
      <c r="A35" s="11">
        <v>6</v>
      </c>
      <c r="B35" s="11">
        <v>0.77510000000000001</v>
      </c>
      <c r="C35" s="11"/>
      <c r="D35" s="11">
        <v>1.373923821274917E-2</v>
      </c>
      <c r="E35" s="11">
        <v>0.79390000000000005</v>
      </c>
      <c r="F35" s="11"/>
      <c r="G35" s="11">
        <v>1.6427957200387935E-2</v>
      </c>
      <c r="H35" s="11">
        <v>0.79630000000000012</v>
      </c>
      <c r="I35" s="11"/>
      <c r="J35" s="11">
        <v>2.0380001090393583E-2</v>
      </c>
      <c r="K35" s="11"/>
      <c r="L35" s="11"/>
      <c r="M35" s="11"/>
      <c r="N35" s="11"/>
      <c r="Q35" s="16">
        <v>6</v>
      </c>
      <c r="R35" s="16">
        <v>0.77510000000000001</v>
      </c>
      <c r="S35" s="16"/>
      <c r="T35" s="16">
        <v>1.373923821274917E-2</v>
      </c>
      <c r="U35" s="16">
        <v>0.79390000000000005</v>
      </c>
      <c r="V35" s="16"/>
      <c r="W35" s="16">
        <v>1.6427957200387935E-2</v>
      </c>
      <c r="X35" s="16">
        <v>0.79630000000000012</v>
      </c>
      <c r="Y35" s="16"/>
      <c r="Z35" s="16">
        <v>2.0380001090393583E-2</v>
      </c>
      <c r="AA35" s="16"/>
      <c r="AB35" s="16"/>
      <c r="AC35" s="16"/>
      <c r="AD35" s="16"/>
    </row>
    <row r="36" spans="1:30" x14ac:dyDescent="0.35">
      <c r="A36" s="11">
        <v>8</v>
      </c>
      <c r="B36" s="11">
        <v>0.7077</v>
      </c>
      <c r="C36" s="11"/>
      <c r="D36" s="11">
        <v>4.4073297534397801E-2</v>
      </c>
      <c r="E36" s="11">
        <v>0.66879999999999995</v>
      </c>
      <c r="F36" s="11"/>
      <c r="G36" s="11">
        <v>5.3372485629041316E-2</v>
      </c>
      <c r="H36" s="11">
        <v>0.68190000000000006</v>
      </c>
      <c r="I36" s="11"/>
      <c r="J36" s="11">
        <v>3.5660279801980728E-2</v>
      </c>
      <c r="K36" s="11"/>
      <c r="L36" s="11"/>
      <c r="M36" s="11"/>
      <c r="N36" s="11"/>
      <c r="Q36" s="16">
        <v>8</v>
      </c>
      <c r="R36" s="16">
        <v>0.7077</v>
      </c>
      <c r="S36" s="16"/>
      <c r="T36" s="16">
        <v>4.4073297534397801E-2</v>
      </c>
      <c r="U36" s="16">
        <v>0.66879999999999995</v>
      </c>
      <c r="V36" s="16"/>
      <c r="W36" s="16">
        <v>5.3372485629041316E-2</v>
      </c>
      <c r="X36" s="16">
        <v>0.68190000000000006</v>
      </c>
      <c r="Y36" s="16"/>
      <c r="Z36" s="16">
        <v>3.5660279801980728E-2</v>
      </c>
      <c r="AA36" s="16"/>
      <c r="AB36" s="16"/>
      <c r="AC36" s="16"/>
      <c r="AD36" s="16"/>
    </row>
    <row r="37" spans="1:30" x14ac:dyDescent="0.35">
      <c r="A37" s="11">
        <v>10</v>
      </c>
      <c r="B37" s="11">
        <v>0.6401</v>
      </c>
      <c r="C37" s="11"/>
      <c r="D37" s="11">
        <v>5.3743113253906509E-2</v>
      </c>
      <c r="E37" s="11">
        <v>0.66970000000000007</v>
      </c>
      <c r="F37" s="11"/>
      <c r="G37" s="11">
        <v>3.7103608689422342E-2</v>
      </c>
      <c r="H37" s="11">
        <v>0.66070000000000007</v>
      </c>
      <c r="I37" s="11"/>
      <c r="J37" s="11">
        <v>5.5409686277160371E-2</v>
      </c>
      <c r="K37" s="11"/>
      <c r="L37" s="11"/>
      <c r="M37" s="11"/>
      <c r="N37" s="11"/>
      <c r="Q37" s="16">
        <v>10</v>
      </c>
      <c r="R37" s="16">
        <v>0.6401</v>
      </c>
      <c r="S37" s="16"/>
      <c r="T37" s="16">
        <v>5.3743113253906509E-2</v>
      </c>
      <c r="U37" s="16">
        <v>0.66970000000000007</v>
      </c>
      <c r="V37" s="16"/>
      <c r="W37" s="16">
        <v>3.7103608689422342E-2</v>
      </c>
      <c r="X37" s="16">
        <v>0.66070000000000007</v>
      </c>
      <c r="Y37" s="16"/>
      <c r="Z37" s="16">
        <v>5.5409686277160371E-2</v>
      </c>
      <c r="AA37" s="16"/>
      <c r="AB37" s="16"/>
      <c r="AC37" s="16"/>
      <c r="AD37" s="16"/>
    </row>
    <row r="38" spans="1:30" x14ac:dyDescent="0.35">
      <c r="A38" s="11">
        <v>12</v>
      </c>
      <c r="B38" s="11">
        <v>0.68779999999999997</v>
      </c>
      <c r="C38" s="11"/>
      <c r="D38" s="11">
        <v>4.2047063578275645E-2</v>
      </c>
      <c r="E38" s="11">
        <v>0.70150000000000001</v>
      </c>
      <c r="F38" s="11"/>
      <c r="G38" s="11">
        <v>4.0743779347963721E-2</v>
      </c>
      <c r="H38" s="11">
        <v>0.68729999999999991</v>
      </c>
      <c r="I38" s="11"/>
      <c r="J38" s="11">
        <v>3.6805947587010675E-2</v>
      </c>
      <c r="K38" s="11"/>
      <c r="L38" s="11"/>
      <c r="M38" s="11"/>
      <c r="N38" s="11"/>
      <c r="Q38" s="16">
        <v>12</v>
      </c>
      <c r="R38" s="16">
        <v>0.68779999999999997</v>
      </c>
      <c r="S38" s="16"/>
      <c r="T38" s="16">
        <v>4.2047063578275645E-2</v>
      </c>
      <c r="U38" s="16">
        <v>0.70150000000000001</v>
      </c>
      <c r="V38" s="16"/>
      <c r="W38" s="16">
        <v>4.0743779347963721E-2</v>
      </c>
      <c r="X38" s="16">
        <v>0.68729999999999991</v>
      </c>
      <c r="Y38" s="16"/>
      <c r="Z38" s="16">
        <v>3.6805947587010675E-2</v>
      </c>
      <c r="AA38" s="16"/>
      <c r="AB38" s="16"/>
      <c r="AC38" s="16"/>
      <c r="AD38" s="16"/>
    </row>
    <row r="39" spans="1:30" x14ac:dyDescent="0.35">
      <c r="A39" s="11">
        <v>14</v>
      </c>
      <c r="B39" s="11">
        <v>0.66779999999999995</v>
      </c>
      <c r="C39" s="11"/>
      <c r="D39" s="11">
        <v>3.3611505966459343E-2</v>
      </c>
      <c r="E39" s="11">
        <v>0.74150000000000005</v>
      </c>
      <c r="F39" s="11"/>
      <c r="G39" s="11">
        <v>5.7163022235629857E-2</v>
      </c>
      <c r="H39" s="11">
        <v>0.73040000000000005</v>
      </c>
      <c r="I39" s="11"/>
      <c r="J39" s="11">
        <v>5.0835683005804773E-2</v>
      </c>
      <c r="K39" s="11"/>
      <c r="L39" s="11"/>
      <c r="M39" s="11"/>
      <c r="N39" s="11"/>
      <c r="Q39" s="16">
        <v>14</v>
      </c>
      <c r="R39" s="16">
        <v>0.66779999999999995</v>
      </c>
      <c r="S39" s="16"/>
      <c r="T39" s="16">
        <v>3.3611505966459343E-2</v>
      </c>
      <c r="U39" s="16">
        <v>0.74150000000000005</v>
      </c>
      <c r="V39" s="16"/>
      <c r="W39" s="16">
        <v>5.7163022235629857E-2</v>
      </c>
      <c r="X39" s="16">
        <v>0.73040000000000005</v>
      </c>
      <c r="Y39" s="16"/>
      <c r="Z39" s="16">
        <v>5.0835683005804773E-2</v>
      </c>
      <c r="AA39" s="16"/>
      <c r="AB39" s="16"/>
      <c r="AC39" s="16"/>
      <c r="AD39" s="16"/>
    </row>
    <row r="40" spans="1:30" x14ac:dyDescent="0.35">
      <c r="A40" s="11">
        <v>16</v>
      </c>
      <c r="B40" s="11">
        <v>0.70960000000000001</v>
      </c>
      <c r="C40" s="11"/>
      <c r="D40" s="11">
        <v>4.6171660379741832E-2</v>
      </c>
      <c r="E40" s="11">
        <v>0.75140000000000007</v>
      </c>
      <c r="F40" s="11"/>
      <c r="G40" s="11">
        <v>1.6480291259562147E-2</v>
      </c>
      <c r="H40" s="11">
        <v>0.75790000000000002</v>
      </c>
      <c r="I40" s="11"/>
      <c r="J40" s="11">
        <v>1.5961411800547817E-2</v>
      </c>
      <c r="K40" s="11"/>
      <c r="L40" s="11"/>
      <c r="M40" s="11"/>
      <c r="N40" s="11"/>
      <c r="Q40" s="16">
        <v>16</v>
      </c>
      <c r="R40" s="16">
        <v>0.70960000000000001</v>
      </c>
      <c r="S40" s="16"/>
      <c r="T40" s="16">
        <v>4.6171660379741832E-2</v>
      </c>
      <c r="U40" s="16">
        <v>0.75140000000000007</v>
      </c>
      <c r="V40" s="16"/>
      <c r="W40" s="16">
        <v>1.6480291259562147E-2</v>
      </c>
      <c r="X40" s="16">
        <v>0.75790000000000002</v>
      </c>
      <c r="Y40" s="16"/>
      <c r="Z40" s="16">
        <v>1.5961411800547817E-2</v>
      </c>
      <c r="AA40" s="16"/>
      <c r="AB40" s="16"/>
      <c r="AC40" s="16"/>
      <c r="AD40" s="16"/>
    </row>
    <row r="41" spans="1:30" x14ac:dyDescent="0.35">
      <c r="A41" s="11">
        <v>18</v>
      </c>
      <c r="B41" s="11">
        <v>0.76739999999999997</v>
      </c>
      <c r="C41" s="11"/>
      <c r="D41" s="11">
        <v>1.529851118391737E-2</v>
      </c>
      <c r="E41" s="11">
        <v>0.77099999999999991</v>
      </c>
      <c r="F41" s="11"/>
      <c r="G41" s="11">
        <v>1.9810210610804853E-2</v>
      </c>
      <c r="H41" s="11">
        <v>0.78829999999999989</v>
      </c>
      <c r="I41" s="11"/>
      <c r="J41" s="11">
        <v>1.291897828777494E-2</v>
      </c>
      <c r="K41" s="11"/>
      <c r="L41" s="11"/>
      <c r="M41" s="11"/>
      <c r="N41" s="11"/>
      <c r="Q41" s="16">
        <v>18</v>
      </c>
      <c r="R41" s="16">
        <v>0.76739999999999997</v>
      </c>
      <c r="S41" s="16"/>
      <c r="T41" s="16">
        <v>1.529851118391737E-2</v>
      </c>
      <c r="U41" s="16">
        <v>0.77099999999999991</v>
      </c>
      <c r="V41" s="16"/>
      <c r="W41" s="16">
        <v>1.9810210610804853E-2</v>
      </c>
      <c r="X41" s="16">
        <v>0.78829999999999989</v>
      </c>
      <c r="Y41" s="16"/>
      <c r="Z41" s="16">
        <v>1.291897828777494E-2</v>
      </c>
      <c r="AA41" s="16"/>
      <c r="AB41" s="16"/>
      <c r="AC41" s="16"/>
      <c r="AD41" s="16"/>
    </row>
    <row r="43" spans="1:30" x14ac:dyDescent="0.35">
      <c r="A43" s="29" t="s">
        <v>140</v>
      </c>
      <c r="B43" s="29"/>
      <c r="C43" s="29"/>
      <c r="D43" s="29"/>
    </row>
    <row r="44" spans="1:30" x14ac:dyDescent="0.35">
      <c r="A44" s="29" t="s">
        <v>21</v>
      </c>
      <c r="B44" s="29" t="s">
        <v>52</v>
      </c>
      <c r="C44" s="29" t="s">
        <v>138</v>
      </c>
      <c r="D44" s="29" t="s">
        <v>139</v>
      </c>
    </row>
    <row r="45" spans="1:30" x14ac:dyDescent="0.35">
      <c r="A45" s="30" t="s">
        <v>110</v>
      </c>
      <c r="B45" s="29">
        <v>-1.4304829398193371</v>
      </c>
      <c r="C45" s="29">
        <v>0.68637844369019241</v>
      </c>
      <c r="D45" s="29">
        <v>0.84063847874330377</v>
      </c>
    </row>
    <row r="46" spans="1:30" x14ac:dyDescent="0.35">
      <c r="A46" s="29"/>
      <c r="B46" s="29">
        <v>0.45411217700941431</v>
      </c>
      <c r="C46" s="29">
        <v>0.33033890863019877</v>
      </c>
      <c r="D46" s="29">
        <v>0.40458088416593074</v>
      </c>
    </row>
    <row r="47" spans="1:30" x14ac:dyDescent="0.35">
      <c r="A47" s="29"/>
      <c r="B47" s="29">
        <v>0.95852723093561765</v>
      </c>
      <c r="C47" s="29">
        <v>0.46127731888546253</v>
      </c>
      <c r="D47" s="29">
        <v>0.56494703059423279</v>
      </c>
    </row>
    <row r="48" spans="1:30" x14ac:dyDescent="0.35">
      <c r="A48" s="29"/>
      <c r="B48" s="29">
        <v>1.023544031577821</v>
      </c>
      <c r="C48" s="29">
        <v>0.45127896916044624</v>
      </c>
      <c r="D48" s="29">
        <v>0.5527016030461398</v>
      </c>
    </row>
    <row r="49" spans="1:4" x14ac:dyDescent="0.35">
      <c r="A49" s="29"/>
      <c r="B49" s="29">
        <v>1.0900563276505073</v>
      </c>
      <c r="C49" s="29">
        <v>0.46900731709096577</v>
      </c>
      <c r="D49" s="29">
        <v>0.57441430625228929</v>
      </c>
    </row>
    <row r="50" spans="1:4" x14ac:dyDescent="0.35">
      <c r="A50" s="29"/>
      <c r="B50" s="29">
        <v>1.2206746293245945</v>
      </c>
      <c r="C50" s="29">
        <v>0.28417511139653895</v>
      </c>
      <c r="D50" s="29">
        <v>0.34804201026004461</v>
      </c>
    </row>
    <row r="51" spans="1:4" x14ac:dyDescent="0.35">
      <c r="A51" s="29"/>
      <c r="B51" s="29">
        <v>1.1833146994534933</v>
      </c>
      <c r="C51" s="29">
        <v>0.35301429285207753</v>
      </c>
      <c r="D51" s="29">
        <v>0.43235244469851025</v>
      </c>
    </row>
    <row r="52" spans="1:4" x14ac:dyDescent="0.35">
      <c r="A52" s="29"/>
      <c r="B52" s="29">
        <v>1.1470035267478489</v>
      </c>
      <c r="C52" s="29">
        <v>0.40158972853774355</v>
      </c>
      <c r="D52" s="29">
        <v>0.49184496043014192</v>
      </c>
    </row>
    <row r="53" spans="1:4" x14ac:dyDescent="0.35">
      <c r="A53" s="29"/>
      <c r="B53" s="29">
        <v>1.0744368615124673</v>
      </c>
      <c r="C53" s="29">
        <v>0.42842259047212233</v>
      </c>
      <c r="D53" s="29">
        <v>0.52470837046903085</v>
      </c>
    </row>
    <row r="54" spans="1:4" x14ac:dyDescent="0.35">
      <c r="A54" s="29"/>
      <c r="B54" s="29">
        <v>0.73068795587154378</v>
      </c>
      <c r="C54" s="29">
        <v>0.2875936731479275</v>
      </c>
      <c r="D54" s="29">
        <v>0.35222887623259302</v>
      </c>
    </row>
    <row r="55" spans="1:4" x14ac:dyDescent="0.35">
      <c r="A55" s="29"/>
      <c r="B55" s="29">
        <v>0.37439725862703122</v>
      </c>
      <c r="C55" s="29">
        <v>0.19465731589122268</v>
      </c>
      <c r="D55" s="29">
        <v>0.23840554931662744</v>
      </c>
    </row>
    <row r="56" spans="1:4" x14ac:dyDescent="0.35">
      <c r="A56" s="29"/>
      <c r="B56" s="29">
        <v>-1.0535772905152889</v>
      </c>
      <c r="C56" s="29">
        <v>0.36925114610799969</v>
      </c>
      <c r="D56" s="29">
        <v>0.45223844745123881</v>
      </c>
    </row>
    <row r="57" spans="1:4" x14ac:dyDescent="0.35">
      <c r="A57" s="29"/>
      <c r="B57" s="29"/>
      <c r="C57" s="29"/>
      <c r="D57" s="29"/>
    </row>
    <row r="58" spans="1:4" x14ac:dyDescent="0.35">
      <c r="A58" s="30" t="s">
        <v>115</v>
      </c>
      <c r="B58" s="29">
        <v>-1.7247487683883107</v>
      </c>
      <c r="C58" s="29">
        <v>0.81305436664701358</v>
      </c>
      <c r="D58" s="29">
        <v>0.99578416571346673</v>
      </c>
    </row>
    <row r="59" spans="1:4" x14ac:dyDescent="0.35">
      <c r="A59" s="29"/>
      <c r="B59" s="29">
        <v>1.8020518787669837</v>
      </c>
      <c r="C59" s="29">
        <v>1.2581646985599413</v>
      </c>
      <c r="D59" s="29">
        <v>1.5409307619272323</v>
      </c>
    </row>
    <row r="60" spans="1:4" x14ac:dyDescent="0.35">
      <c r="A60" s="29"/>
      <c r="B60" s="29">
        <v>2.7937793516460085</v>
      </c>
      <c r="C60" s="29">
        <v>1.0921023179004323</v>
      </c>
      <c r="D60" s="29">
        <v>1.3375467128834211</v>
      </c>
    </row>
    <row r="61" spans="1:4" x14ac:dyDescent="0.35">
      <c r="A61" s="29"/>
      <c r="B61" s="29">
        <v>3.028137306444787</v>
      </c>
      <c r="C61" s="29">
        <v>0.98177707372299805</v>
      </c>
      <c r="D61" s="29">
        <v>1.2024264358920842</v>
      </c>
    </row>
    <row r="62" spans="1:4" x14ac:dyDescent="0.35">
      <c r="A62" s="29"/>
      <c r="B62" s="29">
        <v>3.0291396004233162</v>
      </c>
      <c r="C62" s="29">
        <v>1.0576361435589294</v>
      </c>
      <c r="D62" s="29">
        <v>1.2953344426221771</v>
      </c>
    </row>
    <row r="63" spans="1:4" x14ac:dyDescent="0.35">
      <c r="A63" s="29"/>
      <c r="B63" s="29">
        <v>3.0266958476893171</v>
      </c>
      <c r="C63" s="29">
        <v>0.94307379733068553</v>
      </c>
      <c r="D63" s="29">
        <v>1.1550247966245477</v>
      </c>
    </row>
    <row r="64" spans="1:4" x14ac:dyDescent="0.35">
      <c r="A64" s="29"/>
      <c r="B64" s="29">
        <v>2.8630912964419806</v>
      </c>
      <c r="C64" s="29">
        <v>0.78936068965521478</v>
      </c>
      <c r="D64" s="29">
        <v>0.96676545633335231</v>
      </c>
    </row>
    <row r="65" spans="1:4" x14ac:dyDescent="0.35">
      <c r="A65" s="29"/>
      <c r="B65" s="29">
        <v>2.9107316737165903</v>
      </c>
      <c r="C65" s="29">
        <v>0.72705868288180175</v>
      </c>
      <c r="D65" s="29">
        <v>0.89046139306021044</v>
      </c>
    </row>
    <row r="66" spans="1:4" x14ac:dyDescent="0.35">
      <c r="A66" s="29"/>
      <c r="B66" s="29">
        <v>2.5531227463580946</v>
      </c>
      <c r="C66" s="29">
        <v>0.75526366370878928</v>
      </c>
      <c r="D66" s="29">
        <v>0.92500529867576176</v>
      </c>
    </row>
    <row r="67" spans="1:4" x14ac:dyDescent="0.35">
      <c r="A67" s="29"/>
      <c r="B67" s="29">
        <v>1.7357018582475034</v>
      </c>
      <c r="C67" s="29">
        <v>0.416046668318035</v>
      </c>
      <c r="D67" s="29">
        <v>0.50955102328207136</v>
      </c>
    </row>
    <row r="68" spans="1:4" x14ac:dyDescent="0.35">
      <c r="A68" s="29"/>
      <c r="B68" s="29">
        <v>0.70225738210094257</v>
      </c>
      <c r="C68" s="29">
        <v>0.38312119413411733</v>
      </c>
      <c r="D68" s="29">
        <v>0.46922571763718152</v>
      </c>
    </row>
    <row r="69" spans="1:4" x14ac:dyDescent="0.35">
      <c r="A69" s="29"/>
      <c r="B69" s="29">
        <v>-0.96352701109665373</v>
      </c>
      <c r="C69" s="29">
        <v>0.22527003016450114</v>
      </c>
      <c r="D69" s="29">
        <v>0.27589831412220106</v>
      </c>
    </row>
    <row r="70" spans="1:4" x14ac:dyDescent="0.35">
      <c r="A70" s="29"/>
      <c r="B70" s="29"/>
      <c r="C70" s="29"/>
      <c r="D70" s="29"/>
    </row>
    <row r="71" spans="1:4" x14ac:dyDescent="0.35">
      <c r="A71" s="30" t="s">
        <v>116</v>
      </c>
      <c r="B71" s="29">
        <v>-1.8933945113246236</v>
      </c>
      <c r="C71" s="29">
        <v>1.87466390507588</v>
      </c>
      <c r="D71" s="29">
        <v>2.295985003324613</v>
      </c>
    </row>
    <row r="72" spans="1:4" x14ac:dyDescent="0.35">
      <c r="A72" s="29"/>
      <c r="B72" s="29">
        <v>2.2879586826295735</v>
      </c>
      <c r="C72" s="29">
        <v>1.116166536466388</v>
      </c>
      <c r="D72" s="29">
        <v>1.3670192411561217</v>
      </c>
    </row>
    <row r="73" spans="1:4" x14ac:dyDescent="0.35">
      <c r="A73" s="29"/>
      <c r="B73" s="29">
        <v>2.2688044011128166</v>
      </c>
      <c r="C73" s="29">
        <v>1.1396848968858628</v>
      </c>
      <c r="D73" s="29">
        <v>1.3958232324634126</v>
      </c>
    </row>
    <row r="74" spans="1:4" x14ac:dyDescent="0.35">
      <c r="A74" s="29"/>
      <c r="B74" s="29">
        <v>2.3061072481279026</v>
      </c>
      <c r="C74" s="29">
        <v>0.96164050547667157</v>
      </c>
      <c r="D74" s="29">
        <v>1.177764277204969</v>
      </c>
    </row>
    <row r="75" spans="1:4" x14ac:dyDescent="0.35">
      <c r="A75" s="29"/>
      <c r="B75" s="29">
        <v>2.2440912273270972</v>
      </c>
      <c r="C75" s="29">
        <v>0.83070769924617704</v>
      </c>
      <c r="D75" s="29">
        <v>1.0174049942772618</v>
      </c>
    </row>
    <row r="76" spans="1:4" x14ac:dyDescent="0.35">
      <c r="A76" s="29"/>
      <c r="B76" s="29">
        <v>2.3209101214393786</v>
      </c>
      <c r="C76" s="29">
        <v>0.93563193249351528</v>
      </c>
      <c r="D76" s="29">
        <v>1.1459104108316343</v>
      </c>
    </row>
    <row r="77" spans="1:4" x14ac:dyDescent="0.35">
      <c r="A77" s="29"/>
      <c r="B77" s="29">
        <v>2.1669483063064066</v>
      </c>
      <c r="C77" s="29">
        <v>0.82095834547110902</v>
      </c>
      <c r="D77" s="29">
        <v>1.0054645232418651</v>
      </c>
    </row>
    <row r="78" spans="1:4" x14ac:dyDescent="0.35">
      <c r="A78" s="29"/>
      <c r="B78" s="29">
        <v>2.1250024876055251</v>
      </c>
      <c r="C78" s="29">
        <v>0.82114637463467743</v>
      </c>
      <c r="D78" s="29">
        <v>1.0056948109956179</v>
      </c>
    </row>
    <row r="79" spans="1:4" x14ac:dyDescent="0.35">
      <c r="A79" s="29"/>
      <c r="B79" s="29">
        <v>1.9071501729320375</v>
      </c>
      <c r="C79" s="29">
        <v>0.6054782803106773</v>
      </c>
      <c r="D79" s="29">
        <v>0.74155641854950094</v>
      </c>
    </row>
    <row r="80" spans="1:4" x14ac:dyDescent="0.35">
      <c r="A80" s="29"/>
      <c r="B80" s="29">
        <v>1.2272466261066159</v>
      </c>
      <c r="C80" s="29">
        <v>0.53817113843737174</v>
      </c>
      <c r="D80" s="29">
        <v>0.65912234173214423</v>
      </c>
    </row>
    <row r="81" spans="1:13" x14ac:dyDescent="0.35">
      <c r="A81" s="29"/>
      <c r="B81" s="29">
        <v>0.18040597392384924</v>
      </c>
      <c r="C81" s="29">
        <v>0.55104915172584412</v>
      </c>
      <c r="D81" s="29">
        <v>0.67489462246091314</v>
      </c>
    </row>
    <row r="82" spans="1:13" x14ac:dyDescent="0.35">
      <c r="A82" s="29"/>
      <c r="B82" s="29">
        <v>-1.9045498642092606</v>
      </c>
      <c r="C82" s="29">
        <v>0.46129740866237401</v>
      </c>
      <c r="D82" s="29">
        <v>0.56497163544547258</v>
      </c>
    </row>
    <row r="83" spans="1:13" x14ac:dyDescent="0.35">
      <c r="A83" s="31"/>
    </row>
    <row r="84" spans="1:13" x14ac:dyDescent="0.35">
      <c r="A84" s="11">
        <v>6.14</v>
      </c>
      <c r="B84" s="11"/>
      <c r="C84" s="11"/>
      <c r="D84" s="11"/>
      <c r="E84" s="11"/>
      <c r="F84" s="11"/>
      <c r="G84" s="11"/>
      <c r="H84" s="13" t="s">
        <v>52</v>
      </c>
      <c r="I84" s="13" t="s">
        <v>128</v>
      </c>
      <c r="J84" s="11"/>
      <c r="K84" s="11"/>
      <c r="L84" s="11"/>
      <c r="M84" s="11"/>
    </row>
    <row r="85" spans="1:13" x14ac:dyDescent="0.35">
      <c r="A85" s="13" t="s">
        <v>91</v>
      </c>
      <c r="B85" s="11" t="s">
        <v>75</v>
      </c>
      <c r="C85" s="11" t="s">
        <v>87</v>
      </c>
      <c r="D85" s="13" t="s">
        <v>92</v>
      </c>
      <c r="E85" s="13" t="s">
        <v>93</v>
      </c>
      <c r="F85" s="13" t="s">
        <v>61</v>
      </c>
      <c r="G85" s="14" t="s">
        <v>62</v>
      </c>
      <c r="H85" s="13" t="s">
        <v>92</v>
      </c>
      <c r="I85" s="13"/>
      <c r="J85" s="13" t="s">
        <v>93</v>
      </c>
      <c r="K85" s="11"/>
      <c r="L85" s="13" t="s">
        <v>61</v>
      </c>
      <c r="M85" s="13"/>
    </row>
    <row r="86" spans="1:13" x14ac:dyDescent="0.35">
      <c r="A86" s="11"/>
      <c r="B86" s="12">
        <v>0.2</v>
      </c>
      <c r="C86" s="11" t="s">
        <v>94</v>
      </c>
      <c r="D86" s="11">
        <v>0.19059999999999999</v>
      </c>
      <c r="E86" s="11">
        <v>4.8000000000000001E-2</v>
      </c>
      <c r="F86" s="11">
        <v>0.1426</v>
      </c>
      <c r="G86" s="11">
        <v>0.74816369359916057</v>
      </c>
      <c r="H86" s="11">
        <f>AVERAGE(D86:D92)</f>
        <v>0.20799999999999999</v>
      </c>
      <c r="I86" s="11">
        <f>_xlfn.STDEV.P(D92)+_xlfn.STDEV.P(D86:D92)</f>
        <v>6.3859220164358507E-2</v>
      </c>
      <c r="J86" s="11">
        <f>AVERAGE(E86:E92)</f>
        <v>5.0857142857142858E-2</v>
      </c>
      <c r="K86" s="11">
        <f>_xlfn.STDEV.P(E92)+_xlfn.STDEV.P(E86:E92)</f>
        <v>9.1718290967283452E-3</v>
      </c>
      <c r="L86" s="11">
        <f>AVERAGE(F86:F92)</f>
        <v>0.15714285714285717</v>
      </c>
      <c r="M86" s="11">
        <f>_xlfn.STDEV.P(F92)+_xlfn.STDEV.P(F86:F92)</f>
        <v>5.4943681741081961E-2</v>
      </c>
    </row>
    <row r="87" spans="1:13" x14ac:dyDescent="0.35">
      <c r="A87" s="11"/>
      <c r="B87" s="11"/>
      <c r="C87" s="11" t="s">
        <v>96</v>
      </c>
      <c r="D87" s="11">
        <v>0.2</v>
      </c>
      <c r="E87" s="11">
        <v>5.1999999999999998E-2</v>
      </c>
      <c r="F87" s="11">
        <v>0.14800000000000002</v>
      </c>
      <c r="G87" s="11">
        <v>0.7400000000000001</v>
      </c>
      <c r="H87" s="11"/>
      <c r="I87" s="11"/>
      <c r="J87" s="11"/>
      <c r="K87" s="11"/>
      <c r="L87" s="11"/>
      <c r="M87" s="11"/>
    </row>
    <row r="88" spans="1:13" x14ac:dyDescent="0.35">
      <c r="A88" s="11"/>
      <c r="B88" s="11"/>
      <c r="C88" s="11" t="s">
        <v>98</v>
      </c>
      <c r="D88" s="11">
        <v>0.1744</v>
      </c>
      <c r="E88" s="11">
        <v>4.9000000000000002E-2</v>
      </c>
      <c r="F88" s="11">
        <v>0.12540000000000001</v>
      </c>
      <c r="G88" s="11">
        <v>0.71903669724770647</v>
      </c>
      <c r="H88" s="11"/>
      <c r="I88" s="11"/>
      <c r="J88" s="11"/>
      <c r="K88" s="11"/>
      <c r="L88" s="11"/>
      <c r="M88" s="11"/>
    </row>
    <row r="89" spans="1:13" x14ac:dyDescent="0.35">
      <c r="A89" s="11"/>
      <c r="B89" s="11"/>
      <c r="C89" s="11" t="s">
        <v>100</v>
      </c>
      <c r="D89" s="11">
        <v>0.36220000000000002</v>
      </c>
      <c r="E89" s="11">
        <v>7.1999999999999995E-2</v>
      </c>
      <c r="F89" s="11">
        <v>0.29020000000000001</v>
      </c>
      <c r="G89" s="11">
        <v>0.80121479845389287</v>
      </c>
      <c r="H89" s="11"/>
      <c r="I89" s="11"/>
      <c r="J89" s="11"/>
      <c r="K89" s="11"/>
      <c r="L89" s="11"/>
      <c r="M89" s="11"/>
    </row>
    <row r="90" spans="1:13" x14ac:dyDescent="0.35">
      <c r="A90" s="11"/>
      <c r="B90" s="11"/>
      <c r="C90" s="11" t="s">
        <v>102</v>
      </c>
      <c r="D90" s="11">
        <v>0.186</v>
      </c>
      <c r="E90" s="11">
        <v>4.8000000000000001E-2</v>
      </c>
      <c r="F90" s="11">
        <v>0.13800000000000001</v>
      </c>
      <c r="G90" s="11">
        <v>0.74193548387096786</v>
      </c>
      <c r="H90" s="11"/>
      <c r="I90" s="11"/>
      <c r="J90" s="11"/>
      <c r="K90" s="11"/>
      <c r="L90" s="11"/>
      <c r="M90" s="11"/>
    </row>
    <row r="91" spans="1:13" x14ac:dyDescent="0.35">
      <c r="A91" s="11"/>
      <c r="B91" s="11"/>
      <c r="C91" s="11" t="s">
        <v>104</v>
      </c>
      <c r="D91" s="11">
        <v>0.16400000000000001</v>
      </c>
      <c r="E91" s="11">
        <v>4.1000000000000002E-2</v>
      </c>
      <c r="F91" s="11">
        <v>0.123</v>
      </c>
      <c r="G91" s="11">
        <v>0.75</v>
      </c>
      <c r="H91" s="11"/>
      <c r="I91" s="11"/>
      <c r="J91" s="11"/>
      <c r="K91" s="11"/>
      <c r="L91" s="11"/>
      <c r="M91" s="11"/>
    </row>
    <row r="92" spans="1:13" x14ac:dyDescent="0.35">
      <c r="A92" s="11"/>
      <c r="B92" s="11"/>
      <c r="C92" s="11" t="s">
        <v>106</v>
      </c>
      <c r="D92" s="11">
        <v>0.17879999999999999</v>
      </c>
      <c r="E92" s="11">
        <v>4.5999999999999999E-2</v>
      </c>
      <c r="F92" s="11">
        <v>0.13279999999999997</v>
      </c>
      <c r="G92" s="11">
        <v>0.74272930648769564</v>
      </c>
      <c r="H92" s="11"/>
      <c r="I92" s="11"/>
      <c r="J92" s="11"/>
      <c r="K92" s="11"/>
      <c r="L92" s="11"/>
      <c r="M92" s="11"/>
    </row>
    <row r="93" spans="1:13" x14ac:dyDescent="0.35">
      <c r="A93" s="11"/>
      <c r="B93" s="12">
        <v>0.4</v>
      </c>
      <c r="C93" s="11" t="s">
        <v>94</v>
      </c>
      <c r="D93" s="11">
        <v>0.52580000000000005</v>
      </c>
      <c r="E93" s="11">
        <v>9.8000000000000004E-2</v>
      </c>
      <c r="F93" s="11">
        <v>0.42780000000000007</v>
      </c>
      <c r="G93" s="11">
        <v>0.81361734499809824</v>
      </c>
      <c r="H93" s="11">
        <f>AVERAGE(D93:D99)</f>
        <v>0.30495714285714287</v>
      </c>
      <c r="I93" s="11">
        <f>_xlfn.STDEV.P(D93:D99)</f>
        <v>0.1163130978638859</v>
      </c>
      <c r="J93" s="11">
        <f>AVERAGE(E93:E99)</f>
        <v>6.5571428571428572E-2</v>
      </c>
      <c r="K93" s="11">
        <f>_xlfn.STDEV.P(E93:E99)</f>
        <v>1.6105519398704325E-2</v>
      </c>
      <c r="L93" s="11">
        <f>AVERAGE(F93:F99)</f>
        <v>0.23938571428571431</v>
      </c>
      <c r="M93" s="11">
        <f>_xlfn.STDEV.P(F93:F99)</f>
        <v>0.10050410693202586</v>
      </c>
    </row>
    <row r="94" spans="1:13" x14ac:dyDescent="0.35">
      <c r="A94" s="11"/>
      <c r="B94" s="11"/>
      <c r="C94" s="11" t="s">
        <v>96</v>
      </c>
      <c r="D94" s="11">
        <v>0.17580000000000001</v>
      </c>
      <c r="E94" s="11">
        <v>4.8000000000000001E-2</v>
      </c>
      <c r="F94" s="11">
        <v>0.12780000000000002</v>
      </c>
      <c r="G94" s="11">
        <v>0.726962457337884</v>
      </c>
      <c r="H94" s="11"/>
      <c r="I94" s="11"/>
      <c r="J94" s="11"/>
      <c r="K94" s="11"/>
      <c r="L94" s="11"/>
      <c r="M94" s="11"/>
    </row>
    <row r="95" spans="1:13" x14ac:dyDescent="0.35">
      <c r="A95" s="11"/>
      <c r="B95" s="11"/>
      <c r="C95" s="11" t="s">
        <v>98</v>
      </c>
      <c r="D95" s="11">
        <v>0.38400000000000001</v>
      </c>
      <c r="E95" s="11">
        <v>7.0999999999999994E-2</v>
      </c>
      <c r="F95" s="11">
        <v>0.313</v>
      </c>
      <c r="G95" s="11">
        <v>0.81510416666666663</v>
      </c>
      <c r="H95" s="11"/>
      <c r="I95" s="11"/>
      <c r="J95" s="11"/>
      <c r="K95" s="11"/>
      <c r="L95" s="11"/>
      <c r="M95" s="11"/>
    </row>
    <row r="96" spans="1:13" x14ac:dyDescent="0.35">
      <c r="A96" s="11"/>
      <c r="B96" s="11"/>
      <c r="C96" s="11" t="s">
        <v>100</v>
      </c>
      <c r="D96" s="11">
        <v>0.36930000000000002</v>
      </c>
      <c r="E96" s="11">
        <v>7.5999999999999998E-2</v>
      </c>
      <c r="F96" s="11">
        <v>0.29330000000000001</v>
      </c>
      <c r="G96" s="11">
        <v>0.7942052531816951</v>
      </c>
      <c r="H96" s="11"/>
      <c r="I96" s="11"/>
      <c r="J96" s="11"/>
      <c r="K96" s="11"/>
      <c r="L96" s="11"/>
      <c r="M96" s="11"/>
    </row>
    <row r="97" spans="1:13" x14ac:dyDescent="0.35">
      <c r="A97" s="11"/>
      <c r="B97" s="11"/>
      <c r="C97" s="11" t="s">
        <v>102</v>
      </c>
      <c r="D97" s="11">
        <v>0.2432</v>
      </c>
      <c r="E97" s="11">
        <v>5.3999999999999999E-2</v>
      </c>
      <c r="F97" s="11">
        <v>0.18920000000000001</v>
      </c>
      <c r="G97" s="11">
        <v>0.77796052631578949</v>
      </c>
      <c r="H97" s="11"/>
      <c r="I97" s="11"/>
      <c r="J97" s="11"/>
      <c r="K97" s="11"/>
      <c r="L97" s="11"/>
      <c r="M97" s="11"/>
    </row>
    <row r="98" spans="1:13" x14ac:dyDescent="0.35">
      <c r="A98" s="11"/>
      <c r="B98" s="11"/>
      <c r="C98" s="11" t="s">
        <v>104</v>
      </c>
      <c r="D98" s="11">
        <v>0.21460000000000001</v>
      </c>
      <c r="E98" s="11">
        <v>5.6000000000000001E-2</v>
      </c>
      <c r="F98" s="11">
        <v>0.15860000000000002</v>
      </c>
      <c r="G98" s="11">
        <v>0.73904939422180804</v>
      </c>
      <c r="H98" s="11"/>
      <c r="I98" s="11"/>
      <c r="J98" s="11"/>
      <c r="K98" s="11"/>
      <c r="L98" s="11"/>
      <c r="M98" s="11"/>
    </row>
    <row r="99" spans="1:13" x14ac:dyDescent="0.35">
      <c r="A99" s="11"/>
      <c r="B99" s="11"/>
      <c r="C99" s="11" t="s">
        <v>106</v>
      </c>
      <c r="D99" s="11">
        <v>0.222</v>
      </c>
      <c r="E99" s="11">
        <v>5.6000000000000001E-2</v>
      </c>
      <c r="F99" s="11">
        <v>0.16600000000000001</v>
      </c>
      <c r="G99" s="11">
        <v>0.74774774774774777</v>
      </c>
      <c r="H99" s="11"/>
      <c r="I99" s="11"/>
      <c r="J99" s="11"/>
      <c r="K99" s="11"/>
      <c r="L99" s="11"/>
      <c r="M99" s="11"/>
    </row>
    <row r="100" spans="1:13" x14ac:dyDescent="0.35">
      <c r="A100" s="11"/>
      <c r="B100" s="12">
        <v>0.6</v>
      </c>
      <c r="C100" s="11" t="s">
        <v>94</v>
      </c>
      <c r="D100" s="11">
        <v>0.15920000000000001</v>
      </c>
      <c r="E100" s="11">
        <v>4.5999999999999999E-2</v>
      </c>
      <c r="F100" s="11">
        <v>0.11320000000000001</v>
      </c>
      <c r="G100" s="11">
        <v>0.71105527638190957</v>
      </c>
      <c r="H100" s="11">
        <f>AVERAGE(D100:D106)</f>
        <v>0.21807142857142861</v>
      </c>
      <c r="I100" s="11">
        <f>_xlfn.STDEV.P(D100:D106)</f>
        <v>3.208287101000918E-2</v>
      </c>
      <c r="J100" s="11">
        <f>AVERAGE(E100:E106)</f>
        <v>5.5E-2</v>
      </c>
      <c r="K100" s="11">
        <f>_xlfn.STDEV.P(E100:E106)</f>
        <v>6.0944940022004401E-3</v>
      </c>
      <c r="L100" s="11">
        <f>AVERAGE(F100:F106)</f>
        <v>0.16307142857142859</v>
      </c>
      <c r="M100" s="11">
        <f>_xlfn.STDEV.P(F100:F106)</f>
        <v>2.6923633499517093E-2</v>
      </c>
    </row>
    <row r="101" spans="1:13" x14ac:dyDescent="0.35">
      <c r="A101" s="11"/>
      <c r="B101" s="11"/>
      <c r="C101" s="11" t="s">
        <v>96</v>
      </c>
      <c r="D101" s="11">
        <v>0.2394</v>
      </c>
      <c r="E101" s="11">
        <v>5.7000000000000002E-2</v>
      </c>
      <c r="F101" s="11">
        <v>0.18240000000000001</v>
      </c>
      <c r="G101" s="11">
        <v>0.76190476190476197</v>
      </c>
      <c r="H101" s="11"/>
      <c r="I101" s="11"/>
      <c r="J101" s="11"/>
      <c r="K101" s="11"/>
      <c r="L101" s="11"/>
      <c r="M101" s="11"/>
    </row>
    <row r="102" spans="1:13" x14ac:dyDescent="0.35">
      <c r="A102" s="11"/>
      <c r="B102" s="11"/>
      <c r="C102" s="11" t="s">
        <v>98</v>
      </c>
      <c r="D102" s="11">
        <v>0.18720000000000001</v>
      </c>
      <c r="E102" s="11">
        <v>4.5999999999999999E-2</v>
      </c>
      <c r="F102" s="11">
        <v>0.14119999999999999</v>
      </c>
      <c r="G102" s="11">
        <v>0.75427350427350426</v>
      </c>
      <c r="H102" s="11"/>
      <c r="I102" s="11"/>
      <c r="J102" s="11"/>
      <c r="K102" s="11"/>
      <c r="L102" s="11"/>
      <c r="M102" s="11"/>
    </row>
    <row r="103" spans="1:13" x14ac:dyDescent="0.35">
      <c r="A103" s="11"/>
      <c r="B103" s="11"/>
      <c r="C103" s="11" t="s">
        <v>100</v>
      </c>
      <c r="D103" s="11">
        <v>0.25040000000000001</v>
      </c>
      <c r="E103" s="11">
        <v>6.3E-2</v>
      </c>
      <c r="F103" s="11">
        <v>0.18740000000000001</v>
      </c>
      <c r="G103" s="11">
        <v>0.74840255591054317</v>
      </c>
      <c r="H103" s="11"/>
      <c r="I103" s="11"/>
      <c r="J103" s="11"/>
      <c r="K103" s="11"/>
      <c r="L103" s="11"/>
      <c r="M103" s="11"/>
    </row>
    <row r="104" spans="1:13" x14ac:dyDescent="0.35">
      <c r="A104" s="11"/>
      <c r="B104" s="11"/>
      <c r="C104" s="11" t="s">
        <v>102</v>
      </c>
      <c r="D104" s="11">
        <v>0.21490000000000001</v>
      </c>
      <c r="E104" s="11">
        <v>5.6000000000000001E-2</v>
      </c>
      <c r="F104" s="11">
        <v>0.15890000000000001</v>
      </c>
      <c r="G104" s="11">
        <v>0.73941368078175895</v>
      </c>
      <c r="H104" s="11"/>
      <c r="I104" s="11"/>
      <c r="J104" s="11"/>
      <c r="K104" s="11"/>
      <c r="L104" s="11"/>
      <c r="M104" s="11"/>
    </row>
    <row r="105" spans="1:13" x14ac:dyDescent="0.35">
      <c r="A105" s="11"/>
      <c r="B105" s="11"/>
      <c r="C105" s="11" t="s">
        <v>104</v>
      </c>
      <c r="D105" s="11">
        <v>0.25359999999999999</v>
      </c>
      <c r="E105" s="11">
        <v>5.7000000000000002E-2</v>
      </c>
      <c r="F105" s="11">
        <v>0.1966</v>
      </c>
      <c r="G105" s="11">
        <v>0.77523659305993697</v>
      </c>
      <c r="H105" s="11"/>
      <c r="I105" s="11"/>
      <c r="J105" s="11"/>
      <c r="K105" s="11"/>
      <c r="L105" s="11"/>
      <c r="M105" s="11"/>
    </row>
    <row r="106" spans="1:13" x14ac:dyDescent="0.35">
      <c r="A106" s="11"/>
      <c r="B106" s="11"/>
      <c r="C106" s="11" t="s">
        <v>106</v>
      </c>
      <c r="D106" s="11">
        <v>0.2218</v>
      </c>
      <c r="E106" s="11">
        <v>0.06</v>
      </c>
      <c r="F106" s="11">
        <v>0.1618</v>
      </c>
      <c r="G106" s="11">
        <v>0.72948602344454461</v>
      </c>
      <c r="H106" s="11"/>
      <c r="I106" s="11"/>
      <c r="J106" s="11"/>
      <c r="K106" s="11"/>
      <c r="L106" s="11"/>
      <c r="M106" s="11"/>
    </row>
    <row r="107" spans="1:13" x14ac:dyDescent="0.35">
      <c r="A107" s="11"/>
      <c r="B107" s="11" t="s">
        <v>90</v>
      </c>
      <c r="C107" s="11" t="s">
        <v>94</v>
      </c>
      <c r="D107" s="11">
        <v>0.15609999999999999</v>
      </c>
      <c r="E107" s="11">
        <v>3.5000000000000003E-2</v>
      </c>
      <c r="F107" s="11">
        <v>0.12109999999999999</v>
      </c>
      <c r="G107" s="11">
        <v>0.77578475336322861</v>
      </c>
      <c r="H107" s="11">
        <f>AVERAGE(D107:D113)</f>
        <v>0.20595714285714287</v>
      </c>
      <c r="I107" s="11"/>
      <c r="J107" s="11">
        <f>AVERAGE(E107:E113)</f>
        <v>5.219047619047619E-2</v>
      </c>
      <c r="K107" s="11"/>
      <c r="L107" s="11">
        <f>AVERAGE(F107:F113)</f>
        <v>0.15376666666666663</v>
      </c>
      <c r="M107" s="11"/>
    </row>
    <row r="108" spans="1:13" x14ac:dyDescent="0.35">
      <c r="A108" s="11"/>
      <c r="B108" s="11"/>
      <c r="C108" s="11" t="s">
        <v>96</v>
      </c>
      <c r="D108" s="11">
        <v>0.23169999999999999</v>
      </c>
      <c r="E108" s="11">
        <v>6.9000000000000006E-2</v>
      </c>
      <c r="F108" s="11">
        <v>0.16269999999999998</v>
      </c>
      <c r="G108" s="11">
        <v>0.70220112214069919</v>
      </c>
      <c r="H108" s="11"/>
      <c r="I108" s="11"/>
      <c r="J108" s="11"/>
      <c r="K108" s="11"/>
      <c r="L108" s="11"/>
      <c r="M108" s="11"/>
    </row>
    <row r="109" spans="1:13" x14ac:dyDescent="0.35">
      <c r="A109" s="11"/>
      <c r="B109" s="11"/>
      <c r="C109" s="11" t="s">
        <v>98</v>
      </c>
      <c r="D109" s="11">
        <v>0.1162</v>
      </c>
      <c r="E109" s="11">
        <v>3.2000000000000001E-2</v>
      </c>
      <c r="F109" s="11">
        <v>8.4199999999999997E-2</v>
      </c>
      <c r="G109" s="11">
        <v>0.7246127366609294</v>
      </c>
      <c r="H109" s="11"/>
      <c r="I109" s="11"/>
      <c r="J109" s="11"/>
      <c r="K109" s="11"/>
      <c r="L109" s="11"/>
      <c r="M109" s="11"/>
    </row>
    <row r="110" spans="1:13" x14ac:dyDescent="0.35">
      <c r="A110" s="11"/>
      <c r="B110" s="11"/>
      <c r="C110" s="11" t="s">
        <v>100</v>
      </c>
      <c r="D110" s="11">
        <v>0.37440000000000001</v>
      </c>
      <c r="E110" s="11">
        <v>6.8000000000000005E-2</v>
      </c>
      <c r="F110" s="11">
        <v>0.30640000000000001</v>
      </c>
      <c r="G110" s="11">
        <v>0.81837606837606836</v>
      </c>
      <c r="H110" s="11"/>
      <c r="I110" s="11"/>
      <c r="J110" s="11"/>
      <c r="K110" s="11"/>
      <c r="L110" s="11"/>
      <c r="M110" s="11"/>
    </row>
    <row r="111" spans="1:13" x14ac:dyDescent="0.35">
      <c r="A111" s="11"/>
      <c r="B111" s="11"/>
      <c r="C111" s="11" t="s">
        <v>102</v>
      </c>
      <c r="D111" s="11">
        <v>0.28449999999999998</v>
      </c>
      <c r="E111" s="11">
        <v>6.9000000000000006E-2</v>
      </c>
      <c r="F111" s="11">
        <v>0.21549999999999997</v>
      </c>
      <c r="G111" s="11">
        <v>0.75746924428822493</v>
      </c>
      <c r="H111" s="11"/>
      <c r="I111" s="11"/>
      <c r="J111" s="11"/>
      <c r="K111" s="11"/>
      <c r="L111" s="11"/>
      <c r="M111" s="11"/>
    </row>
    <row r="112" spans="1:13" x14ac:dyDescent="0.35">
      <c r="A112" s="11"/>
      <c r="B112" s="11"/>
      <c r="C112" s="11" t="s">
        <v>104</v>
      </c>
      <c r="D112" s="11">
        <v>0.14979999999999999</v>
      </c>
      <c r="E112" s="11">
        <v>4.2999999999999997E-2</v>
      </c>
      <c r="F112" s="11">
        <v>0.10679999999999999</v>
      </c>
      <c r="G112" s="11">
        <v>0.71295060080106809</v>
      </c>
      <c r="H112" s="11"/>
      <c r="I112" s="11"/>
      <c r="J112" s="11"/>
      <c r="K112" s="11"/>
      <c r="L112" s="11"/>
      <c r="M112" s="11"/>
    </row>
    <row r="113" spans="1:13" x14ac:dyDescent="0.35">
      <c r="A113" s="11"/>
      <c r="B113" s="11"/>
      <c r="C113" s="11" t="s">
        <v>106</v>
      </c>
      <c r="D113" s="11">
        <v>0.129</v>
      </c>
      <c r="E113" s="11">
        <v>4.933333333333334E-2</v>
      </c>
      <c r="F113" s="11">
        <v>7.9666666666666663E-2</v>
      </c>
      <c r="G113" s="11">
        <v>0.60862224618494087</v>
      </c>
      <c r="H113" s="11"/>
      <c r="I113" s="11"/>
      <c r="J113" s="11"/>
      <c r="K113" s="11"/>
      <c r="L113" s="11"/>
      <c r="M113" s="11"/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00"/>
  <sheetViews>
    <sheetView topLeftCell="A112" zoomScale="80" zoomScaleNormal="80" workbookViewId="0">
      <selection activeCell="A112" sqref="A112:H200"/>
    </sheetView>
  </sheetViews>
  <sheetFormatPr defaultRowHeight="14.15" x14ac:dyDescent="0.35"/>
  <cols>
    <col min="1" max="1" width="8.85546875" bestFit="1" customWidth="1"/>
    <col min="2" max="2" width="9.140625" bestFit="1" customWidth="1"/>
    <col min="3" max="3" width="6.35546875" bestFit="1" customWidth="1"/>
    <col min="4" max="4" width="20.140625" bestFit="1" customWidth="1"/>
    <col min="5" max="6" width="15.640625" bestFit="1" customWidth="1"/>
    <col min="7" max="8" width="14.5703125" bestFit="1" customWidth="1"/>
    <col min="10" max="10" width="6.140625" bestFit="1" customWidth="1"/>
    <col min="11" max="13" width="15.640625" bestFit="1" customWidth="1"/>
    <col min="15" max="15" width="16.85546875" bestFit="1" customWidth="1"/>
    <col min="16" max="16" width="15.640625" bestFit="1" customWidth="1"/>
    <col min="17" max="17" width="18" bestFit="1" customWidth="1"/>
    <col min="18" max="18" width="14.42578125" bestFit="1" customWidth="1"/>
    <col min="19" max="19" width="15.640625" bestFit="1" customWidth="1"/>
    <col min="20" max="20" width="15.640625" customWidth="1"/>
    <col min="21" max="22" width="14.42578125" bestFit="1" customWidth="1"/>
    <col min="23" max="23" width="15.640625" bestFit="1" customWidth="1"/>
    <col min="24" max="25" width="14.42578125" bestFit="1" customWidth="1"/>
    <col min="26" max="26" width="6.35546875" bestFit="1" customWidth="1"/>
    <col min="27" max="29" width="15.640625" bestFit="1" customWidth="1"/>
  </cols>
  <sheetData>
    <row r="1" spans="1:32" x14ac:dyDescent="0.35">
      <c r="A1" t="s">
        <v>29</v>
      </c>
      <c r="B1" t="s">
        <v>22</v>
      </c>
      <c r="C1" t="s">
        <v>1</v>
      </c>
      <c r="D1" t="s">
        <v>127</v>
      </c>
      <c r="E1" t="s">
        <v>26</v>
      </c>
      <c r="F1" t="s">
        <v>27</v>
      </c>
      <c r="G1" t="s">
        <v>37</v>
      </c>
      <c r="H1" t="s">
        <v>39</v>
      </c>
      <c r="AF1" t="e">
        <v>#REF!</v>
      </c>
    </row>
    <row r="2" spans="1:32" x14ac:dyDescent="0.35">
      <c r="D2" t="s">
        <v>125</v>
      </c>
      <c r="E2" t="s">
        <v>132</v>
      </c>
      <c r="F2" t="s">
        <v>20</v>
      </c>
      <c r="G2" t="s">
        <v>21</v>
      </c>
      <c r="H2" t="s">
        <v>21</v>
      </c>
      <c r="AF2" t="e">
        <v>#REF!</v>
      </c>
    </row>
    <row r="3" spans="1:32" x14ac:dyDescent="0.35">
      <c r="A3">
        <v>2</v>
      </c>
      <c r="B3" t="s">
        <v>33</v>
      </c>
      <c r="C3" t="s">
        <v>2</v>
      </c>
      <c r="D3">
        <v>-0.2399577334264861</v>
      </c>
      <c r="E3">
        <v>0.5356249505655658</v>
      </c>
      <c r="F3">
        <v>-2.7422474502288508E-2</v>
      </c>
      <c r="G3">
        <v>14.9313</v>
      </c>
      <c r="H3">
        <v>12.586395833716137</v>
      </c>
      <c r="AF3" t="e">
        <v>#REF!</v>
      </c>
    </row>
    <row r="4" spans="1:32" x14ac:dyDescent="0.35">
      <c r="A4">
        <v>8</v>
      </c>
      <c r="B4" t="s">
        <v>33</v>
      </c>
      <c r="C4" t="s">
        <v>3</v>
      </c>
      <c r="D4">
        <v>-0.2622136085341083</v>
      </c>
      <c r="E4">
        <v>0.43730323852567737</v>
      </c>
      <c r="F4">
        <v>-2.7286951810395619E-2</v>
      </c>
      <c r="G4">
        <v>15.8764</v>
      </c>
      <c r="H4">
        <v>13.368588637261889</v>
      </c>
      <c r="AF4" t="e">
        <v>#REF!</v>
      </c>
    </row>
    <row r="5" spans="1:32" x14ac:dyDescent="0.35">
      <c r="A5">
        <v>11</v>
      </c>
      <c r="B5" t="s">
        <v>33</v>
      </c>
      <c r="C5" t="s">
        <v>4</v>
      </c>
      <c r="D5">
        <v>-0.21539499677214288</v>
      </c>
      <c r="E5">
        <v>0.44052610019740313</v>
      </c>
      <c r="F5">
        <v>-2.2774713587243429E-2</v>
      </c>
      <c r="G5">
        <v>25.622499999999999</v>
      </c>
      <c r="H5">
        <v>21.584105470212773</v>
      </c>
      <c r="AF5" t="e">
        <v>#REF!</v>
      </c>
    </row>
    <row r="6" spans="1:32" x14ac:dyDescent="0.35">
      <c r="A6">
        <v>12</v>
      </c>
      <c r="B6" t="s">
        <v>33</v>
      </c>
      <c r="C6" t="s">
        <v>5</v>
      </c>
      <c r="D6">
        <v>-0.22093330931491939</v>
      </c>
      <c r="E6">
        <v>0.87297883529313802</v>
      </c>
      <c r="F6">
        <v>-2.3489659882886062E-2</v>
      </c>
      <c r="G6">
        <v>25.116700000000002</v>
      </c>
      <c r="H6">
        <v>21.158343585174315</v>
      </c>
      <c r="U6" t="s">
        <v>78</v>
      </c>
      <c r="V6" s="6">
        <v>0.2</v>
      </c>
      <c r="W6">
        <v>0.16031596233109385</v>
      </c>
      <c r="X6">
        <v>0.1172480993769425</v>
      </c>
      <c r="Y6">
        <v>0.12843885770671762</v>
      </c>
      <c r="Z6">
        <v>0.65176422151974622</v>
      </c>
      <c r="AA6">
        <v>0.28750889892435388</v>
      </c>
      <c r="AB6">
        <v>0.31495021884868291</v>
      </c>
      <c r="AC6">
        <v>6.0471102022607885E-3</v>
      </c>
      <c r="AD6">
        <v>4.3383863630240627E-3</v>
      </c>
      <c r="AE6">
        <v>4.7524641484021522E-3</v>
      </c>
      <c r="AF6">
        <v>4.0654979831246303</v>
      </c>
    </row>
    <row r="7" spans="1:32" x14ac:dyDescent="0.35">
      <c r="A7">
        <v>15</v>
      </c>
      <c r="B7" t="s">
        <v>33</v>
      </c>
      <c r="C7" t="s">
        <v>6</v>
      </c>
      <c r="D7">
        <v>-0.2714281020364589</v>
      </c>
      <c r="E7">
        <v>1.0132767698882439</v>
      </c>
      <c r="F7">
        <v>-2.9715026903399992E-2</v>
      </c>
      <c r="G7">
        <v>46.672600000000003</v>
      </c>
      <c r="H7">
        <v>39.330090406420709</v>
      </c>
      <c r="V7" s="6">
        <v>0.4</v>
      </c>
      <c r="W7">
        <v>0.22881195368532428</v>
      </c>
      <c r="X7">
        <v>8.6953522883627968E-2</v>
      </c>
      <c r="Y7">
        <v>9.5252811875809418E-2</v>
      </c>
      <c r="Z7">
        <v>1.1877899489819617</v>
      </c>
      <c r="AA7">
        <v>0.18224790127945434</v>
      </c>
      <c r="AB7">
        <v>0.19964257317746353</v>
      </c>
      <c r="AC7">
        <v>9.2657662492158371E-3</v>
      </c>
      <c r="AD7">
        <v>3.5042474284826173E-3</v>
      </c>
      <c r="AE7">
        <v>3.8387107273188015E-3</v>
      </c>
      <c r="AF7">
        <v>5.1911184265114079</v>
      </c>
    </row>
    <row r="8" spans="1:32" x14ac:dyDescent="0.35">
      <c r="A8">
        <v>18</v>
      </c>
      <c r="B8" t="s">
        <v>33</v>
      </c>
      <c r="C8" t="s">
        <v>7</v>
      </c>
      <c r="D8">
        <v>-0.54573432616017603</v>
      </c>
      <c r="E8">
        <v>1.1437147520250825</v>
      </c>
      <c r="F8">
        <v>-5.8331852192621027E-2</v>
      </c>
      <c r="G8">
        <v>27.806999999999999</v>
      </c>
      <c r="H8">
        <v>23.425972139541553</v>
      </c>
      <c r="V8" s="6">
        <v>0.6</v>
      </c>
      <c r="W8">
        <v>0.59078060935898169</v>
      </c>
      <c r="X8">
        <v>8.5521976714699424E-2</v>
      </c>
      <c r="Y8">
        <v>9.5616476752110907E-2</v>
      </c>
      <c r="Z8">
        <v>1.8599279988644486</v>
      </c>
      <c r="AA8">
        <v>0.30356984463057329</v>
      </c>
      <c r="AB8">
        <v>0.33940140425650522</v>
      </c>
      <c r="AC8">
        <v>2.5373903906098984E-2</v>
      </c>
      <c r="AD8">
        <v>3.9311331636237359E-3</v>
      </c>
      <c r="AE8">
        <v>4.3951404912332386E-3</v>
      </c>
      <c r="AF8">
        <v>3.1482549856917914</v>
      </c>
    </row>
    <row r="9" spans="1:32" x14ac:dyDescent="0.35">
      <c r="A9">
        <v>22</v>
      </c>
      <c r="B9" t="s">
        <v>33</v>
      </c>
      <c r="C9" t="s">
        <v>8</v>
      </c>
      <c r="D9">
        <v>-0.43844537527976379</v>
      </c>
      <c r="E9">
        <v>1.2728017929833622</v>
      </c>
      <c r="F9">
        <v>-4.3287714201030704E-2</v>
      </c>
      <c r="G9">
        <v>51.655000000000001</v>
      </c>
      <c r="H9">
        <v>43.530012964942458</v>
      </c>
      <c r="AF9" t="e">
        <v>#REF!</v>
      </c>
    </row>
    <row r="10" spans="1:32" x14ac:dyDescent="0.35">
      <c r="A10">
        <v>27</v>
      </c>
      <c r="B10" t="s">
        <v>33</v>
      </c>
      <c r="C10" t="s">
        <v>9</v>
      </c>
      <c r="D10">
        <v>-0.53573153853274624</v>
      </c>
      <c r="E10">
        <v>0.85697478878685951</v>
      </c>
      <c r="F10">
        <v>-5.3225132336708086E-2</v>
      </c>
      <c r="G10">
        <v>47.535699999999999</v>
      </c>
      <c r="H10">
        <v>40.057802761601096</v>
      </c>
      <c r="AF10" t="e">
        <v>#REF!</v>
      </c>
    </row>
    <row r="11" spans="1:32" x14ac:dyDescent="0.35">
      <c r="A11">
        <v>28</v>
      </c>
      <c r="B11" t="s">
        <v>33</v>
      </c>
      <c r="C11" t="s">
        <v>10</v>
      </c>
      <c r="D11">
        <v>-0.44006895287532483</v>
      </c>
      <c r="E11">
        <v>1.0538553835803151</v>
      </c>
      <c r="F11">
        <v>-4.3811485069549357E-2</v>
      </c>
      <c r="G11">
        <v>48.331699999999998</v>
      </c>
      <c r="H11">
        <v>40.728231995513362</v>
      </c>
      <c r="AF11" t="e">
        <v>#REF!</v>
      </c>
    </row>
    <row r="12" spans="1:32" x14ac:dyDescent="0.35">
      <c r="A12">
        <v>29</v>
      </c>
      <c r="B12" t="s">
        <v>33</v>
      </c>
      <c r="C12" t="s">
        <v>10</v>
      </c>
      <c r="D12">
        <v>-0.76826098271032339</v>
      </c>
      <c r="E12">
        <v>1.4997622637169628</v>
      </c>
      <c r="F12">
        <v>-7.7115096752186432E-2</v>
      </c>
      <c r="G12">
        <v>42.394799999999996</v>
      </c>
      <c r="H12">
        <v>35.724144181468311</v>
      </c>
      <c r="AF12" t="e">
        <v>#REF!</v>
      </c>
    </row>
    <row r="13" spans="1:32" x14ac:dyDescent="0.35">
      <c r="A13">
        <v>37</v>
      </c>
      <c r="B13" t="s">
        <v>33</v>
      </c>
      <c r="C13" t="s">
        <v>13</v>
      </c>
      <c r="D13">
        <v>-0.40350734409046929</v>
      </c>
      <c r="E13">
        <v>1.1976750196321564</v>
      </c>
      <c r="F13">
        <v>-4.430569361370669E-2</v>
      </c>
      <c r="G13">
        <v>97.812299999999993</v>
      </c>
      <c r="H13">
        <v>82.441337961647562</v>
      </c>
      <c r="AF13" t="e">
        <v>#REF!</v>
      </c>
    </row>
    <row r="14" spans="1:32" x14ac:dyDescent="0.35">
      <c r="A14">
        <v>39</v>
      </c>
      <c r="B14" t="s">
        <v>33</v>
      </c>
      <c r="C14" t="s">
        <v>13</v>
      </c>
      <c r="D14">
        <v>-0.68694022581304348</v>
      </c>
      <c r="E14">
        <v>0.61393787938135558</v>
      </c>
      <c r="F14">
        <v>-6.4952428736482826E-2</v>
      </c>
      <c r="G14">
        <v>76.948400000000007</v>
      </c>
      <c r="H14">
        <v>64.852950912255608</v>
      </c>
      <c r="V14" s="6">
        <v>0.2</v>
      </c>
      <c r="W14">
        <v>-0.40324793083088295</v>
      </c>
      <c r="X14">
        <v>0.20079094849255077</v>
      </c>
      <c r="Y14">
        <v>0.21995546366445598</v>
      </c>
      <c r="Z14">
        <v>-0.75381468876124946</v>
      </c>
      <c r="AA14">
        <v>9.2792108646050142E-2</v>
      </c>
      <c r="AB14">
        <v>0.10164866212782379</v>
      </c>
      <c r="AC14">
        <v>-2.2287281278238102E-2</v>
      </c>
      <c r="AD14">
        <v>1.1005163256084327E-2</v>
      </c>
      <c r="AE14">
        <v>1.2055552328768782E-2</v>
      </c>
      <c r="AF14">
        <v>1.8693578593398654</v>
      </c>
    </row>
    <row r="15" spans="1:32" x14ac:dyDescent="0.35">
      <c r="A15">
        <v>45</v>
      </c>
      <c r="B15" t="s">
        <v>33</v>
      </c>
      <c r="C15" t="s">
        <v>15</v>
      </c>
      <c r="D15">
        <v>-0.39400135299196454</v>
      </c>
      <c r="E15">
        <v>0.27454130077277034</v>
      </c>
      <c r="F15">
        <v>-3.7997647463238575E-2</v>
      </c>
      <c r="G15">
        <v>136.36600000000001</v>
      </c>
      <c r="H15">
        <v>114.94105671267594</v>
      </c>
      <c r="V15" s="6">
        <v>0.4</v>
      </c>
      <c r="W15">
        <v>-0.35852767688367387</v>
      </c>
      <c r="X15">
        <v>0.11268352098749618</v>
      </c>
      <c r="Y15">
        <v>7.267522524591262E-2</v>
      </c>
      <c r="Z15">
        <v>-0.82934559451196854</v>
      </c>
      <c r="AA15">
        <v>9.6082867974608771E-2</v>
      </c>
      <c r="AB15">
        <v>0.37188047163488525</v>
      </c>
      <c r="AC15">
        <v>-1.9637541246778616E-2</v>
      </c>
      <c r="AD15">
        <v>6.0234507238622953E-3</v>
      </c>
      <c r="AE15">
        <v>3.0067776316825725E-3</v>
      </c>
      <c r="AF15">
        <v>2.3131982493531567</v>
      </c>
    </row>
    <row r="16" spans="1:32" x14ac:dyDescent="0.35">
      <c r="A16">
        <v>49</v>
      </c>
      <c r="B16" t="s">
        <v>33</v>
      </c>
      <c r="C16" t="s">
        <v>16</v>
      </c>
      <c r="D16">
        <v>-0.38837282413503399</v>
      </c>
      <c r="E16">
        <v>0.31999321088127075</v>
      </c>
      <c r="F16">
        <v>-3.8977687824946691E-2</v>
      </c>
      <c r="G16">
        <v>130.15199999999999</v>
      </c>
      <c r="H16">
        <v>109.70358516988023</v>
      </c>
      <c r="V16" s="6">
        <v>0.6</v>
      </c>
      <c r="W16">
        <v>-0.26589850958519246</v>
      </c>
      <c r="X16">
        <v>0.1450432384020004</v>
      </c>
      <c r="Y16">
        <v>0.15666460302345292</v>
      </c>
      <c r="Z16">
        <v>-1.0402949472616148</v>
      </c>
      <c r="AA16">
        <v>0.14245739966246124</v>
      </c>
      <c r="AB16">
        <v>0.15387157796364431</v>
      </c>
      <c r="AC16">
        <v>-1.5289880100763721E-2</v>
      </c>
      <c r="AD16">
        <v>8.4004916996176706E-3</v>
      </c>
      <c r="AE16">
        <v>9.0735680740582757E-3</v>
      </c>
      <c r="AF16">
        <v>3.9123759997169514</v>
      </c>
    </row>
    <row r="17" spans="1:24" x14ac:dyDescent="0.35">
      <c r="A17">
        <v>52</v>
      </c>
      <c r="B17" t="s">
        <v>33</v>
      </c>
      <c r="C17" t="s">
        <v>17</v>
      </c>
      <c r="D17">
        <v>-0.33624584351610431</v>
      </c>
      <c r="E17">
        <v>0.19308332444621343</v>
      </c>
      <c r="F17">
        <v>-2.9117423574911549E-2</v>
      </c>
      <c r="G17">
        <v>145.38499999999999</v>
      </c>
      <c r="H17">
        <v>122.54518488496578</v>
      </c>
    </row>
    <row r="18" spans="1:24" x14ac:dyDescent="0.35">
      <c r="A18">
        <v>56</v>
      </c>
      <c r="B18" t="s">
        <v>33</v>
      </c>
      <c r="C18" t="s">
        <v>18</v>
      </c>
      <c r="D18">
        <v>-0.13642250659912125</v>
      </c>
      <c r="E18">
        <v>1.6263399909637852</v>
      </c>
      <c r="F18">
        <v>-1.3447829123805143E-2</v>
      </c>
      <c r="G18">
        <v>54.455199999999998</v>
      </c>
      <c r="H18">
        <v>45.8902815540524</v>
      </c>
    </row>
    <row r="19" spans="1:24" x14ac:dyDescent="0.35">
      <c r="A19">
        <v>58</v>
      </c>
      <c r="B19" t="s">
        <v>33</v>
      </c>
      <c r="C19" t="s">
        <v>18</v>
      </c>
      <c r="D19">
        <v>-0.19028109491088493</v>
      </c>
      <c r="E19">
        <v>1.9203989039356253</v>
      </c>
      <c r="F19">
        <v>-1.8695229845317796E-2</v>
      </c>
      <c r="G19">
        <v>53.9392</v>
      </c>
      <c r="H19">
        <v>45.455925247507935</v>
      </c>
    </row>
    <row r="20" spans="1:24" x14ac:dyDescent="0.35">
      <c r="A20">
        <v>61</v>
      </c>
      <c r="B20" t="s">
        <v>33</v>
      </c>
      <c r="C20" t="s">
        <v>19</v>
      </c>
      <c r="D20">
        <v>-0.34827500640939563</v>
      </c>
      <c r="E20">
        <v>0.27335122297783793</v>
      </c>
      <c r="F20">
        <v>-3.3636683557631622E-2</v>
      </c>
      <c r="G20">
        <v>98.886300000000006</v>
      </c>
      <c r="H20">
        <v>83.346809386765258</v>
      </c>
    </row>
    <row r="21" spans="1:24" x14ac:dyDescent="0.35">
      <c r="P21" s="6"/>
      <c r="Q21" s="6"/>
      <c r="S21" s="6"/>
      <c r="T21" s="6"/>
      <c r="U21" s="6"/>
      <c r="W21" s="6"/>
      <c r="X21" s="6"/>
    </row>
    <row r="22" spans="1:24" x14ac:dyDescent="0.35">
      <c r="A22" t="s">
        <v>29</v>
      </c>
      <c r="B22" t="s">
        <v>22</v>
      </c>
      <c r="C22" t="s">
        <v>1</v>
      </c>
      <c r="D22" t="s">
        <v>0</v>
      </c>
      <c r="E22" t="s">
        <v>26</v>
      </c>
      <c r="F22" t="s">
        <v>27</v>
      </c>
      <c r="G22" t="s">
        <v>37</v>
      </c>
      <c r="H22" t="s">
        <v>39</v>
      </c>
    </row>
    <row r="23" spans="1:24" x14ac:dyDescent="0.35">
      <c r="D23" t="s">
        <v>20</v>
      </c>
      <c r="E23" t="s">
        <v>21</v>
      </c>
      <c r="F23" t="s">
        <v>20</v>
      </c>
      <c r="G23" t="s">
        <v>21</v>
      </c>
      <c r="H23" t="s">
        <v>21</v>
      </c>
    </row>
    <row r="24" spans="1:24" x14ac:dyDescent="0.35">
      <c r="A24">
        <v>2</v>
      </c>
      <c r="B24" t="s">
        <v>43</v>
      </c>
      <c r="C24" t="s">
        <v>30</v>
      </c>
      <c r="D24">
        <v>-0.99401699524118992</v>
      </c>
      <c r="E24">
        <v>-7.8130792859150509</v>
      </c>
      <c r="F24">
        <v>-0.11045062971804798</v>
      </c>
      <c r="G24">
        <v>23.1938</v>
      </c>
      <c r="H24">
        <v>19.537100406004086</v>
      </c>
    </row>
    <row r="25" spans="1:24" x14ac:dyDescent="0.35">
      <c r="A25">
        <v>3</v>
      </c>
      <c r="B25" t="s">
        <v>43</v>
      </c>
      <c r="C25" t="s">
        <v>30</v>
      </c>
      <c r="D25">
        <v>-0.78522609717415348</v>
      </c>
      <c r="E25">
        <v>-7.3664584856917621</v>
      </c>
      <c r="F25">
        <v>-8.7707534853186539E-2</v>
      </c>
      <c r="G25">
        <v>31.2562</v>
      </c>
      <c r="H25">
        <v>26.334097878858778</v>
      </c>
    </row>
    <row r="26" spans="1:24" x14ac:dyDescent="0.35">
      <c r="A26">
        <v>4</v>
      </c>
      <c r="B26" t="s">
        <v>43</v>
      </c>
      <c r="C26" t="s">
        <v>30</v>
      </c>
      <c r="D26">
        <v>-0.68340336805538582</v>
      </c>
      <c r="E26">
        <v>-6.0279624828614979</v>
      </c>
      <c r="F26">
        <v>-7.6059149866624015E-2</v>
      </c>
      <c r="G26">
        <v>93.08</v>
      </c>
      <c r="H26">
        <v>78.451499403707828</v>
      </c>
    </row>
    <row r="27" spans="1:24" x14ac:dyDescent="0.35">
      <c r="A27">
        <v>5</v>
      </c>
      <c r="B27" t="s">
        <v>43</v>
      </c>
      <c r="C27" t="s">
        <v>31</v>
      </c>
      <c r="D27">
        <v>-0.64878275979719036</v>
      </c>
      <c r="E27">
        <v>-5.571065700028532</v>
      </c>
      <c r="F27">
        <v>-7.2111627332851716E-2</v>
      </c>
      <c r="G27">
        <v>86.929100000000005</v>
      </c>
      <c r="H27">
        <v>73.266440858859539</v>
      </c>
    </row>
    <row r="28" spans="1:24" x14ac:dyDescent="0.35">
      <c r="A28">
        <v>6</v>
      </c>
      <c r="B28" t="s">
        <v>43</v>
      </c>
      <c r="C28" t="s">
        <v>31</v>
      </c>
      <c r="D28">
        <v>-2.3818749954945715</v>
      </c>
      <c r="E28">
        <v>-7.8181579449879912</v>
      </c>
      <c r="F28">
        <v>-0.24158303726658922</v>
      </c>
      <c r="G28">
        <v>103.602</v>
      </c>
      <c r="H28">
        <v>87.321185105636374</v>
      </c>
    </row>
    <row r="29" spans="1:24" x14ac:dyDescent="0.35">
      <c r="A29">
        <v>7</v>
      </c>
      <c r="B29" t="s">
        <v>43</v>
      </c>
      <c r="C29" t="s">
        <v>31</v>
      </c>
      <c r="D29">
        <v>-1.0945811187929164</v>
      </c>
      <c r="E29">
        <v>-5.0115861794294077</v>
      </c>
      <c r="F29">
        <v>-0.11522246300546878</v>
      </c>
      <c r="G29">
        <v>106.56399999999999</v>
      </c>
      <c r="H29">
        <v>89.818542238863941</v>
      </c>
    </row>
    <row r="30" spans="1:24" x14ac:dyDescent="0.35">
      <c r="A30">
        <v>8</v>
      </c>
      <c r="B30" t="s">
        <v>43</v>
      </c>
      <c r="C30" t="s">
        <v>31</v>
      </c>
      <c r="D30">
        <v>-0.71107768864624232</v>
      </c>
      <c r="E30">
        <v>-4.5919418476660585</v>
      </c>
      <c r="F30">
        <v>-7.7040400923964109E-2</v>
      </c>
      <c r="G30">
        <v>99.040400000000005</v>
      </c>
      <c r="H30">
        <v>83.475936540992379</v>
      </c>
    </row>
    <row r="31" spans="1:24" x14ac:dyDescent="0.35">
      <c r="A31">
        <v>10</v>
      </c>
      <c r="B31" t="s">
        <v>43</v>
      </c>
      <c r="C31" t="s">
        <v>32</v>
      </c>
      <c r="D31">
        <v>-1.9026525658321369</v>
      </c>
      <c r="E31">
        <v>-9.1183732550928873</v>
      </c>
      <c r="F31">
        <v>-0.20739139093780004</v>
      </c>
      <c r="G31">
        <v>79.961600000000004</v>
      </c>
      <c r="H31">
        <v>67.392747911320399</v>
      </c>
    </row>
    <row r="32" spans="1:24" x14ac:dyDescent="0.35">
      <c r="A32">
        <v>11</v>
      </c>
      <c r="B32" t="s">
        <v>43</v>
      </c>
      <c r="C32" t="s">
        <v>32</v>
      </c>
      <c r="D32">
        <v>-0.89401868063759082</v>
      </c>
      <c r="E32">
        <v>-5.3588189295149302</v>
      </c>
      <c r="F32">
        <v>-9.9321531590879836E-2</v>
      </c>
      <c r="G32">
        <v>79.964699999999993</v>
      </c>
      <c r="H32">
        <v>67.39536063440903</v>
      </c>
    </row>
    <row r="33" spans="1:8" x14ac:dyDescent="0.35">
      <c r="A33">
        <v>12</v>
      </c>
      <c r="B33" t="s">
        <v>43</v>
      </c>
      <c r="C33" t="s">
        <v>32</v>
      </c>
      <c r="D33">
        <v>-0.57319771416249554</v>
      </c>
      <c r="E33">
        <v>-5.2197858303662557</v>
      </c>
      <c r="F33">
        <v>-6.3808020819197009E-2</v>
      </c>
      <c r="G33">
        <v>79.135499999999993</v>
      </c>
      <c r="H33">
        <v>66.696134861163642</v>
      </c>
    </row>
    <row r="34" spans="1:8" x14ac:dyDescent="0.35">
      <c r="A34">
        <v>13</v>
      </c>
      <c r="B34" t="s">
        <v>43</v>
      </c>
      <c r="C34" t="s">
        <v>5</v>
      </c>
      <c r="D34">
        <v>-0.5328533599782419</v>
      </c>
      <c r="E34">
        <v>-5.0449166050880434</v>
      </c>
      <c r="F34">
        <v>-5.9438185833451659E-2</v>
      </c>
      <c r="G34">
        <v>79.136499999999998</v>
      </c>
      <c r="H34">
        <v>66.696977670457329</v>
      </c>
    </row>
    <row r="35" spans="1:8" x14ac:dyDescent="0.35">
      <c r="A35">
        <v>14</v>
      </c>
      <c r="B35" t="s">
        <v>43</v>
      </c>
      <c r="C35" t="s">
        <v>5</v>
      </c>
      <c r="D35">
        <v>-1.5499657307062822</v>
      </c>
      <c r="E35">
        <v>-7.4419589393182966</v>
      </c>
      <c r="F35">
        <v>-0.14823216705230477</v>
      </c>
      <c r="G35">
        <v>87.165800000000004</v>
      </c>
      <c r="H35">
        <v>73.465887815634233</v>
      </c>
    </row>
    <row r="36" spans="1:8" x14ac:dyDescent="0.35">
      <c r="A36">
        <v>15</v>
      </c>
      <c r="B36" t="s">
        <v>43</v>
      </c>
      <c r="C36" t="s">
        <v>5</v>
      </c>
      <c r="D36">
        <v>-0.95172880069154142</v>
      </c>
      <c r="E36">
        <v>-5.7476234026970703</v>
      </c>
      <c r="F36">
        <v>-9.2292337208359887E-2</v>
      </c>
      <c r="G36">
        <v>82.565600000000003</v>
      </c>
      <c r="H36">
        <v>69.587591019228853</v>
      </c>
    </row>
    <row r="37" spans="1:8" x14ac:dyDescent="0.35">
      <c r="A37">
        <v>16</v>
      </c>
      <c r="B37" t="s">
        <v>43</v>
      </c>
      <c r="C37" t="s">
        <v>5</v>
      </c>
      <c r="D37">
        <v>-0.7561417740829921</v>
      </c>
      <c r="E37">
        <v>-5.7545274007934335</v>
      </c>
      <c r="F37">
        <v>-7.4489001244922123E-2</v>
      </c>
      <c r="G37">
        <v>80.173100000000005</v>
      </c>
      <c r="H37">
        <v>67.571012132497103</v>
      </c>
    </row>
    <row r="38" spans="1:8" x14ac:dyDescent="0.35">
      <c r="A38">
        <v>18</v>
      </c>
      <c r="B38" t="s">
        <v>43</v>
      </c>
      <c r="C38" t="s">
        <v>6</v>
      </c>
      <c r="D38">
        <v>-1.3388304658175807</v>
      </c>
      <c r="E38">
        <v>-6.1229609399757017</v>
      </c>
      <c r="F38">
        <v>-0.12645398105634839</v>
      </c>
      <c r="G38">
        <v>107.041</v>
      </c>
      <c r="H38">
        <v>90.220742260617754</v>
      </c>
    </row>
    <row r="39" spans="1:8" x14ac:dyDescent="0.35">
      <c r="A39">
        <v>19</v>
      </c>
      <c r="B39" t="s">
        <v>43</v>
      </c>
      <c r="C39" t="s">
        <v>6</v>
      </c>
      <c r="D39">
        <v>-0.75695082691879056</v>
      </c>
      <c r="E39">
        <v>-5.0524763082754616</v>
      </c>
      <c r="F39">
        <v>-7.3111970880975152E-2</v>
      </c>
      <c r="G39">
        <v>98.155799999999999</v>
      </c>
      <c r="H39">
        <v>82.730187907118278</v>
      </c>
    </row>
    <row r="40" spans="1:8" x14ac:dyDescent="0.35">
      <c r="A40">
        <v>20</v>
      </c>
      <c r="B40" t="s">
        <v>43</v>
      </c>
      <c r="C40" t="s">
        <v>6</v>
      </c>
      <c r="D40">
        <v>-0.56928923661451125</v>
      </c>
      <c r="E40">
        <v>-5.1695809048065007</v>
      </c>
      <c r="F40">
        <v>-5.5102088002611717E-2</v>
      </c>
      <c r="G40">
        <v>97.073700000000002</v>
      </c>
      <c r="H40">
        <v>81.817917923126785</v>
      </c>
    </row>
    <row r="41" spans="1:8" x14ac:dyDescent="0.35">
      <c r="A41">
        <v>21</v>
      </c>
      <c r="B41" t="s">
        <v>43</v>
      </c>
      <c r="C41" t="s">
        <v>7</v>
      </c>
      <c r="D41">
        <v>-1.8210649325515422</v>
      </c>
      <c r="E41">
        <v>-9.1828676627544592</v>
      </c>
      <c r="F41">
        <v>-0.16781725433717554</v>
      </c>
      <c r="G41">
        <v>91.220699999999994</v>
      </c>
      <c r="H41">
        <v>76.883989389100051</v>
      </c>
    </row>
    <row r="42" spans="1:8" x14ac:dyDescent="0.35">
      <c r="A42">
        <v>22</v>
      </c>
      <c r="B42" t="s">
        <v>43</v>
      </c>
      <c r="C42" t="s">
        <v>7</v>
      </c>
      <c r="D42">
        <v>-0.53952456639635615</v>
      </c>
      <c r="E42">
        <v>-4.2925869967515862</v>
      </c>
      <c r="F42">
        <v>-5.240318402187584E-2</v>
      </c>
      <c r="G42">
        <v>91.766000000000005</v>
      </c>
      <c r="H42">
        <v>77.343556412113699</v>
      </c>
    </row>
    <row r="43" spans="1:8" x14ac:dyDescent="0.35">
      <c r="A43">
        <v>23</v>
      </c>
      <c r="B43" t="s">
        <v>43</v>
      </c>
      <c r="C43" t="s">
        <v>7</v>
      </c>
      <c r="D43">
        <v>-0.37096816711901237</v>
      </c>
      <c r="E43">
        <v>-3.8547952488860004</v>
      </c>
      <c r="F43">
        <v>-3.5886867531133973E-2</v>
      </c>
      <c r="G43">
        <v>93.646600000000007</v>
      </c>
      <c r="H43">
        <v>78.929233742457598</v>
      </c>
    </row>
    <row r="44" spans="1:8" x14ac:dyDescent="0.35">
      <c r="A44">
        <v>24</v>
      </c>
      <c r="B44" t="s">
        <v>43</v>
      </c>
      <c r="C44" t="s">
        <v>7</v>
      </c>
      <c r="D44">
        <v>-0.2931082828210691</v>
      </c>
      <c r="E44">
        <v>-3.5290948486510372</v>
      </c>
      <c r="F44">
        <v>-2.8289318056936737E-2</v>
      </c>
      <c r="G44">
        <v>99.545199999999994</v>
      </c>
      <c r="H44">
        <v>83.901753717378199</v>
      </c>
    </row>
    <row r="45" spans="1:8" x14ac:dyDescent="0.35">
      <c r="A45">
        <v>26</v>
      </c>
      <c r="B45" t="s">
        <v>43</v>
      </c>
      <c r="C45" t="s">
        <v>8</v>
      </c>
      <c r="D45">
        <v>-1.5557976851633302</v>
      </c>
      <c r="E45">
        <v>-4.5767445358516712</v>
      </c>
      <c r="F45">
        <v>-0.13902890814346092</v>
      </c>
      <c r="G45">
        <v>104.105</v>
      </c>
      <c r="H45">
        <v>87.745213665966659</v>
      </c>
    </row>
    <row r="46" spans="1:8" x14ac:dyDescent="0.35">
      <c r="A46">
        <v>27</v>
      </c>
      <c r="B46" t="s">
        <v>43</v>
      </c>
      <c r="C46" t="s">
        <v>8</v>
      </c>
      <c r="D46">
        <v>-0.8233752208797821</v>
      </c>
      <c r="E46">
        <v>-3.6625775503689959</v>
      </c>
      <c r="F46">
        <v>-7.5361763327680784E-2</v>
      </c>
      <c r="G46">
        <v>110.578</v>
      </c>
      <c r="H46">
        <v>93.202642340637681</v>
      </c>
    </row>
    <row r="47" spans="1:8" x14ac:dyDescent="0.35">
      <c r="A47">
        <v>28</v>
      </c>
      <c r="B47" t="s">
        <v>43</v>
      </c>
      <c r="C47" t="s">
        <v>8</v>
      </c>
      <c r="D47">
        <v>-0.60431131039650665</v>
      </c>
      <c r="E47">
        <v>-3.352930200195225</v>
      </c>
      <c r="F47">
        <v>-5.603402750398697E-2</v>
      </c>
      <c r="G47">
        <v>111.379</v>
      </c>
      <c r="H47">
        <v>93.877256535569487</v>
      </c>
    </row>
    <row r="48" spans="1:8" x14ac:dyDescent="0.35">
      <c r="A48">
        <v>29</v>
      </c>
      <c r="B48" t="s">
        <v>43</v>
      </c>
      <c r="C48" t="s">
        <v>9</v>
      </c>
      <c r="D48">
        <v>-0.57446124846947055</v>
      </c>
      <c r="E48">
        <v>-3.2739537614534044</v>
      </c>
      <c r="F48">
        <v>-5.3291812431550449E-2</v>
      </c>
      <c r="G48">
        <v>115.703</v>
      </c>
      <c r="H48">
        <v>97.522299325264385</v>
      </c>
    </row>
    <row r="49" spans="1:8" x14ac:dyDescent="0.35">
      <c r="A49">
        <v>30</v>
      </c>
      <c r="B49" t="s">
        <v>43</v>
      </c>
      <c r="C49" t="s">
        <v>9</v>
      </c>
      <c r="D49">
        <v>-2.4748061222817759</v>
      </c>
      <c r="E49">
        <v>-6.319670804242536</v>
      </c>
      <c r="F49">
        <v>-0.21194163886265749</v>
      </c>
      <c r="G49">
        <v>90.935599999999994</v>
      </c>
      <c r="H49">
        <v>76.643590936504751</v>
      </c>
    </row>
    <row r="50" spans="1:8" x14ac:dyDescent="0.35">
      <c r="A50">
        <v>31</v>
      </c>
      <c r="B50" t="s">
        <v>43</v>
      </c>
      <c r="C50" t="s">
        <v>9</v>
      </c>
      <c r="D50">
        <v>-1.233151985828693</v>
      </c>
      <c r="E50">
        <v>-4.2175557071321412</v>
      </c>
      <c r="F50">
        <v>-0.11138403969289183</v>
      </c>
      <c r="G50">
        <v>87.718900000000005</v>
      </c>
      <c r="H50">
        <v>73.932272290432962</v>
      </c>
    </row>
    <row r="51" spans="1:8" x14ac:dyDescent="0.35">
      <c r="A51">
        <v>32</v>
      </c>
      <c r="B51" t="s">
        <v>43</v>
      </c>
      <c r="C51" t="s">
        <v>9</v>
      </c>
      <c r="D51">
        <v>-0.8318456096494532</v>
      </c>
      <c r="E51">
        <v>-3.7582285722369626</v>
      </c>
      <c r="F51">
        <v>-7.596441885105705E-2</v>
      </c>
      <c r="G51">
        <v>83.678600000000003</v>
      </c>
      <c r="H51">
        <v>70.525819463228402</v>
      </c>
    </row>
    <row r="52" spans="1:8" x14ac:dyDescent="0.35">
      <c r="A52">
        <v>34</v>
      </c>
      <c r="B52" t="s">
        <v>43</v>
      </c>
      <c r="C52" t="s">
        <v>10</v>
      </c>
      <c r="D52">
        <v>-1.0413145213726749</v>
      </c>
      <c r="E52">
        <v>-3.9784330800025036</v>
      </c>
      <c r="F52">
        <v>-9.4842740486404828E-2</v>
      </c>
      <c r="G52">
        <v>41.989899999999999</v>
      </c>
      <c r="H52">
        <v>35.382815178308462</v>
      </c>
    </row>
    <row r="53" spans="1:8" x14ac:dyDescent="0.35">
      <c r="A53">
        <v>35</v>
      </c>
      <c r="B53" t="s">
        <v>43</v>
      </c>
      <c r="C53" t="s">
        <v>10</v>
      </c>
      <c r="D53">
        <v>-0.65457391057337533</v>
      </c>
      <c r="E53">
        <v>-3.888822649999387</v>
      </c>
      <c r="F53">
        <v>-6.0922482012279996E-2</v>
      </c>
      <c r="G53">
        <v>69.105800000000002</v>
      </c>
      <c r="H53">
        <v>58.241487580763064</v>
      </c>
    </row>
    <row r="54" spans="1:8" x14ac:dyDescent="0.35">
      <c r="A54">
        <v>36</v>
      </c>
      <c r="B54" t="s">
        <v>43</v>
      </c>
      <c r="C54" t="s">
        <v>11</v>
      </c>
      <c r="D54">
        <v>-0.53799259097424723</v>
      </c>
      <c r="E54">
        <v>-3.0365703199543361</v>
      </c>
      <c r="F54">
        <v>-4.9913710181485556E-2</v>
      </c>
      <c r="G54">
        <v>88.499700000000004</v>
      </c>
      <c r="H54">
        <v>74.590546554715289</v>
      </c>
    </row>
    <row r="55" spans="1:8" x14ac:dyDescent="0.35">
      <c r="A55">
        <v>37</v>
      </c>
      <c r="B55" t="s">
        <v>43</v>
      </c>
      <c r="C55" t="s">
        <v>11</v>
      </c>
      <c r="D55">
        <v>-1.3070670521925352</v>
      </c>
      <c r="E55">
        <v>-4.5423605308933013</v>
      </c>
      <c r="F55">
        <v>-0.11435349350328346</v>
      </c>
      <c r="G55">
        <v>108.339</v>
      </c>
      <c r="H55">
        <v>91.31495653552453</v>
      </c>
    </row>
    <row r="56" spans="1:8" x14ac:dyDescent="0.35">
      <c r="A56">
        <v>38</v>
      </c>
      <c r="B56" t="s">
        <v>43</v>
      </c>
      <c r="C56" t="s">
        <v>11</v>
      </c>
      <c r="D56">
        <v>-0.6579683221927296</v>
      </c>
      <c r="E56">
        <v>-3.4710060841232298</v>
      </c>
      <c r="F56">
        <v>-5.7616220618742851E-2</v>
      </c>
      <c r="G56">
        <v>101.32299999999999</v>
      </c>
      <c r="H56">
        <v>85.400527963544477</v>
      </c>
    </row>
    <row r="57" spans="1:8" x14ac:dyDescent="0.35">
      <c r="A57">
        <v>39</v>
      </c>
      <c r="B57" t="s">
        <v>43</v>
      </c>
      <c r="C57" t="s">
        <v>11</v>
      </c>
      <c r="D57">
        <v>-0.49933365141146735</v>
      </c>
      <c r="E57">
        <v>-3.2348551604927906</v>
      </c>
      <c r="F57">
        <v>-4.4145432533925909E-2</v>
      </c>
      <c r="G57">
        <v>104.011</v>
      </c>
      <c r="H57">
        <v>87.666842260393466</v>
      </c>
    </row>
    <row r="58" spans="1:8" x14ac:dyDescent="0.35">
      <c r="A58">
        <v>41</v>
      </c>
      <c r="B58" t="s">
        <v>43</v>
      </c>
      <c r="C58" t="s">
        <v>12</v>
      </c>
      <c r="D58">
        <v>-1.0283701976655992</v>
      </c>
      <c r="E58">
        <v>-3.2168374430550557</v>
      </c>
      <c r="F58">
        <v>-9.0179251649215253E-2</v>
      </c>
      <c r="G58">
        <v>71.001599999999996</v>
      </c>
      <c r="H58">
        <v>59.839319992466436</v>
      </c>
    </row>
    <row r="59" spans="1:8" x14ac:dyDescent="0.35">
      <c r="A59">
        <v>42</v>
      </c>
      <c r="B59" t="s">
        <v>43</v>
      </c>
      <c r="C59" t="s">
        <v>12</v>
      </c>
      <c r="D59">
        <v>-0.55583310886865023</v>
      </c>
      <c r="E59">
        <v>-2.7641908306290786</v>
      </c>
      <c r="F59">
        <v>-4.938301073999149E-2</v>
      </c>
      <c r="G59">
        <v>65.922499999999999</v>
      </c>
      <c r="H59">
        <v>55.557606346809273</v>
      </c>
    </row>
    <row r="60" spans="1:8" x14ac:dyDescent="0.35">
      <c r="A60">
        <v>43</v>
      </c>
      <c r="B60" t="s">
        <v>43</v>
      </c>
      <c r="C60" t="s">
        <v>12</v>
      </c>
      <c r="D60">
        <v>-0.42420358275691916</v>
      </c>
      <c r="E60">
        <v>-2.6000877829250073</v>
      </c>
      <c r="F60">
        <v>-3.7776968021092289E-2</v>
      </c>
      <c r="G60">
        <v>62.431399999999996</v>
      </c>
      <c r="H60">
        <v>52.615179293789971</v>
      </c>
    </row>
    <row r="61" spans="1:8" x14ac:dyDescent="0.35">
      <c r="A61">
        <v>44</v>
      </c>
      <c r="B61" t="s">
        <v>43</v>
      </c>
      <c r="C61" t="s">
        <v>13</v>
      </c>
      <c r="D61">
        <v>-0.4014467176590672</v>
      </c>
      <c r="E61">
        <v>-2.695776993177692</v>
      </c>
      <c r="F61">
        <v>-3.5712803741368218E-2</v>
      </c>
      <c r="G61">
        <v>62.404000000000003</v>
      </c>
      <c r="H61">
        <v>52.591270440686017</v>
      </c>
    </row>
    <row r="62" spans="1:8" x14ac:dyDescent="0.35">
      <c r="A62">
        <v>45</v>
      </c>
      <c r="B62" t="s">
        <v>43</v>
      </c>
      <c r="C62" t="s">
        <v>13</v>
      </c>
      <c r="D62">
        <v>-0.57349121024382943</v>
      </c>
      <c r="E62">
        <v>-2.5011592792744093</v>
      </c>
      <c r="F62">
        <v>-4.9899521409848192E-2</v>
      </c>
      <c r="G62">
        <v>75.881</v>
      </c>
      <c r="H62">
        <v>63.952442211327565</v>
      </c>
    </row>
    <row r="63" spans="1:8" x14ac:dyDescent="0.35">
      <c r="A63">
        <v>46</v>
      </c>
      <c r="B63" t="s">
        <v>43</v>
      </c>
      <c r="C63" t="s">
        <v>13</v>
      </c>
      <c r="D63">
        <v>-0.35764994692527741</v>
      </c>
      <c r="E63">
        <v>-2.2172367055106346</v>
      </c>
      <c r="F63">
        <v>-3.1272883361135782E-2</v>
      </c>
      <c r="G63">
        <v>79.655100000000004</v>
      </c>
      <c r="H63">
        <v>67.134369624554594</v>
      </c>
    </row>
    <row r="64" spans="1:8" x14ac:dyDescent="0.35">
      <c r="A64">
        <v>47</v>
      </c>
      <c r="B64" t="s">
        <v>43</v>
      </c>
      <c r="C64" t="s">
        <v>13</v>
      </c>
      <c r="D64">
        <v>-0.28265469365963969</v>
      </c>
      <c r="E64">
        <v>-1.6901550565157817</v>
      </c>
      <c r="F64">
        <v>-2.4642798866015413E-2</v>
      </c>
      <c r="G64">
        <v>93.625100000000003</v>
      </c>
      <c r="H64">
        <v>78.91116947721936</v>
      </c>
    </row>
    <row r="65" spans="1:8" x14ac:dyDescent="0.35">
      <c r="A65">
        <v>48</v>
      </c>
      <c r="B65" t="s">
        <v>43</v>
      </c>
      <c r="C65" t="s">
        <v>14</v>
      </c>
      <c r="D65">
        <v>-0.27307024127646745</v>
      </c>
      <c r="E65">
        <v>-1.9464751800610522</v>
      </c>
      <c r="F65">
        <v>-2.3703927668666327E-2</v>
      </c>
      <c r="G65">
        <v>94.932100000000005</v>
      </c>
      <c r="H65">
        <v>80.012369363582366</v>
      </c>
    </row>
    <row r="66" spans="1:8" x14ac:dyDescent="0.35">
      <c r="A66">
        <v>49</v>
      </c>
      <c r="B66" t="s">
        <v>43</v>
      </c>
      <c r="C66" t="s">
        <v>14</v>
      </c>
      <c r="D66">
        <v>-1.1119110655029203</v>
      </c>
      <c r="E66">
        <v>-3.548147732770798</v>
      </c>
      <c r="F66">
        <v>-9.2922692609097801E-2</v>
      </c>
      <c r="G66">
        <v>114.64400000000001</v>
      </c>
      <c r="H66">
        <v>96.630070880030658</v>
      </c>
    </row>
    <row r="67" spans="1:8" x14ac:dyDescent="0.35">
      <c r="A67">
        <v>50</v>
      </c>
      <c r="B67" t="s">
        <v>43</v>
      </c>
      <c r="C67" t="s">
        <v>14</v>
      </c>
      <c r="D67">
        <v>-0.56766042030952368</v>
      </c>
      <c r="E67">
        <v>-2.3276404702340083</v>
      </c>
      <c r="F67">
        <v>-4.7487617991310585E-2</v>
      </c>
      <c r="G67">
        <v>114.91200000000001</v>
      </c>
      <c r="H67">
        <v>96.85608514053537</v>
      </c>
    </row>
    <row r="68" spans="1:8" x14ac:dyDescent="0.35">
      <c r="A68">
        <v>51</v>
      </c>
      <c r="B68" t="s">
        <v>43</v>
      </c>
      <c r="C68" t="s">
        <v>14</v>
      </c>
      <c r="D68">
        <v>-0.44466822804196882</v>
      </c>
      <c r="E68">
        <v>-2.5345397196252271</v>
      </c>
      <c r="F68">
        <v>-3.776575529161956E-2</v>
      </c>
      <c r="G68">
        <v>90.679699999999997</v>
      </c>
      <c r="H68">
        <v>76.427746555715729</v>
      </c>
    </row>
    <row r="69" spans="1:8" x14ac:dyDescent="0.35">
      <c r="A69">
        <v>52</v>
      </c>
      <c r="B69" t="s">
        <v>43</v>
      </c>
      <c r="C69" t="s">
        <v>15</v>
      </c>
      <c r="D69">
        <v>-0.50488611845772824</v>
      </c>
      <c r="E69">
        <v>-3.2236141836813084</v>
      </c>
      <c r="F69">
        <v>-4.3031732626261164E-2</v>
      </c>
      <c r="G69">
        <v>96.296899999999994</v>
      </c>
      <c r="H69">
        <v>81.16298659590835</v>
      </c>
    </row>
    <row r="70" spans="1:8" x14ac:dyDescent="0.35">
      <c r="A70">
        <v>53</v>
      </c>
      <c r="B70" t="s">
        <v>43</v>
      </c>
      <c r="C70" t="s">
        <v>15</v>
      </c>
      <c r="D70">
        <v>-0.69839054145012869</v>
      </c>
      <c r="E70">
        <v>-2.2692141258545426</v>
      </c>
      <c r="F70">
        <v>-6.0275020719261219E-2</v>
      </c>
      <c r="G70">
        <v>83.144599999999997</v>
      </c>
      <c r="H70">
        <v>70.075748192186651</v>
      </c>
    </row>
    <row r="71" spans="1:8" x14ac:dyDescent="0.35">
      <c r="A71">
        <v>54</v>
      </c>
      <c r="B71" t="s">
        <v>43</v>
      </c>
      <c r="C71" t="s">
        <v>15</v>
      </c>
      <c r="D71">
        <v>-8.4128649167535235E-2</v>
      </c>
      <c r="E71">
        <v>-1.1082768343524412</v>
      </c>
      <c r="F71">
        <v>-7.3592296480090857E-3</v>
      </c>
      <c r="G71">
        <v>83.955699999999993</v>
      </c>
      <c r="H71">
        <v>70.759475285441511</v>
      </c>
    </row>
    <row r="72" spans="1:8" x14ac:dyDescent="0.35">
      <c r="A72">
        <v>55</v>
      </c>
      <c r="B72" t="s">
        <v>43</v>
      </c>
      <c r="C72" t="s">
        <v>15</v>
      </c>
      <c r="D72">
        <v>4.8229065128141339E-2</v>
      </c>
      <c r="E72">
        <v>-1.0743745240553404</v>
      </c>
      <c r="F72">
        <v>4.2385626248436937E-3</v>
      </c>
      <c r="G72">
        <v>87.191100000000006</v>
      </c>
      <c r="H72">
        <v>73.487126517186283</v>
      </c>
    </row>
    <row r="73" spans="1:8" x14ac:dyDescent="0.35">
      <c r="A73">
        <v>56</v>
      </c>
      <c r="B73" t="s">
        <v>43</v>
      </c>
      <c r="C73" t="s">
        <v>16</v>
      </c>
      <c r="D73">
        <v>0.13163186603762242</v>
      </c>
      <c r="E73">
        <v>-0.88926357932211497</v>
      </c>
      <c r="F73">
        <v>1.1473457538455269E-2</v>
      </c>
      <c r="G73">
        <v>105.152</v>
      </c>
      <c r="H73">
        <v>88.62798511208679</v>
      </c>
    </row>
    <row r="74" spans="1:8" x14ac:dyDescent="0.35">
      <c r="A74">
        <v>57</v>
      </c>
      <c r="B74" t="s">
        <v>43</v>
      </c>
      <c r="C74" t="s">
        <v>16</v>
      </c>
      <c r="D74">
        <v>-1.111229714938857</v>
      </c>
      <c r="E74">
        <v>-2.5611621639326092</v>
      </c>
      <c r="F74">
        <v>-9.0848624755945254E-2</v>
      </c>
      <c r="G74">
        <v>83.861500000000007</v>
      </c>
      <c r="H74">
        <v>70.680063636480284</v>
      </c>
    </row>
    <row r="75" spans="1:8" x14ac:dyDescent="0.35">
      <c r="A75">
        <v>58</v>
      </c>
      <c r="B75" t="s">
        <v>43</v>
      </c>
      <c r="C75" t="s">
        <v>16</v>
      </c>
      <c r="D75">
        <v>-0.51450361516693666</v>
      </c>
      <c r="E75">
        <v>-1.5416370532655037</v>
      </c>
      <c r="F75">
        <v>-4.2956322562527939E-2</v>
      </c>
      <c r="G75">
        <v>89.493399999999994</v>
      </c>
      <c r="H75">
        <v>75.427665025657646</v>
      </c>
    </row>
    <row r="76" spans="1:8" x14ac:dyDescent="0.35">
      <c r="A76">
        <v>59</v>
      </c>
      <c r="B76" t="s">
        <v>43</v>
      </c>
      <c r="C76" t="s">
        <v>16</v>
      </c>
      <c r="D76">
        <v>-0.36553873929913655</v>
      </c>
      <c r="E76">
        <v>-1.5735174557807343</v>
      </c>
      <c r="F76">
        <v>-3.0583335971975763E-2</v>
      </c>
      <c r="G76">
        <v>103.42</v>
      </c>
      <c r="H76">
        <v>87.167699401190532</v>
      </c>
    </row>
    <row r="77" spans="1:8" x14ac:dyDescent="0.35">
      <c r="A77">
        <v>60</v>
      </c>
      <c r="B77" t="s">
        <v>43</v>
      </c>
      <c r="C77" t="s">
        <v>17</v>
      </c>
      <c r="D77">
        <v>-0.35622451742618783</v>
      </c>
      <c r="E77">
        <v>-1.6509866126337809</v>
      </c>
      <c r="F77">
        <v>-2.9859132748536934E-2</v>
      </c>
      <c r="G77">
        <v>100.224</v>
      </c>
      <c r="H77">
        <v>84.47404228638851</v>
      </c>
    </row>
    <row r="78" spans="1:8" x14ac:dyDescent="0.35">
      <c r="A78">
        <v>61</v>
      </c>
      <c r="B78" t="s">
        <v>43</v>
      </c>
      <c r="C78" t="s">
        <v>17</v>
      </c>
      <c r="D78">
        <v>-2.1471817945296929</v>
      </c>
      <c r="E78">
        <v>-5.271300401664365</v>
      </c>
      <c r="F78">
        <v>-0.16275157150268807</v>
      </c>
      <c r="G78">
        <v>106.316</v>
      </c>
      <c r="H78">
        <v>89.609356551382973</v>
      </c>
    </row>
    <row r="79" spans="1:8" x14ac:dyDescent="0.35">
      <c r="A79">
        <v>62</v>
      </c>
      <c r="B79" t="s">
        <v>43</v>
      </c>
      <c r="C79" t="s">
        <v>17</v>
      </c>
      <c r="D79">
        <v>-1.0236883103457741</v>
      </c>
      <c r="E79">
        <v>-3.006365487643158</v>
      </c>
      <c r="F79">
        <v>-7.9891728028328862E-2</v>
      </c>
      <c r="G79">
        <v>108.64100000000001</v>
      </c>
      <c r="H79">
        <v>91.569542262228694</v>
      </c>
    </row>
    <row r="80" spans="1:8" x14ac:dyDescent="0.35">
      <c r="A80">
        <v>63</v>
      </c>
      <c r="B80" t="s">
        <v>43</v>
      </c>
      <c r="C80" t="s">
        <v>17</v>
      </c>
      <c r="D80">
        <v>-0.77686834178860231</v>
      </c>
      <c r="E80">
        <v>-3.0587622922322981</v>
      </c>
      <c r="F80">
        <v>-6.2047644437114358E-2</v>
      </c>
      <c r="G80">
        <v>115.36199999999999</v>
      </c>
      <c r="H80">
        <v>97.234685129793007</v>
      </c>
    </row>
    <row r="81" spans="1:8" x14ac:dyDescent="0.35">
      <c r="A81">
        <v>64</v>
      </c>
      <c r="B81" t="s">
        <v>43</v>
      </c>
      <c r="C81" t="s">
        <v>18</v>
      </c>
      <c r="D81">
        <v>-0.74353954241932296</v>
      </c>
      <c r="E81">
        <v>-2.7921827442962246</v>
      </c>
      <c r="F81">
        <v>-5.9479143555443571E-2</v>
      </c>
      <c r="G81">
        <v>106.89100000000001</v>
      </c>
      <c r="H81">
        <v>90.09414225935565</v>
      </c>
    </row>
    <row r="82" spans="1:8" x14ac:dyDescent="0.35">
      <c r="A82">
        <v>65</v>
      </c>
      <c r="B82" t="s">
        <v>43</v>
      </c>
      <c r="C82" t="s">
        <v>18</v>
      </c>
      <c r="D82">
        <v>-1.6834610745461425</v>
      </c>
      <c r="E82">
        <v>-3.6522259998490263</v>
      </c>
      <c r="F82">
        <v>-0.13321887303367613</v>
      </c>
      <c r="G82">
        <v>19.666699999999999</v>
      </c>
      <c r="H82">
        <v>16.564142557779391</v>
      </c>
    </row>
    <row r="83" spans="1:8" x14ac:dyDescent="0.35">
      <c r="A83">
        <v>66</v>
      </c>
      <c r="B83" t="s">
        <v>43</v>
      </c>
      <c r="C83" t="s">
        <v>18</v>
      </c>
      <c r="D83">
        <v>-0.83808919925527303</v>
      </c>
      <c r="E83">
        <v>-1.9874218857020418</v>
      </c>
      <c r="F83">
        <v>-6.8249329057302563E-2</v>
      </c>
      <c r="G83">
        <v>61.896599999999999</v>
      </c>
      <c r="H83">
        <v>52.163534062327734</v>
      </c>
    </row>
    <row r="84" spans="1:8" x14ac:dyDescent="0.35">
      <c r="A84">
        <v>67</v>
      </c>
      <c r="B84" t="s">
        <v>43</v>
      </c>
      <c r="C84" t="s">
        <v>18</v>
      </c>
      <c r="D84">
        <v>-0.57530354341316281</v>
      </c>
      <c r="E84">
        <v>-1.943644412544572</v>
      </c>
      <c r="F84">
        <v>-4.7339991569392621E-2</v>
      </c>
      <c r="G84">
        <v>59.4435</v>
      </c>
      <c r="H84">
        <v>50.096021546154333</v>
      </c>
    </row>
    <row r="85" spans="1:8" x14ac:dyDescent="0.35">
      <c r="A85">
        <v>68</v>
      </c>
      <c r="B85" t="s">
        <v>43</v>
      </c>
      <c r="C85" t="s">
        <v>19</v>
      </c>
      <c r="D85">
        <v>-0.53017231582738611</v>
      </c>
      <c r="E85">
        <v>-1.6737954571382183</v>
      </c>
      <c r="F85">
        <v>-4.3503307077530008E-2</v>
      </c>
      <c r="G85">
        <v>71.235399999999998</v>
      </c>
      <c r="H85">
        <v>60.036350470461336</v>
      </c>
    </row>
    <row r="86" spans="1:8" x14ac:dyDescent="0.35">
      <c r="A86">
        <v>69</v>
      </c>
      <c r="B86" t="s">
        <v>43</v>
      </c>
      <c r="C86" t="s">
        <v>19</v>
      </c>
      <c r="D86">
        <v>-1.5173308366272626</v>
      </c>
      <c r="E86">
        <v>-3.2714081621560216</v>
      </c>
      <c r="F86">
        <v>-0.11930818990273349</v>
      </c>
      <c r="G86">
        <v>72.859300000000005</v>
      </c>
      <c r="H86">
        <v>61.404637304690269</v>
      </c>
    </row>
    <row r="87" spans="1:8" x14ac:dyDescent="0.35">
      <c r="A87">
        <v>70</v>
      </c>
      <c r="B87" t="s">
        <v>43</v>
      </c>
      <c r="C87" t="s">
        <v>19</v>
      </c>
      <c r="D87">
        <v>-0.66138061224394784</v>
      </c>
      <c r="E87">
        <v>-1.4175098240455077</v>
      </c>
      <c r="F87">
        <v>-5.333659982197024E-2</v>
      </c>
      <c r="G87">
        <v>72.587500000000006</v>
      </c>
      <c r="H87">
        <v>61.175692451296122</v>
      </c>
    </row>
    <row r="88" spans="1:8" x14ac:dyDescent="0.35">
      <c r="A88">
        <v>71</v>
      </c>
      <c r="B88" t="s">
        <v>43</v>
      </c>
      <c r="C88" t="s">
        <v>19</v>
      </c>
      <c r="D88">
        <v>-0.41111402969830241</v>
      </c>
      <c r="E88">
        <v>-1.0957199896683563</v>
      </c>
      <c r="F88">
        <v>-3.3133576427717623E-2</v>
      </c>
      <c r="G88">
        <v>72.887</v>
      </c>
      <c r="H88">
        <v>61.428771029289116</v>
      </c>
    </row>
    <row r="90" spans="1:8" x14ac:dyDescent="0.35">
      <c r="A90" t="s">
        <v>29</v>
      </c>
      <c r="B90" t="s">
        <v>22</v>
      </c>
      <c r="C90" t="s">
        <v>1</v>
      </c>
      <c r="D90" t="s">
        <v>0</v>
      </c>
      <c r="E90" t="s">
        <v>26</v>
      </c>
      <c r="F90" t="s">
        <v>27</v>
      </c>
      <c r="G90" t="s">
        <v>37</v>
      </c>
      <c r="H90" t="s">
        <v>39</v>
      </c>
    </row>
    <row r="91" spans="1:8" x14ac:dyDescent="0.35">
      <c r="D91" t="s">
        <v>20</v>
      </c>
      <c r="E91" t="s">
        <v>21</v>
      </c>
      <c r="F91" t="s">
        <v>20</v>
      </c>
      <c r="G91" t="s">
        <v>21</v>
      </c>
      <c r="H91" t="s">
        <v>21</v>
      </c>
    </row>
    <row r="92" spans="1:8" x14ac:dyDescent="0.35">
      <c r="A92">
        <v>4</v>
      </c>
      <c r="B92" t="s">
        <v>40</v>
      </c>
      <c r="C92" t="s">
        <v>30</v>
      </c>
      <c r="D92">
        <v>0.23920123397270454</v>
      </c>
      <c r="E92">
        <v>2.0555979161877906</v>
      </c>
      <c r="F92">
        <v>1.2017107428832795E-2</v>
      </c>
      <c r="G92">
        <v>210.297</v>
      </c>
      <c r="H92">
        <v>177.26479986724439</v>
      </c>
    </row>
    <row r="93" spans="1:8" x14ac:dyDescent="0.35">
      <c r="A93">
        <v>7</v>
      </c>
      <c r="B93" t="s">
        <v>40</v>
      </c>
      <c r="C93" t="s">
        <v>31</v>
      </c>
      <c r="D93">
        <v>-6.7680612070250584E-2</v>
      </c>
      <c r="E93">
        <v>2.0421589034172611</v>
      </c>
      <c r="F93">
        <v>-3.3210714158201436E-3</v>
      </c>
      <c r="G93">
        <v>245.97300000000001</v>
      </c>
      <c r="H93">
        <v>207.34002819746831</v>
      </c>
    </row>
    <row r="94" spans="1:8" x14ac:dyDescent="0.35">
      <c r="A94">
        <v>8</v>
      </c>
      <c r="B94" t="s">
        <v>40</v>
      </c>
      <c r="C94" t="s">
        <v>32</v>
      </c>
      <c r="D94">
        <v>9.0852783957535432E-2</v>
      </c>
      <c r="E94">
        <v>1.8953625993324703</v>
      </c>
      <c r="F94">
        <v>4.4604012519684185E-3</v>
      </c>
      <c r="G94">
        <v>234.40700000000001</v>
      </c>
      <c r="H94">
        <v>197.59007057582858</v>
      </c>
    </row>
    <row r="95" spans="1:8" x14ac:dyDescent="0.35">
      <c r="A95">
        <v>10</v>
      </c>
      <c r="B95" t="s">
        <v>40</v>
      </c>
      <c r="C95" t="s">
        <v>32</v>
      </c>
      <c r="D95">
        <v>0.18794520109363533</v>
      </c>
      <c r="E95">
        <v>2.2380717135063604</v>
      </c>
      <c r="F95">
        <v>9.6328190122986126E-3</v>
      </c>
      <c r="G95">
        <v>206.482</v>
      </c>
      <c r="H95">
        <v>174.04998524567947</v>
      </c>
    </row>
    <row r="96" spans="1:8" x14ac:dyDescent="0.35">
      <c r="A96">
        <v>16</v>
      </c>
      <c r="B96" t="s">
        <v>40</v>
      </c>
      <c r="C96" t="s">
        <v>6</v>
      </c>
      <c r="D96">
        <v>-9.235017943310378E-2</v>
      </c>
      <c r="E96">
        <v>2.3929700012616264</v>
      </c>
      <c r="F96">
        <v>-4.6989503454887751E-3</v>
      </c>
      <c r="G96">
        <v>209.25399999999999</v>
      </c>
      <c r="H96">
        <v>176.38627110102109</v>
      </c>
    </row>
    <row r="97" spans="1:8" x14ac:dyDescent="0.35">
      <c r="A97">
        <v>20</v>
      </c>
      <c r="B97" t="s">
        <v>40</v>
      </c>
      <c r="C97" t="s">
        <v>7</v>
      </c>
      <c r="D97">
        <v>1.0090909908500274E-2</v>
      </c>
      <c r="E97">
        <v>1.9807371579380932</v>
      </c>
      <c r="F97">
        <v>4.9661527206917183E-4</v>
      </c>
      <c r="G97">
        <v>229.744</v>
      </c>
      <c r="H97">
        <v>193.65937112550566</v>
      </c>
    </row>
    <row r="98" spans="1:8" x14ac:dyDescent="0.35">
      <c r="A98">
        <v>24</v>
      </c>
      <c r="B98" t="s">
        <v>40</v>
      </c>
      <c r="C98" t="s">
        <v>8</v>
      </c>
      <c r="D98">
        <v>4.1819317419349494E-2</v>
      </c>
      <c r="E98">
        <v>2.15181314587003</v>
      </c>
      <c r="F98">
        <v>2.0243418608758973E-3</v>
      </c>
      <c r="G98">
        <v>178.309</v>
      </c>
      <c r="H98">
        <v>150.3000564679252</v>
      </c>
    </row>
    <row r="99" spans="1:8" x14ac:dyDescent="0.35">
      <c r="A99">
        <v>27</v>
      </c>
      <c r="B99" t="s">
        <v>40</v>
      </c>
      <c r="C99" t="s">
        <v>9</v>
      </c>
      <c r="D99">
        <v>9.7286965214707102E-2</v>
      </c>
      <c r="E99">
        <v>2.4718753150871362</v>
      </c>
      <c r="F99">
        <v>4.7288434414349233E-3</v>
      </c>
      <c r="G99">
        <v>178.352</v>
      </c>
      <c r="H99">
        <v>150.33618522396358</v>
      </c>
    </row>
    <row r="100" spans="1:8" x14ac:dyDescent="0.35">
      <c r="A100">
        <v>29</v>
      </c>
      <c r="B100" t="s">
        <v>40</v>
      </c>
      <c r="C100" t="s">
        <v>10</v>
      </c>
      <c r="D100">
        <v>0.33698055542400496</v>
      </c>
      <c r="E100">
        <v>3.5285356113898074</v>
      </c>
      <c r="F100">
        <v>1.6793857643674547E-2</v>
      </c>
      <c r="G100">
        <v>198.012</v>
      </c>
      <c r="H100">
        <v>166.90965596954373</v>
      </c>
    </row>
    <row r="101" spans="1:8" x14ac:dyDescent="0.35">
      <c r="A101">
        <v>26</v>
      </c>
      <c r="B101" t="s">
        <v>131</v>
      </c>
      <c r="C101" t="s">
        <v>9</v>
      </c>
      <c r="D101">
        <v>-0.17222571550925056</v>
      </c>
      <c r="E101">
        <v>2.5016429141807093</v>
      </c>
      <c r="F101">
        <v>-8.3956207562393328E-3</v>
      </c>
    </row>
    <row r="102" spans="1:8" x14ac:dyDescent="0.35">
      <c r="A102">
        <v>34</v>
      </c>
      <c r="B102" t="s">
        <v>40</v>
      </c>
      <c r="C102" t="s">
        <v>11</v>
      </c>
      <c r="D102">
        <v>5.9049955818226564E-2</v>
      </c>
      <c r="E102">
        <v>2.324545264720566</v>
      </c>
      <c r="F102">
        <v>2.9451360319357831E-3</v>
      </c>
      <c r="G102">
        <v>151.57900000000001</v>
      </c>
      <c r="H102">
        <v>127.76585649165943</v>
      </c>
    </row>
    <row r="103" spans="1:8" x14ac:dyDescent="0.35">
      <c r="A103">
        <v>33</v>
      </c>
      <c r="B103" t="s">
        <v>131</v>
      </c>
      <c r="C103" t="s">
        <v>11</v>
      </c>
      <c r="D103">
        <v>-6.5514371367685176E-2</v>
      </c>
      <c r="E103">
        <v>2.3944577063612469</v>
      </c>
      <c r="F103">
        <v>-3.2809225093751253E-3</v>
      </c>
    </row>
    <row r="104" spans="1:8" x14ac:dyDescent="0.35">
      <c r="A104">
        <v>43</v>
      </c>
      <c r="B104" t="s">
        <v>40</v>
      </c>
      <c r="C104" t="s">
        <v>14</v>
      </c>
      <c r="D104">
        <v>0.13590073050458099</v>
      </c>
      <c r="E104">
        <v>2.2909186181358194</v>
      </c>
      <c r="F104">
        <v>6.9449329264634528E-3</v>
      </c>
      <c r="G104">
        <v>180.97300000000001</v>
      </c>
      <c r="H104">
        <v>152.5453281401243</v>
      </c>
    </row>
    <row r="105" spans="1:8" x14ac:dyDescent="0.35">
      <c r="A105">
        <v>44</v>
      </c>
      <c r="B105" t="s">
        <v>40</v>
      </c>
      <c r="C105" t="s">
        <v>15</v>
      </c>
      <c r="D105">
        <v>0.36249496852636975</v>
      </c>
      <c r="E105">
        <v>2.8155332943715861</v>
      </c>
      <c r="F105">
        <v>1.8843078491748544E-2</v>
      </c>
      <c r="G105">
        <v>162.19499999999999</v>
      </c>
      <c r="H105">
        <v>136.71568484219594</v>
      </c>
    </row>
    <row r="106" spans="1:8" x14ac:dyDescent="0.35">
      <c r="A106">
        <v>51</v>
      </c>
      <c r="B106" t="s">
        <v>40</v>
      </c>
      <c r="C106" t="s">
        <v>16</v>
      </c>
      <c r="D106">
        <v>0.5234934436598806</v>
      </c>
      <c r="E106">
        <v>2.8653867441615084</v>
      </c>
      <c r="F106">
        <v>2.5497162634620336E-2</v>
      </c>
      <c r="G106">
        <v>277.42700000000002</v>
      </c>
      <c r="H106">
        <v>233.85617054113467</v>
      </c>
    </row>
    <row r="107" spans="1:8" x14ac:dyDescent="0.35">
      <c r="A107">
        <v>53</v>
      </c>
      <c r="B107" t="s">
        <v>40</v>
      </c>
      <c r="C107" t="s">
        <v>17</v>
      </c>
      <c r="D107">
        <v>3.8339144613409537E-2</v>
      </c>
      <c r="E107">
        <v>2.7230610488547895</v>
      </c>
      <c r="F107">
        <v>1.8980554528098765E-3</v>
      </c>
      <c r="G107">
        <v>189.11500000000001</v>
      </c>
      <c r="H107">
        <v>159.40831397408951</v>
      </c>
    </row>
    <row r="108" spans="1:8" x14ac:dyDescent="0.35">
      <c r="A108">
        <v>54</v>
      </c>
      <c r="B108" t="s">
        <v>40</v>
      </c>
      <c r="C108" t="s">
        <v>17</v>
      </c>
      <c r="D108">
        <v>0.16879831431043441</v>
      </c>
      <c r="E108">
        <v>2.21186258324534</v>
      </c>
      <c r="F108">
        <v>8.3504234587148639E-3</v>
      </c>
      <c r="G108">
        <v>223.68299999999999</v>
      </c>
      <c r="H108">
        <v>188.54922817615915</v>
      </c>
    </row>
    <row r="109" spans="1:8" x14ac:dyDescent="0.35">
      <c r="A109">
        <v>56</v>
      </c>
      <c r="B109" t="s">
        <v>40</v>
      </c>
      <c r="C109" t="s">
        <v>18</v>
      </c>
      <c r="D109">
        <v>0.53200191606610181</v>
      </c>
      <c r="E109">
        <v>3.6247879956011388</v>
      </c>
      <c r="F109">
        <v>2.601078372318516E-2</v>
      </c>
      <c r="G109">
        <v>200.30199999999999</v>
      </c>
      <c r="H109">
        <v>168.83958523594555</v>
      </c>
    </row>
    <row r="110" spans="1:8" x14ac:dyDescent="0.35">
      <c r="A110">
        <v>60</v>
      </c>
      <c r="B110" t="s">
        <v>40</v>
      </c>
      <c r="C110" t="s">
        <v>19</v>
      </c>
      <c r="D110">
        <v>2.5759548414170729E-2</v>
      </c>
      <c r="E110">
        <v>2.3578975281144086</v>
      </c>
      <c r="F110">
        <v>1.2585796250958055E-3</v>
      </c>
      <c r="G110">
        <v>224.624</v>
      </c>
      <c r="H110">
        <v>189.34354177059978</v>
      </c>
    </row>
    <row r="112" spans="1:8" x14ac:dyDescent="0.35">
      <c r="A112" t="s">
        <v>29</v>
      </c>
      <c r="B112" t="s">
        <v>22</v>
      </c>
      <c r="C112" t="s">
        <v>1</v>
      </c>
      <c r="D112" t="s">
        <v>124</v>
      </c>
      <c r="E112" t="s">
        <v>26</v>
      </c>
      <c r="F112" t="s">
        <v>27</v>
      </c>
      <c r="G112" t="s">
        <v>37</v>
      </c>
      <c r="H112" t="s">
        <v>39</v>
      </c>
    </row>
    <row r="113" spans="1:8" x14ac:dyDescent="0.35">
      <c r="D113" t="s">
        <v>125</v>
      </c>
      <c r="E113" t="s">
        <v>21</v>
      </c>
      <c r="F113" t="s">
        <v>20</v>
      </c>
      <c r="G113" t="s">
        <v>21</v>
      </c>
      <c r="H113" t="s">
        <v>21</v>
      </c>
    </row>
    <row r="114" spans="1:8" x14ac:dyDescent="0.35">
      <c r="A114" s="1">
        <v>6</v>
      </c>
      <c r="B114" t="s">
        <v>41</v>
      </c>
      <c r="C114" s="1" t="s">
        <v>30</v>
      </c>
      <c r="D114">
        <v>-0.28419089180815699</v>
      </c>
      <c r="E114">
        <v>1.3411968846915701</v>
      </c>
      <c r="F114">
        <v>-1.2421430537053999E-2</v>
      </c>
      <c r="G114">
        <v>101.717</v>
      </c>
      <c r="H114">
        <v>85.7320708547377</v>
      </c>
    </row>
    <row r="115" spans="1:8" x14ac:dyDescent="0.35">
      <c r="A115" s="1">
        <v>8</v>
      </c>
      <c r="B115" t="s">
        <v>41</v>
      </c>
      <c r="C115" s="1" t="s">
        <v>31</v>
      </c>
      <c r="D115">
        <v>-0.33922310501944003</v>
      </c>
      <c r="E115">
        <v>1.4962822235971001</v>
      </c>
      <c r="F115">
        <v>-1.43712311793424E-2</v>
      </c>
      <c r="G115">
        <v>219.29599999999999</v>
      </c>
      <c r="H115">
        <v>184.85125696680299</v>
      </c>
    </row>
    <row r="116" spans="1:8" x14ac:dyDescent="0.35">
      <c r="A116" s="1">
        <v>14</v>
      </c>
      <c r="B116" t="s">
        <v>41</v>
      </c>
      <c r="C116" s="1" t="s">
        <v>32</v>
      </c>
      <c r="D116">
        <v>-0.34632553581964698</v>
      </c>
      <c r="E116">
        <v>0.65444567985184299</v>
      </c>
      <c r="F116">
        <v>-1.4797511742031901E-2</v>
      </c>
      <c r="G116">
        <v>164.91800000000001</v>
      </c>
      <c r="H116">
        <v>139.01081357181801</v>
      </c>
    </row>
    <row r="117" spans="1:8" x14ac:dyDescent="0.35">
      <c r="A117" s="1">
        <v>17</v>
      </c>
      <c r="B117" t="s">
        <v>41</v>
      </c>
      <c r="C117" s="2">
        <v>44956</v>
      </c>
      <c r="D117">
        <v>1.60723252347671E-2</v>
      </c>
      <c r="E117">
        <v>0.54056018565690001</v>
      </c>
      <c r="F117">
        <v>6.8266159108148095E-4</v>
      </c>
      <c r="G117">
        <v>163.04900000000001</v>
      </c>
      <c r="H117">
        <v>137.43485648465901</v>
      </c>
    </row>
    <row r="118" spans="1:8" x14ac:dyDescent="0.35">
      <c r="A118" s="1">
        <v>21</v>
      </c>
      <c r="B118" t="s">
        <v>41</v>
      </c>
      <c r="C118" s="1" t="s">
        <v>6</v>
      </c>
      <c r="D118">
        <v>7.8218099324346198E-3</v>
      </c>
      <c r="E118">
        <v>0.89902222610641003</v>
      </c>
      <c r="F118">
        <v>3.2680882051642303E-4</v>
      </c>
      <c r="G118">
        <v>220.98699999999999</v>
      </c>
      <c r="H118">
        <v>186.277070587456</v>
      </c>
    </row>
    <row r="119" spans="1:8" x14ac:dyDescent="0.35">
      <c r="A119" s="1">
        <v>25</v>
      </c>
      <c r="B119" t="s">
        <v>41</v>
      </c>
      <c r="C119" s="2">
        <v>45015</v>
      </c>
      <c r="D119">
        <v>-0.290847457486407</v>
      </c>
      <c r="E119">
        <v>0.62743602570507995</v>
      </c>
      <c r="F119">
        <v>-1.20111216752288E-2</v>
      </c>
      <c r="G119">
        <v>261.52600000000001</v>
      </c>
      <c r="H119">
        <v>220.45135703656001</v>
      </c>
    </row>
    <row r="120" spans="1:8" x14ac:dyDescent="0.35">
      <c r="A120" s="1">
        <v>30</v>
      </c>
      <c r="B120" t="s">
        <v>41</v>
      </c>
      <c r="C120" s="3">
        <v>18295</v>
      </c>
      <c r="D120">
        <v>-3.5566380294529902E-2</v>
      </c>
      <c r="E120">
        <v>2.0352882247897801</v>
      </c>
      <c r="F120">
        <v>-1.5136222902496399E-3</v>
      </c>
      <c r="G120">
        <v>251.726</v>
      </c>
      <c r="H120">
        <v>212.18965701667801</v>
      </c>
    </row>
    <row r="121" spans="1:8" x14ac:dyDescent="0.35">
      <c r="A121" s="1">
        <v>31</v>
      </c>
      <c r="B121" t="s">
        <v>41</v>
      </c>
      <c r="C121" s="3">
        <v>18295</v>
      </c>
      <c r="D121">
        <v>9.2248417758966E-2</v>
      </c>
      <c r="E121">
        <v>2.1500777005811398</v>
      </c>
      <c r="F121">
        <v>3.9421732902028698E-3</v>
      </c>
      <c r="G121">
        <v>252.876</v>
      </c>
      <c r="H121">
        <v>213.159857035458</v>
      </c>
    </row>
    <row r="122" spans="1:8" x14ac:dyDescent="0.35">
      <c r="A122" s="1">
        <v>36</v>
      </c>
      <c r="B122" t="s">
        <v>41</v>
      </c>
      <c r="C122" s="3">
        <v>18323</v>
      </c>
      <c r="D122">
        <v>-9.6629442498337211E-3</v>
      </c>
      <c r="E122">
        <v>2.4657113178499501</v>
      </c>
      <c r="F122">
        <v>-4.0301184511431701E-4</v>
      </c>
      <c r="G122">
        <v>280.08999999999997</v>
      </c>
      <c r="H122">
        <v>236.100599381449</v>
      </c>
    </row>
    <row r="123" spans="1:8" x14ac:dyDescent="0.35">
      <c r="A123" s="1">
        <v>39</v>
      </c>
      <c r="B123" t="s">
        <v>41</v>
      </c>
      <c r="C123" s="3">
        <v>25569</v>
      </c>
      <c r="D123">
        <v>-1.88087000507196E-2</v>
      </c>
      <c r="E123">
        <v>2.56750435738171</v>
      </c>
      <c r="F123">
        <v>-8.0165694131912203E-4</v>
      </c>
      <c r="G123">
        <v>250.34899999999999</v>
      </c>
      <c r="H123">
        <v>211.02938584961399</v>
      </c>
    </row>
    <row r="124" spans="1:8" x14ac:dyDescent="0.35">
      <c r="A124" s="1">
        <v>42</v>
      </c>
      <c r="B124" t="s">
        <v>41</v>
      </c>
      <c r="C124" s="3">
        <v>25600</v>
      </c>
      <c r="D124">
        <v>-0.46770932405738402</v>
      </c>
      <c r="E124">
        <v>1.8616102373000301</v>
      </c>
      <c r="F124">
        <v>-1.9390724269062201E-2</v>
      </c>
      <c r="G124">
        <v>258.666</v>
      </c>
      <c r="H124">
        <v>218.04022761756099</v>
      </c>
    </row>
    <row r="125" spans="1:8" x14ac:dyDescent="0.35">
      <c r="A125" s="1">
        <v>45</v>
      </c>
      <c r="B125" t="s">
        <v>41</v>
      </c>
      <c r="C125" s="3">
        <v>25628</v>
      </c>
      <c r="D125">
        <v>-0.238293089614943</v>
      </c>
      <c r="E125">
        <v>2.2941740577199901</v>
      </c>
      <c r="F125">
        <v>-9.7588938401801297E-3</v>
      </c>
      <c r="G125">
        <v>302.56299999999999</v>
      </c>
      <c r="H125">
        <v>255.04572823278099</v>
      </c>
    </row>
    <row r="126" spans="1:8" x14ac:dyDescent="0.35">
      <c r="A126" s="1">
        <v>47</v>
      </c>
      <c r="B126" t="s">
        <v>41</v>
      </c>
      <c r="C126" s="3">
        <v>29221</v>
      </c>
      <c r="D126">
        <v>-0.96996441886713802</v>
      </c>
      <c r="E126">
        <v>2.4690948598802902</v>
      </c>
      <c r="F126">
        <v>-4.0127248741334803E-2</v>
      </c>
      <c r="G126">
        <v>245.262</v>
      </c>
      <c r="H126">
        <v>206.74128526358501</v>
      </c>
    </row>
    <row r="127" spans="1:8" x14ac:dyDescent="0.35">
      <c r="A127" s="1">
        <v>48</v>
      </c>
      <c r="B127" t="s">
        <v>41</v>
      </c>
      <c r="C127" s="3">
        <v>29221</v>
      </c>
      <c r="D127">
        <v>-0.274463088221997</v>
      </c>
      <c r="E127">
        <v>2.5015786053647502</v>
      </c>
      <c r="F127">
        <v>-1.1522651153233201E-2</v>
      </c>
      <c r="G127">
        <v>239.15199999999999</v>
      </c>
      <c r="H127">
        <v>201.58998525659999</v>
      </c>
    </row>
    <row r="128" spans="1:8" x14ac:dyDescent="0.35">
      <c r="A128" s="1">
        <v>54</v>
      </c>
      <c r="B128" t="s">
        <v>41</v>
      </c>
      <c r="C128" s="3">
        <v>29281</v>
      </c>
      <c r="D128">
        <v>-0.88086063399551895</v>
      </c>
      <c r="E128">
        <v>1.6202231135134899</v>
      </c>
      <c r="F128">
        <v>-3.75308723358838E-2</v>
      </c>
      <c r="G128">
        <v>183.279</v>
      </c>
      <c r="H128">
        <v>154.48955646665601</v>
      </c>
    </row>
    <row r="129" spans="1:8" x14ac:dyDescent="0.35">
      <c r="A129" s="1">
        <v>55</v>
      </c>
      <c r="B129" t="s">
        <v>41</v>
      </c>
      <c r="C129" s="3">
        <v>29281</v>
      </c>
      <c r="D129">
        <v>-0.56279045488674306</v>
      </c>
      <c r="E129">
        <v>1.8023441524588699</v>
      </c>
      <c r="F129">
        <v>-2.4067267738655199E-2</v>
      </c>
      <c r="G129">
        <v>184.614</v>
      </c>
      <c r="H129">
        <v>155.61514185640601</v>
      </c>
    </row>
    <row r="130" spans="1:8" x14ac:dyDescent="0.35">
      <c r="A130" s="1">
        <v>58</v>
      </c>
      <c r="B130" t="s">
        <v>41</v>
      </c>
      <c r="C130" s="3">
        <v>32874</v>
      </c>
      <c r="D130">
        <v>-0.79713535701791893</v>
      </c>
      <c r="E130">
        <v>2.2609893967849901</v>
      </c>
      <c r="F130">
        <v>-3.3778408695274799E-2</v>
      </c>
      <c r="G130">
        <v>337.87299999999999</v>
      </c>
      <c r="H130">
        <v>284.81202824687301</v>
      </c>
    </row>
    <row r="131" spans="1:8" x14ac:dyDescent="0.35">
      <c r="A131" s="1">
        <v>61</v>
      </c>
      <c r="B131" t="s">
        <v>41</v>
      </c>
      <c r="C131" s="3">
        <v>32905</v>
      </c>
      <c r="D131">
        <v>-0.12974211017576401</v>
      </c>
      <c r="E131">
        <v>2.4799972575037801</v>
      </c>
      <c r="F131">
        <v>-5.8286748567632904E-3</v>
      </c>
      <c r="G131">
        <v>158.81100000000001</v>
      </c>
      <c r="H131">
        <v>133.86264229522999</v>
      </c>
    </row>
    <row r="133" spans="1:8" x14ac:dyDescent="0.35">
      <c r="A133" t="s">
        <v>29</v>
      </c>
      <c r="B133" t="s">
        <v>22</v>
      </c>
      <c r="C133" t="s">
        <v>1</v>
      </c>
      <c r="D133" t="s">
        <v>0</v>
      </c>
      <c r="E133" t="s">
        <v>26</v>
      </c>
      <c r="F133" t="s">
        <v>27</v>
      </c>
      <c r="G133" t="s">
        <v>37</v>
      </c>
      <c r="H133" t="s">
        <v>39</v>
      </c>
    </row>
    <row r="134" spans="1:8" x14ac:dyDescent="0.35">
      <c r="D134" t="s">
        <v>20</v>
      </c>
      <c r="E134" t="s">
        <v>21</v>
      </c>
      <c r="F134" t="s">
        <v>20</v>
      </c>
      <c r="G134" t="s">
        <v>21</v>
      </c>
      <c r="H134" t="s">
        <v>21</v>
      </c>
    </row>
    <row r="135" spans="1:8" x14ac:dyDescent="0.35">
      <c r="A135">
        <v>2</v>
      </c>
      <c r="B135" t="s">
        <v>42</v>
      </c>
      <c r="C135" t="s">
        <v>30</v>
      </c>
      <c r="D135">
        <v>0.22528152225542128</v>
      </c>
      <c r="E135">
        <v>0.63286919293315103</v>
      </c>
      <c r="F135">
        <v>7.630777275164145E-3</v>
      </c>
      <c r="G135">
        <v>219.834</v>
      </c>
      <c r="H135">
        <v>185.30497110982881</v>
      </c>
    </row>
    <row r="136" spans="1:8" x14ac:dyDescent="0.35">
      <c r="A136">
        <v>4</v>
      </c>
      <c r="B136" t="s">
        <v>42</v>
      </c>
      <c r="C136" t="s">
        <v>30</v>
      </c>
      <c r="D136">
        <v>0.2752998190166796</v>
      </c>
      <c r="E136">
        <v>1.2081580528346991</v>
      </c>
      <c r="F136">
        <v>9.1918141765963499E-3</v>
      </c>
      <c r="G136">
        <v>231.82300000000001</v>
      </c>
      <c r="H136">
        <v>195.41142818513188</v>
      </c>
    </row>
    <row r="137" spans="1:8" x14ac:dyDescent="0.35">
      <c r="A137">
        <v>7</v>
      </c>
      <c r="B137" t="s">
        <v>42</v>
      </c>
      <c r="C137" t="s">
        <v>31</v>
      </c>
      <c r="D137">
        <v>0.13845055209943277</v>
      </c>
      <c r="E137">
        <v>1.4658692819158774</v>
      </c>
      <c r="F137">
        <v>4.7974680343772008E-3</v>
      </c>
      <c r="G137">
        <v>149.94999999999999</v>
      </c>
      <c r="H137">
        <v>126.39239939163805</v>
      </c>
    </row>
    <row r="138" spans="1:8" x14ac:dyDescent="0.35">
      <c r="A138">
        <v>16</v>
      </c>
      <c r="B138" t="s">
        <v>42</v>
      </c>
      <c r="C138" t="s">
        <v>6</v>
      </c>
      <c r="D138">
        <v>7.2006375829645905E-2</v>
      </c>
      <c r="E138">
        <v>0.32435295629325461</v>
      </c>
      <c r="F138">
        <v>2.477192131717966E-3</v>
      </c>
      <c r="G138">
        <v>144.29300000000001</v>
      </c>
      <c r="H138">
        <v>121.62372807472663</v>
      </c>
    </row>
    <row r="139" spans="1:8" x14ac:dyDescent="0.35">
      <c r="A139">
        <v>21</v>
      </c>
      <c r="B139" t="s">
        <v>42</v>
      </c>
      <c r="C139" t="s">
        <v>7</v>
      </c>
      <c r="D139">
        <v>0.38665162547516629</v>
      </c>
      <c r="E139">
        <v>0.3642675656672712</v>
      </c>
      <c r="F139">
        <v>1.2756738294586503E-2</v>
      </c>
      <c r="G139">
        <v>134.32900000000001</v>
      </c>
      <c r="H139">
        <v>113.22455650322887</v>
      </c>
    </row>
    <row r="140" spans="1:8" x14ac:dyDescent="0.35">
      <c r="A140">
        <v>22</v>
      </c>
      <c r="B140" t="s">
        <v>42</v>
      </c>
      <c r="C140" t="s">
        <v>7</v>
      </c>
      <c r="D140">
        <v>0.22290935773673379</v>
      </c>
      <c r="E140">
        <v>0.42811357894223834</v>
      </c>
      <c r="F140">
        <v>7.2896446908456685E-3</v>
      </c>
      <c r="G140">
        <v>117.616</v>
      </c>
      <c r="H140">
        <v>99.135227909067652</v>
      </c>
    </row>
    <row r="141" spans="1:8" x14ac:dyDescent="0.35">
      <c r="A141">
        <v>27</v>
      </c>
      <c r="B141" t="s">
        <v>42</v>
      </c>
      <c r="C141" t="s">
        <v>8</v>
      </c>
      <c r="D141">
        <v>0.28102245251597208</v>
      </c>
      <c r="E141">
        <v>1.4412770174667835</v>
      </c>
      <c r="F141">
        <v>9.5319642154827067E-3</v>
      </c>
      <c r="G141">
        <v>165.80500000000001</v>
      </c>
      <c r="H141">
        <v>139.75858484228445</v>
      </c>
    </row>
    <row r="142" spans="1:8" x14ac:dyDescent="0.35">
      <c r="A142">
        <v>30</v>
      </c>
      <c r="B142" t="s">
        <v>42</v>
      </c>
      <c r="C142" t="s">
        <v>9</v>
      </c>
      <c r="D142">
        <v>0.22902893740711355</v>
      </c>
      <c r="E142">
        <v>1.7754067186460085</v>
      </c>
      <c r="F142">
        <v>8.0614471632500587E-3</v>
      </c>
      <c r="G142">
        <v>159.642</v>
      </c>
      <c r="H142">
        <v>134.56308520045667</v>
      </c>
    </row>
    <row r="143" spans="1:8" x14ac:dyDescent="0.35">
      <c r="A143">
        <v>36</v>
      </c>
      <c r="B143" t="s">
        <v>42</v>
      </c>
      <c r="C143" t="s">
        <v>10</v>
      </c>
      <c r="D143">
        <v>0.33024107584522538</v>
      </c>
      <c r="E143">
        <v>1.1845369277539157</v>
      </c>
      <c r="F143">
        <v>1.2894787806703558E-2</v>
      </c>
      <c r="G143">
        <v>104.21599999999999</v>
      </c>
      <c r="H143">
        <v>87.839627954140553</v>
      </c>
    </row>
    <row r="144" spans="1:8" x14ac:dyDescent="0.35">
      <c r="A144">
        <v>41</v>
      </c>
      <c r="B144" t="s">
        <v>42</v>
      </c>
      <c r="C144" t="s">
        <v>11</v>
      </c>
      <c r="D144">
        <v>0.18558852244172874</v>
      </c>
      <c r="E144">
        <v>1.5936524751039451</v>
      </c>
      <c r="F144">
        <v>7.199261989431033E-3</v>
      </c>
      <c r="G144">
        <v>174.86500000000001</v>
      </c>
      <c r="H144">
        <v>147.39631396237027</v>
      </c>
    </row>
    <row r="145" spans="1:8" x14ac:dyDescent="0.35">
      <c r="A145">
        <v>42</v>
      </c>
      <c r="B145" t="s">
        <v>42</v>
      </c>
      <c r="C145" t="s">
        <v>12</v>
      </c>
      <c r="D145">
        <v>0.39103222011893796</v>
      </c>
      <c r="E145">
        <v>1.9935489456586541</v>
      </c>
      <c r="F145">
        <v>1.5050466549109244E-2</v>
      </c>
      <c r="G145">
        <v>146.517</v>
      </c>
      <c r="H145">
        <v>123.49879967340705</v>
      </c>
    </row>
    <row r="146" spans="1:8" x14ac:dyDescent="0.35">
      <c r="A146">
        <v>46</v>
      </c>
      <c r="B146" t="s">
        <v>42</v>
      </c>
      <c r="C146" t="s">
        <v>13</v>
      </c>
      <c r="D146">
        <v>0.29437601131623836</v>
      </c>
      <c r="E146">
        <v>2.2056427431060941</v>
      </c>
      <c r="F146">
        <v>1.1640080743756168E-2</v>
      </c>
      <c r="G146">
        <v>121.05200000000001</v>
      </c>
      <c r="H146">
        <v>102.03198515039999</v>
      </c>
    </row>
    <row r="147" spans="1:8" x14ac:dyDescent="0.35">
      <c r="A147">
        <v>51</v>
      </c>
      <c r="B147" t="s">
        <v>42</v>
      </c>
      <c r="C147" t="s">
        <v>14</v>
      </c>
      <c r="D147">
        <v>0.88793775705925615</v>
      </c>
      <c r="E147">
        <v>1.6910872173215483</v>
      </c>
      <c r="F147">
        <v>3.5486091919939206E-2</v>
      </c>
      <c r="G147">
        <v>89.169799999999995</v>
      </c>
      <c r="H147">
        <v>75.154930839937691</v>
      </c>
    </row>
    <row r="148" spans="1:8" x14ac:dyDescent="0.35">
      <c r="A148">
        <v>56</v>
      </c>
      <c r="B148" t="s">
        <v>42</v>
      </c>
      <c r="C148" t="s">
        <v>14</v>
      </c>
      <c r="D148">
        <v>0.81944299060294112</v>
      </c>
      <c r="E148">
        <v>1.9662786585667302</v>
      </c>
      <c r="F148">
        <v>3.2579581389852147E-2</v>
      </c>
      <c r="G148">
        <v>118.646</v>
      </c>
      <c r="H148">
        <v>100.00345663206767</v>
      </c>
    </row>
    <row r="149" spans="1:8" x14ac:dyDescent="0.35">
      <c r="A149">
        <v>57</v>
      </c>
      <c r="B149" t="s">
        <v>42</v>
      </c>
      <c r="C149" t="s">
        <v>15</v>
      </c>
      <c r="D149">
        <v>0.83670257684330274</v>
      </c>
      <c r="E149">
        <v>2.1548196501881463</v>
      </c>
      <c r="F149">
        <v>3.3293612537542684E-2</v>
      </c>
      <c r="G149">
        <v>117.039</v>
      </c>
      <c r="H149">
        <v>98.648756526322018</v>
      </c>
    </row>
    <row r="150" spans="1:8" x14ac:dyDescent="0.35">
      <c r="A150">
        <v>58</v>
      </c>
      <c r="B150" t="s">
        <v>42</v>
      </c>
      <c r="C150" t="s">
        <v>15</v>
      </c>
      <c r="D150">
        <v>0.87872765383670093</v>
      </c>
      <c r="E150">
        <v>1.931087146994233</v>
      </c>
      <c r="F150">
        <v>3.4746788657868358E-2</v>
      </c>
      <c r="G150">
        <v>138.999</v>
      </c>
      <c r="H150">
        <v>117.16115650058083</v>
      </c>
    </row>
    <row r="151" spans="1:8" x14ac:dyDescent="0.35">
      <c r="A151">
        <v>63</v>
      </c>
      <c r="B151" t="s">
        <v>42</v>
      </c>
      <c r="C151" t="s">
        <v>16</v>
      </c>
      <c r="D151">
        <v>0.4969353042823218</v>
      </c>
      <c r="E151">
        <v>1.92650425637126</v>
      </c>
      <c r="F151">
        <v>1.9237097875365865E-2</v>
      </c>
      <c r="G151">
        <v>97.003900000000002</v>
      </c>
      <c r="H151">
        <v>81.758986487946359</v>
      </c>
    </row>
    <row r="152" spans="1:8" x14ac:dyDescent="0.35">
      <c r="A152">
        <v>73</v>
      </c>
      <c r="B152" t="s">
        <v>42</v>
      </c>
      <c r="C152" t="s">
        <v>19</v>
      </c>
      <c r="D152">
        <v>0.76521197443957778</v>
      </c>
      <c r="E152">
        <v>1.2438261252954803</v>
      </c>
      <c r="F152">
        <v>2.949747026995167E-2</v>
      </c>
      <c r="G152">
        <v>66.484999999999999</v>
      </c>
      <c r="H152">
        <v>56.031913293504942</v>
      </c>
    </row>
    <row r="154" spans="1:8" x14ac:dyDescent="0.35">
      <c r="A154" t="s">
        <v>29</v>
      </c>
      <c r="B154" t="s">
        <v>22</v>
      </c>
      <c r="C154" t="s">
        <v>1</v>
      </c>
      <c r="D154" t="s">
        <v>0</v>
      </c>
      <c r="E154" t="s">
        <v>26</v>
      </c>
      <c r="F154" t="s">
        <v>27</v>
      </c>
      <c r="G154" t="s">
        <v>37</v>
      </c>
      <c r="H154" t="s">
        <v>39</v>
      </c>
    </row>
    <row r="155" spans="1:8" x14ac:dyDescent="0.35">
      <c r="D155" t="s">
        <v>20</v>
      </c>
      <c r="E155" t="s">
        <v>21</v>
      </c>
      <c r="F155" t="s">
        <v>20</v>
      </c>
      <c r="G155" t="s">
        <v>21</v>
      </c>
      <c r="H155" t="s">
        <v>21</v>
      </c>
    </row>
    <row r="156" spans="1:8" ht="14.6" x14ac:dyDescent="0.35">
      <c r="A156" s="4">
        <v>3</v>
      </c>
      <c r="B156" t="s">
        <v>34</v>
      </c>
      <c r="C156" t="s">
        <v>30</v>
      </c>
      <c r="D156">
        <v>0.25774103837653956</v>
      </c>
      <c r="E156">
        <v>0.61443551861667389</v>
      </c>
      <c r="F156">
        <v>9.3355768333677151E-3</v>
      </c>
      <c r="G156">
        <v>56.822499999999998</v>
      </c>
      <c r="H156">
        <v>47.886306263018028</v>
      </c>
    </row>
    <row r="157" spans="1:8" ht="14.6" x14ac:dyDescent="0.35">
      <c r="A157" s="4">
        <v>4</v>
      </c>
      <c r="B157" t="s">
        <v>34</v>
      </c>
      <c r="C157" t="s">
        <v>30</v>
      </c>
      <c r="D157">
        <v>0.30107431110263772</v>
      </c>
      <c r="E157">
        <v>0.40188904780280998</v>
      </c>
      <c r="F157">
        <v>1.0980156304285314E-2</v>
      </c>
      <c r="G157">
        <v>56.300699999999999</v>
      </c>
      <c r="H157">
        <v>47.446189336833378</v>
      </c>
    </row>
    <row r="158" spans="1:8" ht="14.6" x14ac:dyDescent="0.35">
      <c r="A158" s="4">
        <v>8</v>
      </c>
      <c r="B158" t="s">
        <v>34</v>
      </c>
      <c r="C158" t="s">
        <v>31</v>
      </c>
      <c r="D158">
        <v>0.13337456443557613</v>
      </c>
      <c r="E158">
        <v>0.63031244296454558</v>
      </c>
      <c r="F158">
        <v>5.1921798114485029E-3</v>
      </c>
      <c r="G158">
        <v>54.711799999999997</v>
      </c>
      <c r="H158">
        <v>46.106716324457899</v>
      </c>
    </row>
    <row r="159" spans="1:8" ht="14.6" x14ac:dyDescent="0.35">
      <c r="A159" s="4">
        <v>9</v>
      </c>
      <c r="B159" t="s">
        <v>34</v>
      </c>
      <c r="C159" t="s">
        <v>32</v>
      </c>
      <c r="D159">
        <v>0.18027809145561241</v>
      </c>
      <c r="E159">
        <v>0.47616223395020624</v>
      </c>
      <c r="F159">
        <v>7.0245642582423698E-3</v>
      </c>
      <c r="G159">
        <v>59.268500000000003</v>
      </c>
      <c r="H159">
        <v>49.948435300185373</v>
      </c>
    </row>
    <row r="160" spans="1:8" ht="14.6" x14ac:dyDescent="0.35">
      <c r="A160" s="4">
        <v>19</v>
      </c>
      <c r="B160" t="s">
        <v>34</v>
      </c>
      <c r="C160" t="s">
        <v>6</v>
      </c>
      <c r="D160">
        <v>0.15724418300018855</v>
      </c>
      <c r="E160">
        <v>1.270448615247495</v>
      </c>
      <c r="F160">
        <v>6.4183742234805424E-3</v>
      </c>
      <c r="G160">
        <v>43.219499999999996</v>
      </c>
      <c r="H160">
        <v>36.419578107551992</v>
      </c>
    </row>
    <row r="161" spans="1:8" ht="14.6" x14ac:dyDescent="0.35">
      <c r="A161" s="4">
        <v>24</v>
      </c>
      <c r="B161" t="s">
        <v>34</v>
      </c>
      <c r="C161" t="s">
        <v>7</v>
      </c>
      <c r="D161">
        <v>-6.7816414383991108E-2</v>
      </c>
      <c r="E161">
        <v>0.51733747053674672</v>
      </c>
      <c r="F161">
        <v>-2.6681902172597189E-3</v>
      </c>
      <c r="G161">
        <v>87.440299999999993</v>
      </c>
      <c r="H161">
        <v>73.697352254745496</v>
      </c>
    </row>
    <row r="162" spans="1:8" ht="14.6" x14ac:dyDescent="0.35">
      <c r="A162" s="4">
        <v>28</v>
      </c>
      <c r="B162" t="s">
        <v>34</v>
      </c>
      <c r="C162" t="s">
        <v>8</v>
      </c>
      <c r="D162">
        <v>0.18237450532175373</v>
      </c>
      <c r="E162">
        <v>1.1275951034492395</v>
      </c>
      <c r="F162">
        <v>7.3034935089821597E-3</v>
      </c>
      <c r="G162">
        <v>78.867999999999995</v>
      </c>
      <c r="H162">
        <v>66.470813787806563</v>
      </c>
    </row>
    <row r="163" spans="1:8" ht="14.6" x14ac:dyDescent="0.35">
      <c r="A163" s="4">
        <v>29</v>
      </c>
      <c r="B163" t="s">
        <v>34</v>
      </c>
      <c r="C163" t="s">
        <v>9</v>
      </c>
      <c r="D163">
        <v>0.21961077111990523</v>
      </c>
      <c r="E163">
        <v>1.2468988823402491</v>
      </c>
      <c r="F163">
        <v>8.7963110401146939E-3</v>
      </c>
      <c r="G163">
        <v>85.333200000000005</v>
      </c>
      <c r="H163">
        <v>71.920796441219125</v>
      </c>
    </row>
    <row r="164" spans="1:8" ht="14.6" x14ac:dyDescent="0.35">
      <c r="A164" s="4">
        <v>36</v>
      </c>
      <c r="B164" t="s">
        <v>34</v>
      </c>
      <c r="C164" t="s">
        <v>10</v>
      </c>
      <c r="D164">
        <v>8.5772390262582959E-2</v>
      </c>
      <c r="E164">
        <v>1.025482367485802</v>
      </c>
      <c r="F164">
        <v>3.5268309173372304E-3</v>
      </c>
      <c r="G164">
        <v>84.762500000000003</v>
      </c>
      <c r="H164">
        <v>71.439606459858936</v>
      </c>
    </row>
    <row r="165" spans="1:8" ht="14.6" x14ac:dyDescent="0.35">
      <c r="A165" s="4">
        <v>39</v>
      </c>
      <c r="B165" t="s">
        <v>34</v>
      </c>
      <c r="C165" t="s">
        <v>11</v>
      </c>
      <c r="D165">
        <v>0.30288130556944992</v>
      </c>
      <c r="E165">
        <v>1.3994315729865323</v>
      </c>
      <c r="F165">
        <v>1.2575966756640045E-2</v>
      </c>
      <c r="G165">
        <v>72.152799999999999</v>
      </c>
      <c r="H165">
        <v>60.809931298064676</v>
      </c>
    </row>
    <row r="166" spans="1:8" ht="14.6" x14ac:dyDescent="0.35">
      <c r="A166" s="4">
        <v>42</v>
      </c>
      <c r="B166" t="s">
        <v>34</v>
      </c>
      <c r="C166" t="s">
        <v>12</v>
      </c>
      <c r="D166">
        <v>0.22250833939536685</v>
      </c>
      <c r="E166">
        <v>1.4084807430763615</v>
      </c>
      <c r="F166">
        <v>9.0594523198666427E-3</v>
      </c>
      <c r="G166">
        <v>74.8292</v>
      </c>
      <c r="H166">
        <v>63.066225169632418</v>
      </c>
    </row>
    <row r="167" spans="1:8" ht="14.6" x14ac:dyDescent="0.35">
      <c r="A167" s="4">
        <v>48</v>
      </c>
      <c r="B167" t="s">
        <v>34</v>
      </c>
      <c r="C167" t="s">
        <v>13</v>
      </c>
      <c r="D167">
        <v>0.35972441044288722</v>
      </c>
      <c r="E167">
        <v>0.91885102455358458</v>
      </c>
      <c r="F167">
        <v>1.4332542952354251E-2</v>
      </c>
      <c r="G167">
        <v>84.528599999999997</v>
      </c>
      <c r="H167">
        <v>71.242519457422844</v>
      </c>
    </row>
    <row r="168" spans="1:8" ht="14.6" x14ac:dyDescent="0.35">
      <c r="A168" s="4">
        <v>52</v>
      </c>
      <c r="B168" t="s">
        <v>34</v>
      </c>
      <c r="C168" t="s">
        <v>14</v>
      </c>
      <c r="D168">
        <v>0.59138121788802178</v>
      </c>
      <c r="E168">
        <v>1.8854289175464118</v>
      </c>
      <c r="F168">
        <v>2.4150554099874277E-2</v>
      </c>
      <c r="G168">
        <v>67.644499999999994</v>
      </c>
      <c r="H168">
        <v>57.009491930019145</v>
      </c>
    </row>
    <row r="169" spans="1:8" ht="14.6" x14ac:dyDescent="0.35">
      <c r="A169" s="4">
        <v>55</v>
      </c>
      <c r="B169" t="s">
        <v>34</v>
      </c>
      <c r="C169" t="s">
        <v>15</v>
      </c>
      <c r="D169">
        <v>0.6379249977777286</v>
      </c>
      <c r="E169">
        <v>2.1188974424840681</v>
      </c>
      <c r="F169">
        <v>2.7168010035751519E-2</v>
      </c>
      <c r="G169">
        <v>93.953599999999994</v>
      </c>
      <c r="H169">
        <v>79.188033634145569</v>
      </c>
    </row>
    <row r="170" spans="1:8" ht="14.6" x14ac:dyDescent="0.35">
      <c r="A170" s="4">
        <v>64</v>
      </c>
      <c r="B170" t="s">
        <v>34</v>
      </c>
      <c r="C170" t="s">
        <v>17</v>
      </c>
      <c r="D170">
        <v>0.67634926401975382</v>
      </c>
      <c r="E170">
        <v>2.2525024549828374</v>
      </c>
      <c r="F170">
        <v>2.9917357848641506E-2</v>
      </c>
      <c r="G170">
        <v>78.099299999999999</v>
      </c>
      <c r="H170">
        <v>65.822709444782802</v>
      </c>
    </row>
    <row r="171" spans="1:8" ht="14.6" x14ac:dyDescent="0.35">
      <c r="A171" s="4">
        <v>66</v>
      </c>
      <c r="B171" t="s">
        <v>34</v>
      </c>
      <c r="C171" t="s">
        <v>18</v>
      </c>
      <c r="D171">
        <v>0.61935725693172938</v>
      </c>
      <c r="E171">
        <v>1.4515907037361893</v>
      </c>
      <c r="F171">
        <v>2.7223219721433503E-2</v>
      </c>
      <c r="G171">
        <v>68.424499999999995</v>
      </c>
      <c r="H171">
        <v>57.666491906876637</v>
      </c>
    </row>
    <row r="172" spans="1:8" ht="14.6" x14ac:dyDescent="0.35">
      <c r="A172" s="4">
        <v>71</v>
      </c>
      <c r="B172" t="s">
        <v>34</v>
      </c>
      <c r="C172" t="s">
        <v>19</v>
      </c>
      <c r="D172">
        <v>0.42889031017767498</v>
      </c>
      <c r="E172">
        <v>1.5912204755727359</v>
      </c>
      <c r="F172">
        <v>1.8410377824794096E-2</v>
      </c>
      <c r="G172">
        <v>69.789299999999997</v>
      </c>
      <c r="H172">
        <v>58.818009457379766</v>
      </c>
    </row>
    <row r="173" spans="1:8" x14ac:dyDescent="0.35">
      <c r="A173" s="1"/>
      <c r="C173" s="3"/>
    </row>
    <row r="174" spans="1:8" x14ac:dyDescent="0.35">
      <c r="A174" s="1"/>
      <c r="C174" s="3"/>
    </row>
    <row r="178" spans="1:8" x14ac:dyDescent="0.35">
      <c r="A178" s="1"/>
      <c r="C178" s="3"/>
    </row>
    <row r="180" spans="1:8" x14ac:dyDescent="0.35">
      <c r="A180" s="5" t="s">
        <v>28</v>
      </c>
      <c r="B180" s="5" t="s">
        <v>22</v>
      </c>
      <c r="C180" s="5" t="s">
        <v>1</v>
      </c>
      <c r="D180" s="5" t="s">
        <v>23</v>
      </c>
      <c r="E180" s="5" t="s">
        <v>24</v>
      </c>
      <c r="F180" s="5" t="s">
        <v>25</v>
      </c>
      <c r="G180" s="5" t="s">
        <v>36</v>
      </c>
      <c r="H180" s="5" t="s">
        <v>38</v>
      </c>
    </row>
    <row r="181" spans="1:8" x14ac:dyDescent="0.35">
      <c r="A181" s="5"/>
      <c r="B181" s="5"/>
      <c r="C181" s="5"/>
      <c r="D181" s="5" t="s">
        <v>20</v>
      </c>
      <c r="E181" s="5" t="s">
        <v>21</v>
      </c>
      <c r="F181" s="5" t="s">
        <v>20</v>
      </c>
      <c r="G181" s="5" t="s">
        <v>21</v>
      </c>
      <c r="H181" s="5" t="s">
        <v>21</v>
      </c>
    </row>
    <row r="182" spans="1:8" x14ac:dyDescent="0.35">
      <c r="A182">
        <v>9</v>
      </c>
      <c r="B182" t="s">
        <v>35</v>
      </c>
      <c r="C182" t="s">
        <v>31</v>
      </c>
      <c r="D182">
        <v>-0.78324490508995681</v>
      </c>
      <c r="E182">
        <v>-0.66894792215429832</v>
      </c>
      <c r="F182">
        <v>-4.3153389611570572E-2</v>
      </c>
      <c r="G182">
        <v>4.93032</v>
      </c>
      <c r="H182">
        <v>4.156169747896147</v>
      </c>
    </row>
    <row r="183" spans="1:8" x14ac:dyDescent="0.35">
      <c r="A183">
        <v>13</v>
      </c>
      <c r="B183" t="s">
        <v>35</v>
      </c>
      <c r="C183" t="s">
        <v>32</v>
      </c>
      <c r="D183">
        <v>-0.43115074566163109</v>
      </c>
      <c r="E183">
        <v>-0.66595350830738764</v>
      </c>
      <c r="F183">
        <v>-2.3891956942577373E-2</v>
      </c>
      <c r="G183">
        <v>4.8756000000000004</v>
      </c>
      <c r="H183">
        <v>4.1098910102023112</v>
      </c>
    </row>
    <row r="184" spans="1:8" x14ac:dyDescent="0.35">
      <c r="A184">
        <v>17</v>
      </c>
      <c r="B184" t="s">
        <v>35</v>
      </c>
      <c r="C184" t="s">
        <v>5</v>
      </c>
      <c r="D184">
        <v>-0.37302237080488293</v>
      </c>
      <c r="E184">
        <v>-0.8941680568583843</v>
      </c>
      <c r="F184">
        <v>-2.0512294008186851E-2</v>
      </c>
      <c r="G184">
        <v>2.7625600000000001</v>
      </c>
      <c r="H184">
        <v>2.3289581849071199</v>
      </c>
    </row>
    <row r="185" spans="1:8" x14ac:dyDescent="0.35">
      <c r="A185">
        <v>19</v>
      </c>
      <c r="B185" t="s">
        <v>35</v>
      </c>
      <c r="C185" t="s">
        <v>6</v>
      </c>
      <c r="D185">
        <v>-0.14469857850882592</v>
      </c>
      <c r="E185">
        <v>-0.66054717614575809</v>
      </c>
      <c r="F185">
        <v>-8.1337706708354864E-3</v>
      </c>
      <c r="G185">
        <v>4.3967799999999997</v>
      </c>
      <c r="H185">
        <v>3.7067853140160811</v>
      </c>
    </row>
    <row r="186" spans="1:8" x14ac:dyDescent="0.35">
      <c r="A186">
        <v>24</v>
      </c>
      <c r="B186" t="s">
        <v>35</v>
      </c>
      <c r="C186" t="s">
        <v>7</v>
      </c>
      <c r="D186">
        <v>-0.44825375309220167</v>
      </c>
      <c r="E186">
        <v>-0.83162628195468147</v>
      </c>
      <c r="F186">
        <v>-2.4665875054045622E-2</v>
      </c>
      <c r="G186">
        <v>4.9181600000000003</v>
      </c>
      <c r="H186">
        <v>4.1456783253991363</v>
      </c>
    </row>
    <row r="187" spans="1:8" x14ac:dyDescent="0.35">
      <c r="A187">
        <v>25</v>
      </c>
      <c r="B187" t="s">
        <v>35</v>
      </c>
      <c r="C187" t="s">
        <v>7</v>
      </c>
      <c r="D187">
        <v>-0.2391172318277994</v>
      </c>
      <c r="E187">
        <v>-0.80164518714698629</v>
      </c>
      <c r="F187">
        <v>-1.3366401382212694E-2</v>
      </c>
      <c r="G187">
        <v>4.8814000000000002</v>
      </c>
      <c r="H187">
        <v>4.1147801249490445</v>
      </c>
    </row>
    <row r="188" spans="1:8" x14ac:dyDescent="0.35">
      <c r="A188">
        <v>32</v>
      </c>
      <c r="B188" t="s">
        <v>35</v>
      </c>
      <c r="C188" t="s">
        <v>9</v>
      </c>
      <c r="D188">
        <v>-0.54138999659236109</v>
      </c>
      <c r="E188">
        <v>-0.74285958431838994</v>
      </c>
      <c r="F188">
        <v>-2.9365679622831164E-2</v>
      </c>
      <c r="G188">
        <v>4.3735299999999997</v>
      </c>
      <c r="H188">
        <v>3.6866461383447553</v>
      </c>
    </row>
    <row r="189" spans="1:8" x14ac:dyDescent="0.35">
      <c r="A189">
        <v>33</v>
      </c>
      <c r="B189" t="s">
        <v>35</v>
      </c>
      <c r="C189" t="s">
        <v>9</v>
      </c>
      <c r="D189">
        <v>-0.31562255538774397</v>
      </c>
      <c r="E189">
        <v>-0.74007240636215044</v>
      </c>
      <c r="F189">
        <v>-1.721663010299403E-2</v>
      </c>
      <c r="G189">
        <v>4.3785999999999996</v>
      </c>
      <c r="H189">
        <v>3.6909198705293771</v>
      </c>
    </row>
    <row r="190" spans="1:8" x14ac:dyDescent="0.35">
      <c r="A190">
        <v>36</v>
      </c>
      <c r="B190" t="s">
        <v>35</v>
      </c>
      <c r="C190" t="s">
        <v>10</v>
      </c>
      <c r="D190">
        <v>-0.45237498458535913</v>
      </c>
      <c r="E190">
        <v>-0.92786368270147024</v>
      </c>
      <c r="F190">
        <v>-2.4727679419425018E-2</v>
      </c>
      <c r="G190">
        <v>3.5862599999999998</v>
      </c>
      <c r="H190">
        <v>3.0235468297254307</v>
      </c>
    </row>
    <row r="191" spans="1:8" x14ac:dyDescent="0.35">
      <c r="A191">
        <v>40</v>
      </c>
      <c r="B191" t="s">
        <v>35</v>
      </c>
      <c r="C191" t="s">
        <v>11</v>
      </c>
      <c r="D191">
        <v>-0.31519251086652722</v>
      </c>
      <c r="E191">
        <v>-0.87819469297338004</v>
      </c>
      <c r="F191">
        <v>-1.7327734365326336E-2</v>
      </c>
      <c r="G191">
        <v>4.4140300000000003</v>
      </c>
      <c r="H191">
        <v>3.7212975303002511</v>
      </c>
    </row>
    <row r="192" spans="1:8" x14ac:dyDescent="0.35">
      <c r="A192">
        <v>45</v>
      </c>
      <c r="B192" t="s">
        <v>35</v>
      </c>
      <c r="C192" t="s">
        <v>12</v>
      </c>
      <c r="D192">
        <v>-0.34101507425174787</v>
      </c>
      <c r="E192">
        <v>-0.96068866976828871</v>
      </c>
      <c r="F192">
        <v>-1.8781251195701388E-2</v>
      </c>
      <c r="G192">
        <v>3.3258999999999999</v>
      </c>
      <c r="H192">
        <v>2.8033441741335841</v>
      </c>
    </row>
    <row r="193" spans="1:8" x14ac:dyDescent="0.35">
      <c r="A193">
        <v>48</v>
      </c>
      <c r="B193" t="s">
        <v>35</v>
      </c>
      <c r="C193" t="s">
        <v>13</v>
      </c>
      <c r="D193">
        <v>-0.18557093961830393</v>
      </c>
      <c r="E193">
        <v>-0.72639453094813189</v>
      </c>
      <c r="F193">
        <v>-1.0406272774393767E-2</v>
      </c>
      <c r="G193">
        <v>3.33501</v>
      </c>
      <c r="H193">
        <v>2.8110228371800852</v>
      </c>
    </row>
    <row r="194" spans="1:8" x14ac:dyDescent="0.35">
      <c r="A194">
        <v>51</v>
      </c>
      <c r="B194" t="s">
        <v>35</v>
      </c>
      <c r="C194" t="s">
        <v>14</v>
      </c>
      <c r="D194">
        <v>-0.2651990393143705</v>
      </c>
      <c r="E194">
        <v>-0.8935319687162776</v>
      </c>
      <c r="F194">
        <v>-1.5485637241250665E-2</v>
      </c>
      <c r="G194">
        <v>2.7465999999999999</v>
      </c>
      <c r="H194">
        <v>2.3149627823286707</v>
      </c>
    </row>
    <row r="195" spans="1:8" x14ac:dyDescent="0.35">
      <c r="A195">
        <v>57</v>
      </c>
      <c r="B195" t="s">
        <v>35</v>
      </c>
      <c r="C195" t="s">
        <v>15</v>
      </c>
      <c r="D195">
        <v>-0.14351564573481407</v>
      </c>
      <c r="E195">
        <v>-1.0981839049279321</v>
      </c>
      <c r="F195">
        <v>-8.1011192111776226E-3</v>
      </c>
      <c r="G195">
        <v>2.2502800000000001</v>
      </c>
      <c r="H195">
        <v>1.8971360522258713</v>
      </c>
    </row>
    <row r="196" spans="1:8" x14ac:dyDescent="0.35">
      <c r="A196">
        <v>60</v>
      </c>
      <c r="B196" t="s">
        <v>35</v>
      </c>
      <c r="C196" t="s">
        <v>16</v>
      </c>
      <c r="D196">
        <v>-0.42562498408929095</v>
      </c>
      <c r="E196">
        <v>-0.82603652715489373</v>
      </c>
      <c r="F196">
        <v>-2.4424660263298578E-2</v>
      </c>
      <c r="G196">
        <v>3.0455800000000002</v>
      </c>
      <c r="H196">
        <v>2.5676042639586072</v>
      </c>
    </row>
    <row r="197" spans="1:8" x14ac:dyDescent="0.35">
      <c r="A197">
        <v>65</v>
      </c>
      <c r="B197" t="s">
        <v>35</v>
      </c>
      <c r="C197" t="s">
        <v>17</v>
      </c>
      <c r="D197">
        <v>-0.28457403300152595</v>
      </c>
      <c r="E197">
        <v>-0.96502246963504357</v>
      </c>
      <c r="F197">
        <v>-1.5917634260892904E-2</v>
      </c>
      <c r="G197">
        <v>2.2166700000000001</v>
      </c>
      <c r="H197">
        <v>1.8682933440494855</v>
      </c>
    </row>
    <row r="198" spans="1:8" x14ac:dyDescent="0.35">
      <c r="A198">
        <v>68</v>
      </c>
      <c r="B198" t="s">
        <v>35</v>
      </c>
      <c r="C198" t="s">
        <v>18</v>
      </c>
      <c r="D198">
        <v>-0.47485250767674747</v>
      </c>
      <c r="E198">
        <v>-1.2075373434304888</v>
      </c>
      <c r="F198">
        <v>-2.7605550393096416E-2</v>
      </c>
      <c r="G198">
        <v>1.15876</v>
      </c>
      <c r="H198">
        <v>0.97668353131932539</v>
      </c>
    </row>
    <row r="199" spans="1:8" x14ac:dyDescent="0.35">
      <c r="A199">
        <v>70</v>
      </c>
      <c r="B199" t="s">
        <v>35</v>
      </c>
      <c r="C199" t="s">
        <v>19</v>
      </c>
      <c r="D199">
        <v>-1.5775761927918568E-2</v>
      </c>
      <c r="E199">
        <v>-1.0583238505892552</v>
      </c>
      <c r="F199">
        <v>-9.2945155518848934E-4</v>
      </c>
      <c r="G199">
        <v>1.47729</v>
      </c>
      <c r="H199">
        <v>1.2454153537617008</v>
      </c>
    </row>
    <row r="200" spans="1:8" x14ac:dyDescent="0.35">
      <c r="A200">
        <v>73</v>
      </c>
      <c r="B200" t="s">
        <v>35</v>
      </c>
      <c r="C200" t="s">
        <v>19</v>
      </c>
      <c r="D200">
        <v>-0.25174759535167968</v>
      </c>
      <c r="E200">
        <v>-1.2334285663774114</v>
      </c>
      <c r="F200">
        <v>-1.4565107780441358E-2</v>
      </c>
      <c r="G200">
        <v>0.91242800000000002</v>
      </c>
      <c r="H200">
        <v>0.76884591796325752</v>
      </c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0951CD-09DE-4698-A8F8-A51F49F10BF3}">
  <dimension ref="A1:P211"/>
  <sheetViews>
    <sheetView zoomScale="80" zoomScaleNormal="80" workbookViewId="0">
      <selection activeCell="K1" sqref="K1:Q9"/>
    </sheetView>
  </sheetViews>
  <sheetFormatPr defaultRowHeight="14.15" x14ac:dyDescent="0.35"/>
  <cols>
    <col min="7" max="7" width="8.85546875" style="9"/>
  </cols>
  <sheetData>
    <row r="1" spans="1:16" x14ac:dyDescent="0.35">
      <c r="B1" t="s">
        <v>44</v>
      </c>
      <c r="C1" t="s">
        <v>45</v>
      </c>
      <c r="D1" t="s">
        <v>46</v>
      </c>
      <c r="E1" t="s">
        <v>47</v>
      </c>
      <c r="F1" t="s">
        <v>48</v>
      </c>
      <c r="G1" s="9" t="s">
        <v>49</v>
      </c>
      <c r="H1" t="s">
        <v>50</v>
      </c>
      <c r="I1" t="s">
        <v>51</v>
      </c>
      <c r="L1" s="6"/>
      <c r="N1" s="6"/>
      <c r="P1" s="6"/>
    </row>
    <row r="2" spans="1:16" x14ac:dyDescent="0.35">
      <c r="A2" s="7">
        <v>1</v>
      </c>
      <c r="B2">
        <v>400</v>
      </c>
      <c r="C2">
        <v>7071</v>
      </c>
      <c r="D2">
        <v>30842</v>
      </c>
      <c r="E2">
        <v>23771</v>
      </c>
      <c r="F2">
        <v>0.2293</v>
      </c>
      <c r="G2" s="9">
        <v>0.77100000000000002</v>
      </c>
      <c r="H2">
        <v>2.2639</v>
      </c>
      <c r="I2">
        <v>3.3620000000000001</v>
      </c>
    </row>
    <row r="3" spans="1:16" x14ac:dyDescent="0.35">
      <c r="A3" s="7">
        <v>2</v>
      </c>
      <c r="B3">
        <v>900</v>
      </c>
      <c r="C3">
        <v>5745</v>
      </c>
      <c r="D3">
        <v>27377</v>
      </c>
      <c r="E3">
        <v>21632</v>
      </c>
      <c r="F3">
        <v>0.20979999999999999</v>
      </c>
      <c r="G3" s="9">
        <v>0.79</v>
      </c>
      <c r="H3">
        <v>4.1153000000000004</v>
      </c>
      <c r="I3">
        <v>3.7650000000000001</v>
      </c>
    </row>
    <row r="4" spans="1:16" x14ac:dyDescent="0.35">
      <c r="A4" s="7">
        <v>3</v>
      </c>
      <c r="B4">
        <v>500</v>
      </c>
      <c r="C4">
        <v>6955</v>
      </c>
      <c r="D4">
        <v>31355</v>
      </c>
      <c r="E4">
        <v>24400</v>
      </c>
      <c r="F4">
        <v>0.2218</v>
      </c>
      <c r="G4" s="9">
        <v>0.77800000000000002</v>
      </c>
      <c r="H4">
        <v>2.8662999999999998</v>
      </c>
      <c r="I4">
        <v>3.508</v>
      </c>
    </row>
    <row r="5" spans="1:16" x14ac:dyDescent="0.35">
      <c r="A5" s="7">
        <v>4</v>
      </c>
      <c r="B5">
        <v>600</v>
      </c>
      <c r="C5">
        <v>7708</v>
      </c>
      <c r="D5">
        <v>33799</v>
      </c>
      <c r="E5">
        <v>26091</v>
      </c>
      <c r="F5">
        <v>0.2281</v>
      </c>
      <c r="G5" s="9">
        <v>0.77200000000000002</v>
      </c>
      <c r="H5">
        <v>1.1951000000000001</v>
      </c>
      <c r="I5">
        <v>3.3849999999999998</v>
      </c>
    </row>
    <row r="6" spans="1:16" x14ac:dyDescent="0.35">
      <c r="A6" s="7">
        <v>5</v>
      </c>
      <c r="B6">
        <v>600</v>
      </c>
      <c r="C6">
        <v>7617</v>
      </c>
      <c r="D6">
        <v>31026</v>
      </c>
      <c r="E6">
        <v>23409</v>
      </c>
      <c r="F6">
        <v>0.2455</v>
      </c>
      <c r="G6" s="9">
        <v>0.754</v>
      </c>
      <c r="H6">
        <v>1.8448</v>
      </c>
      <c r="I6">
        <v>3.073</v>
      </c>
    </row>
    <row r="7" spans="1:16" x14ac:dyDescent="0.35">
      <c r="A7" s="8">
        <v>6</v>
      </c>
      <c r="B7">
        <v>700</v>
      </c>
      <c r="C7">
        <v>7569</v>
      </c>
      <c r="D7">
        <v>33294</v>
      </c>
      <c r="E7">
        <v>25725</v>
      </c>
      <c r="F7">
        <v>0.2273</v>
      </c>
      <c r="G7" s="9">
        <v>0.77300000000000002</v>
      </c>
      <c r="H7">
        <v>1.585</v>
      </c>
      <c r="I7">
        <v>3.399</v>
      </c>
    </row>
    <row r="8" spans="1:16" x14ac:dyDescent="0.35">
      <c r="A8" s="8">
        <v>7</v>
      </c>
      <c r="B8">
        <v>700</v>
      </c>
      <c r="C8">
        <v>7113</v>
      </c>
      <c r="D8">
        <v>34635</v>
      </c>
      <c r="E8">
        <v>27522</v>
      </c>
      <c r="F8">
        <v>0.2054</v>
      </c>
      <c r="G8" s="9">
        <v>0.79500000000000004</v>
      </c>
      <c r="H8">
        <v>2.0266000000000002</v>
      </c>
      <c r="I8">
        <v>3.8690000000000002</v>
      </c>
    </row>
    <row r="9" spans="1:16" x14ac:dyDescent="0.35">
      <c r="A9" s="8">
        <v>8</v>
      </c>
      <c r="B9">
        <v>600</v>
      </c>
      <c r="C9">
        <v>6538</v>
      </c>
      <c r="D9">
        <v>28615</v>
      </c>
      <c r="E9">
        <v>22077</v>
      </c>
      <c r="F9">
        <v>0.22850000000000001</v>
      </c>
      <c r="G9" s="9">
        <v>0.77200000000000002</v>
      </c>
      <c r="H9">
        <v>2.4386999999999999</v>
      </c>
      <c r="I9">
        <v>3.3769999999999998</v>
      </c>
    </row>
    <row r="10" spans="1:16" x14ac:dyDescent="0.35">
      <c r="A10" s="8">
        <v>9</v>
      </c>
      <c r="B10">
        <v>600</v>
      </c>
      <c r="C10">
        <v>6029</v>
      </c>
      <c r="D10">
        <v>28649</v>
      </c>
      <c r="E10">
        <v>22620</v>
      </c>
      <c r="F10">
        <v>0.2104</v>
      </c>
      <c r="G10" s="9">
        <v>0.79</v>
      </c>
      <c r="H10">
        <v>2.6143000000000001</v>
      </c>
      <c r="I10">
        <v>3.7519999999999998</v>
      </c>
    </row>
    <row r="11" spans="1:16" x14ac:dyDescent="0.35">
      <c r="A11" s="8">
        <v>10</v>
      </c>
      <c r="B11">
        <v>500</v>
      </c>
      <c r="C11">
        <v>7158</v>
      </c>
      <c r="D11">
        <v>29318</v>
      </c>
      <c r="E11">
        <v>22160</v>
      </c>
      <c r="F11">
        <v>0.2442</v>
      </c>
      <c r="G11" s="9">
        <v>0.75600000000000001</v>
      </c>
      <c r="H11">
        <v>0.9788</v>
      </c>
      <c r="I11">
        <v>3.0960000000000001</v>
      </c>
    </row>
    <row r="12" spans="1:16" x14ac:dyDescent="0.35">
      <c r="A12" s="10">
        <v>11</v>
      </c>
      <c r="B12">
        <v>600</v>
      </c>
      <c r="C12">
        <v>7518</v>
      </c>
      <c r="D12">
        <v>32568</v>
      </c>
      <c r="E12">
        <v>25050</v>
      </c>
      <c r="F12">
        <v>0.23080000000000001</v>
      </c>
      <c r="G12" s="9">
        <v>0.76900000000000002</v>
      </c>
      <c r="H12">
        <v>2.1863999999999999</v>
      </c>
      <c r="I12">
        <v>3.3319999999999999</v>
      </c>
    </row>
    <row r="13" spans="1:16" x14ac:dyDescent="0.35">
      <c r="A13" s="10">
        <v>12</v>
      </c>
      <c r="B13">
        <v>600</v>
      </c>
      <c r="C13">
        <v>6477</v>
      </c>
      <c r="D13">
        <v>33407</v>
      </c>
      <c r="E13">
        <v>26930</v>
      </c>
      <c r="F13">
        <v>0.19389999999999999</v>
      </c>
      <c r="G13" s="9">
        <v>0.80600000000000005</v>
      </c>
      <c r="H13">
        <v>2.2494999999999998</v>
      </c>
      <c r="I13">
        <v>4.1580000000000004</v>
      </c>
    </row>
    <row r="14" spans="1:16" x14ac:dyDescent="0.35">
      <c r="A14" s="10">
        <v>13</v>
      </c>
      <c r="B14">
        <v>500</v>
      </c>
      <c r="C14">
        <v>5980</v>
      </c>
      <c r="D14">
        <v>30175</v>
      </c>
      <c r="E14">
        <v>24195</v>
      </c>
      <c r="F14">
        <v>0.19819999999999999</v>
      </c>
      <c r="G14" s="9">
        <v>0.80200000000000005</v>
      </c>
      <c r="H14">
        <v>1.9581999999999999</v>
      </c>
      <c r="I14">
        <v>4.0460000000000003</v>
      </c>
    </row>
    <row r="15" spans="1:16" x14ac:dyDescent="0.35">
      <c r="A15" s="10">
        <v>14</v>
      </c>
      <c r="B15">
        <v>300</v>
      </c>
      <c r="C15">
        <v>5978</v>
      </c>
      <c r="D15">
        <v>28456</v>
      </c>
      <c r="E15">
        <v>22478</v>
      </c>
      <c r="F15">
        <v>0.21010000000000001</v>
      </c>
      <c r="G15" s="9">
        <v>0.79</v>
      </c>
      <c r="H15">
        <v>1.9328000000000001</v>
      </c>
      <c r="I15">
        <v>3.76</v>
      </c>
    </row>
    <row r="16" spans="1:16" x14ac:dyDescent="0.35">
      <c r="A16" s="10">
        <v>15</v>
      </c>
      <c r="B16">
        <v>600</v>
      </c>
      <c r="C16">
        <v>6913</v>
      </c>
      <c r="D16">
        <v>34734</v>
      </c>
      <c r="E16">
        <v>27821</v>
      </c>
      <c r="F16">
        <v>0.19900000000000001</v>
      </c>
      <c r="G16" s="9">
        <v>0.80100000000000005</v>
      </c>
      <c r="H16">
        <v>1.7989999999999999</v>
      </c>
      <c r="I16">
        <v>4.024</v>
      </c>
    </row>
    <row r="17" spans="1:9" x14ac:dyDescent="0.35">
      <c r="A17">
        <v>16</v>
      </c>
      <c r="B17">
        <v>600</v>
      </c>
      <c r="C17">
        <v>6288</v>
      </c>
      <c r="D17">
        <v>32613</v>
      </c>
      <c r="E17">
        <v>26325</v>
      </c>
      <c r="F17">
        <v>0.1928</v>
      </c>
      <c r="G17" s="9">
        <v>0.80700000000000005</v>
      </c>
      <c r="H17">
        <v>3.8340999999999998</v>
      </c>
      <c r="I17">
        <v>4.1870000000000003</v>
      </c>
    </row>
    <row r="18" spans="1:9" x14ac:dyDescent="0.35">
      <c r="A18">
        <v>17</v>
      </c>
      <c r="B18">
        <v>600</v>
      </c>
      <c r="C18">
        <v>6454</v>
      </c>
      <c r="D18">
        <v>34512</v>
      </c>
      <c r="E18">
        <v>28058</v>
      </c>
      <c r="F18">
        <v>0.187</v>
      </c>
      <c r="G18" s="9">
        <v>0.81299999999999994</v>
      </c>
      <c r="H18">
        <v>3.6259999999999999</v>
      </c>
      <c r="I18">
        <v>4.3470000000000004</v>
      </c>
    </row>
    <row r="19" spans="1:9" x14ac:dyDescent="0.35">
      <c r="A19">
        <v>18</v>
      </c>
      <c r="B19">
        <v>600</v>
      </c>
      <c r="C19">
        <v>6176</v>
      </c>
      <c r="D19">
        <v>31582</v>
      </c>
      <c r="E19">
        <v>25406</v>
      </c>
      <c r="F19">
        <v>0.1956</v>
      </c>
      <c r="G19" s="9">
        <v>0.80400000000000005</v>
      </c>
      <c r="H19">
        <v>3.4064000000000001</v>
      </c>
      <c r="I19">
        <v>4.1139999999999999</v>
      </c>
    </row>
    <row r="20" spans="1:9" x14ac:dyDescent="0.35">
      <c r="A20">
        <v>19</v>
      </c>
      <c r="B20">
        <v>700</v>
      </c>
      <c r="C20">
        <v>6761</v>
      </c>
      <c r="D20">
        <v>30650</v>
      </c>
      <c r="E20">
        <v>23889</v>
      </c>
      <c r="F20">
        <v>0.22059999999999999</v>
      </c>
      <c r="G20" s="9">
        <v>0.77900000000000003</v>
      </c>
      <c r="H20">
        <v>2.3788</v>
      </c>
      <c r="I20">
        <v>3.5329999999999999</v>
      </c>
    </row>
    <row r="21" spans="1:9" x14ac:dyDescent="0.35">
      <c r="A21">
        <v>20</v>
      </c>
      <c r="B21">
        <v>600</v>
      </c>
      <c r="C21">
        <v>7226</v>
      </c>
      <c r="D21">
        <v>31149</v>
      </c>
      <c r="E21">
        <v>23923</v>
      </c>
      <c r="F21">
        <v>0.23200000000000001</v>
      </c>
      <c r="G21" s="9">
        <v>0.76800000000000002</v>
      </c>
      <c r="H21">
        <v>1.4968999999999999</v>
      </c>
      <c r="I21">
        <v>3.3109999999999999</v>
      </c>
    </row>
    <row r="22" spans="1:9" x14ac:dyDescent="0.35">
      <c r="A22">
        <v>21</v>
      </c>
      <c r="B22">
        <v>400</v>
      </c>
      <c r="C22">
        <v>6643</v>
      </c>
      <c r="D22">
        <v>33835</v>
      </c>
      <c r="E22">
        <v>27192</v>
      </c>
      <c r="F22">
        <v>0.1963</v>
      </c>
      <c r="G22" s="9">
        <v>0.80400000000000005</v>
      </c>
      <c r="H22">
        <v>2.3462999999999998</v>
      </c>
      <c r="I22">
        <v>4.093</v>
      </c>
    </row>
    <row r="23" spans="1:9" x14ac:dyDescent="0.35">
      <c r="A23">
        <v>22</v>
      </c>
      <c r="B23">
        <v>300</v>
      </c>
      <c r="C23">
        <v>6575</v>
      </c>
      <c r="D23">
        <v>34662</v>
      </c>
      <c r="E23">
        <v>28087</v>
      </c>
      <c r="F23">
        <v>0.18970000000000001</v>
      </c>
      <c r="G23" s="9">
        <v>0.81</v>
      </c>
      <c r="H23">
        <v>2.5625</v>
      </c>
      <c r="I23">
        <v>4.2720000000000002</v>
      </c>
    </row>
    <row r="24" spans="1:9" x14ac:dyDescent="0.35">
      <c r="A24">
        <v>23</v>
      </c>
      <c r="B24">
        <v>400</v>
      </c>
      <c r="C24">
        <v>6579</v>
      </c>
      <c r="D24">
        <v>38303</v>
      </c>
      <c r="E24">
        <v>31724</v>
      </c>
      <c r="F24">
        <v>0.17180000000000001</v>
      </c>
      <c r="G24" s="9">
        <v>0.82799999999999996</v>
      </c>
      <c r="H24">
        <v>3.694</v>
      </c>
      <c r="I24">
        <v>4.8220000000000001</v>
      </c>
    </row>
    <row r="25" spans="1:9" x14ac:dyDescent="0.35">
      <c r="A25">
        <v>24</v>
      </c>
      <c r="B25">
        <v>500</v>
      </c>
      <c r="C25">
        <v>6694</v>
      </c>
      <c r="D25">
        <v>37839</v>
      </c>
      <c r="E25">
        <v>31145</v>
      </c>
      <c r="F25">
        <v>0.1769</v>
      </c>
      <c r="G25" s="9">
        <v>0.82299999999999995</v>
      </c>
      <c r="H25">
        <v>2.3548</v>
      </c>
      <c r="I25">
        <v>4.6529999999999996</v>
      </c>
    </row>
    <row r="26" spans="1:9" x14ac:dyDescent="0.35">
      <c r="A26">
        <v>25</v>
      </c>
      <c r="B26">
        <v>400</v>
      </c>
      <c r="C26">
        <v>6652</v>
      </c>
      <c r="D26">
        <v>31993</v>
      </c>
      <c r="E26">
        <v>25341</v>
      </c>
      <c r="F26">
        <v>0.2079</v>
      </c>
      <c r="G26" s="9">
        <v>0.79200000000000004</v>
      </c>
      <c r="H26">
        <v>2.3538000000000001</v>
      </c>
      <c r="I26">
        <v>3.81</v>
      </c>
    </row>
    <row r="27" spans="1:9" x14ac:dyDescent="0.35">
      <c r="A27">
        <v>26</v>
      </c>
      <c r="B27">
        <v>600</v>
      </c>
      <c r="C27">
        <v>6894</v>
      </c>
      <c r="D27">
        <v>31425</v>
      </c>
      <c r="E27">
        <v>24531</v>
      </c>
      <c r="F27">
        <v>0.21940000000000001</v>
      </c>
      <c r="G27" s="9">
        <v>0.78100000000000003</v>
      </c>
      <c r="H27">
        <v>1.7688999999999999</v>
      </c>
      <c r="I27">
        <v>3.5579999999999998</v>
      </c>
    </row>
    <row r="28" spans="1:9" x14ac:dyDescent="0.35">
      <c r="A28">
        <v>27</v>
      </c>
      <c r="B28">
        <v>600</v>
      </c>
      <c r="C28">
        <v>6144</v>
      </c>
      <c r="D28">
        <v>30539</v>
      </c>
      <c r="E28">
        <v>24395</v>
      </c>
      <c r="F28">
        <v>0.20119999999999999</v>
      </c>
      <c r="G28" s="9">
        <v>0.79900000000000004</v>
      </c>
      <c r="H28">
        <v>2.2400000000000002</v>
      </c>
      <c r="I28">
        <v>3.9710000000000001</v>
      </c>
    </row>
    <row r="29" spans="1:9" x14ac:dyDescent="0.35">
      <c r="A29">
        <v>28</v>
      </c>
      <c r="B29">
        <v>300</v>
      </c>
      <c r="C29">
        <v>6835</v>
      </c>
      <c r="D29">
        <v>31116</v>
      </c>
      <c r="E29">
        <v>24281</v>
      </c>
      <c r="F29">
        <v>0.21970000000000001</v>
      </c>
      <c r="G29" s="9">
        <v>0.78</v>
      </c>
      <c r="H29">
        <v>2.4117000000000002</v>
      </c>
      <c r="I29">
        <v>3.552</v>
      </c>
    </row>
    <row r="30" spans="1:9" x14ac:dyDescent="0.35">
      <c r="A30">
        <v>29</v>
      </c>
      <c r="B30">
        <v>290</v>
      </c>
      <c r="C30">
        <v>6825</v>
      </c>
      <c r="D30">
        <v>28900</v>
      </c>
      <c r="E30">
        <v>22075</v>
      </c>
      <c r="F30">
        <v>0.23619999999999999</v>
      </c>
      <c r="G30" s="9">
        <v>0.76400000000000001</v>
      </c>
      <c r="H30">
        <v>1.3664000000000001</v>
      </c>
      <c r="I30">
        <v>3.234</v>
      </c>
    </row>
    <row r="31" spans="1:9" x14ac:dyDescent="0.35">
      <c r="A31">
        <v>30</v>
      </c>
      <c r="B31">
        <v>600</v>
      </c>
      <c r="C31">
        <v>6597</v>
      </c>
      <c r="D31">
        <v>30222</v>
      </c>
      <c r="E31">
        <v>23625</v>
      </c>
      <c r="F31">
        <v>0.21829999999999999</v>
      </c>
      <c r="G31" s="9">
        <v>0.78200000000000003</v>
      </c>
      <c r="H31">
        <v>2.7559</v>
      </c>
      <c r="I31">
        <v>3.581</v>
      </c>
    </row>
    <row r="32" spans="1:9" x14ac:dyDescent="0.35">
      <c r="A32">
        <v>31</v>
      </c>
      <c r="B32">
        <v>600</v>
      </c>
      <c r="C32">
        <v>7518</v>
      </c>
      <c r="D32">
        <v>32568</v>
      </c>
      <c r="E32">
        <v>25050</v>
      </c>
      <c r="F32">
        <v>0.23080000000000001</v>
      </c>
      <c r="G32" s="9">
        <v>0.76900000000000002</v>
      </c>
      <c r="H32">
        <v>2.1863999999999999</v>
      </c>
      <c r="I32">
        <v>3.3319999999999999</v>
      </c>
    </row>
    <row r="33" spans="1:9" x14ac:dyDescent="0.35">
      <c r="A33">
        <v>32</v>
      </c>
      <c r="B33">
        <v>600</v>
      </c>
      <c r="C33">
        <v>9483</v>
      </c>
      <c r="D33">
        <v>36724</v>
      </c>
      <c r="E33">
        <v>27241</v>
      </c>
      <c r="F33">
        <v>0.25819999999999999</v>
      </c>
      <c r="G33" s="9">
        <v>0.74199999999999999</v>
      </c>
      <c r="H33">
        <v>0.56159999999999999</v>
      </c>
      <c r="I33">
        <v>2.8730000000000002</v>
      </c>
    </row>
    <row r="34" spans="1:9" x14ac:dyDescent="0.35">
      <c r="A34">
        <v>33</v>
      </c>
      <c r="B34">
        <v>800</v>
      </c>
      <c r="C34">
        <v>7475</v>
      </c>
      <c r="D34">
        <v>25781</v>
      </c>
      <c r="E34">
        <v>18306</v>
      </c>
      <c r="F34">
        <v>0.28989999999999999</v>
      </c>
      <c r="G34" s="9">
        <v>0.71</v>
      </c>
      <c r="H34">
        <v>0.73980000000000001</v>
      </c>
      <c r="I34">
        <v>2.4489999999999998</v>
      </c>
    </row>
    <row r="35" spans="1:9" x14ac:dyDescent="0.35">
      <c r="A35">
        <v>34</v>
      </c>
      <c r="B35">
        <v>300</v>
      </c>
      <c r="C35">
        <v>7720</v>
      </c>
      <c r="D35">
        <v>27903</v>
      </c>
      <c r="E35">
        <v>20183</v>
      </c>
      <c r="F35">
        <v>0.2767</v>
      </c>
      <c r="G35" s="9">
        <v>0.72299999999999998</v>
      </c>
      <c r="H35">
        <v>1.0462</v>
      </c>
      <c r="I35">
        <v>2.6139999999999999</v>
      </c>
    </row>
    <row r="36" spans="1:9" x14ac:dyDescent="0.35">
      <c r="A36">
        <v>35</v>
      </c>
      <c r="B36">
        <v>300</v>
      </c>
      <c r="C36">
        <v>10964</v>
      </c>
      <c r="D36">
        <v>35657</v>
      </c>
      <c r="E36">
        <v>24693</v>
      </c>
      <c r="F36">
        <v>0.3075</v>
      </c>
      <c r="G36" s="9">
        <v>0.69299999999999995</v>
      </c>
      <c r="H36">
        <v>0.34439999999999998</v>
      </c>
      <c r="I36">
        <v>2.2519999999999998</v>
      </c>
    </row>
    <row r="37" spans="1:9" x14ac:dyDescent="0.35">
      <c r="A37">
        <v>36</v>
      </c>
      <c r="B37">
        <v>290</v>
      </c>
      <c r="C37">
        <v>11080</v>
      </c>
      <c r="D37">
        <v>31073</v>
      </c>
      <c r="E37">
        <v>19993</v>
      </c>
      <c r="F37">
        <v>0.35659999999999997</v>
      </c>
      <c r="G37" s="9">
        <v>0.64300000000000002</v>
      </c>
      <c r="H37">
        <v>0.1807</v>
      </c>
      <c r="I37">
        <v>1.804</v>
      </c>
    </row>
    <row r="38" spans="1:9" x14ac:dyDescent="0.35">
      <c r="A38">
        <v>37</v>
      </c>
      <c r="B38">
        <v>400</v>
      </c>
      <c r="C38">
        <v>8553</v>
      </c>
      <c r="D38">
        <v>27494</v>
      </c>
      <c r="E38">
        <v>18941</v>
      </c>
      <c r="F38">
        <v>0.31109999999999999</v>
      </c>
      <c r="G38" s="9">
        <v>0.68899999999999995</v>
      </c>
      <c r="H38">
        <v>0.95569999999999999</v>
      </c>
      <c r="I38">
        <v>2.2149999999999999</v>
      </c>
    </row>
    <row r="39" spans="1:9" x14ac:dyDescent="0.35">
      <c r="A39">
        <v>38</v>
      </c>
      <c r="B39">
        <v>500</v>
      </c>
      <c r="C39">
        <v>8215</v>
      </c>
      <c r="D39">
        <v>36194</v>
      </c>
      <c r="E39">
        <v>27979</v>
      </c>
      <c r="F39">
        <v>0.22700000000000001</v>
      </c>
      <c r="G39" s="9">
        <v>0.77300000000000002</v>
      </c>
      <c r="H39">
        <v>2.3452999999999999</v>
      </c>
      <c r="I39">
        <v>3.4060000000000001</v>
      </c>
    </row>
    <row r="40" spans="1:9" x14ac:dyDescent="0.35">
      <c r="A40">
        <v>39</v>
      </c>
      <c r="B40">
        <v>900</v>
      </c>
      <c r="C40">
        <v>7894</v>
      </c>
      <c r="D40">
        <v>24119</v>
      </c>
      <c r="E40">
        <v>16225</v>
      </c>
      <c r="F40">
        <v>0.32729999999999998</v>
      </c>
      <c r="G40" s="9">
        <v>0.67300000000000004</v>
      </c>
      <c r="H40">
        <v>0.50749999999999995</v>
      </c>
      <c r="I40">
        <v>2.0550000000000002</v>
      </c>
    </row>
    <row r="41" spans="1:9" x14ac:dyDescent="0.35">
      <c r="A41">
        <v>40</v>
      </c>
      <c r="B41">
        <v>400</v>
      </c>
      <c r="C41">
        <v>9659</v>
      </c>
      <c r="D41">
        <v>28545</v>
      </c>
      <c r="E41">
        <v>18886</v>
      </c>
      <c r="F41">
        <v>0.33839999999999998</v>
      </c>
      <c r="G41" s="9">
        <v>0.66200000000000003</v>
      </c>
      <c r="H41">
        <v>0.31330000000000002</v>
      </c>
      <c r="I41">
        <v>1.9550000000000001</v>
      </c>
    </row>
    <row r="42" spans="1:9" x14ac:dyDescent="0.35">
      <c r="A42">
        <v>41</v>
      </c>
      <c r="B42">
        <v>290</v>
      </c>
      <c r="C42">
        <v>7947</v>
      </c>
      <c r="D42">
        <v>26773</v>
      </c>
      <c r="E42">
        <v>18826</v>
      </c>
      <c r="F42">
        <v>0.29680000000000001</v>
      </c>
      <c r="G42" s="9">
        <v>0.70299999999999996</v>
      </c>
      <c r="H42">
        <v>0.64329999999999998</v>
      </c>
      <c r="I42">
        <v>2.3690000000000002</v>
      </c>
    </row>
    <row r="43" spans="1:9" x14ac:dyDescent="0.35">
      <c r="A43">
        <v>42</v>
      </c>
      <c r="B43">
        <v>700</v>
      </c>
      <c r="C43">
        <v>8236</v>
      </c>
      <c r="D43">
        <v>24511</v>
      </c>
      <c r="E43">
        <v>16275</v>
      </c>
      <c r="F43">
        <v>0.33600000000000002</v>
      </c>
      <c r="G43" s="9">
        <v>0.66400000000000003</v>
      </c>
      <c r="H43">
        <v>0.60570000000000002</v>
      </c>
      <c r="I43">
        <v>1.976</v>
      </c>
    </row>
    <row r="44" spans="1:9" x14ac:dyDescent="0.35">
      <c r="A44">
        <v>43</v>
      </c>
      <c r="B44">
        <v>400</v>
      </c>
      <c r="C44">
        <v>9264</v>
      </c>
      <c r="D44">
        <v>30252</v>
      </c>
      <c r="E44">
        <v>20988</v>
      </c>
      <c r="F44">
        <v>0.30620000000000003</v>
      </c>
      <c r="G44" s="9">
        <v>0.69399999999999995</v>
      </c>
      <c r="H44">
        <v>0.49680000000000002</v>
      </c>
      <c r="I44">
        <v>2.266</v>
      </c>
    </row>
    <row r="45" spans="1:9" x14ac:dyDescent="0.35">
      <c r="A45">
        <v>44</v>
      </c>
      <c r="B45">
        <v>600</v>
      </c>
      <c r="C45">
        <v>9558</v>
      </c>
      <c r="D45">
        <v>24100</v>
      </c>
      <c r="E45">
        <v>14542</v>
      </c>
      <c r="F45">
        <v>0.39660000000000001</v>
      </c>
      <c r="G45" s="9">
        <v>0.60299999999999998</v>
      </c>
      <c r="H45">
        <v>4.1700000000000001E-2</v>
      </c>
      <c r="I45">
        <v>1.5209999999999999</v>
      </c>
    </row>
    <row r="46" spans="1:9" x14ac:dyDescent="0.35">
      <c r="A46">
        <v>45</v>
      </c>
      <c r="B46">
        <v>700</v>
      </c>
      <c r="C46">
        <v>8454</v>
      </c>
      <c r="D46">
        <v>22691</v>
      </c>
      <c r="E46">
        <v>14237</v>
      </c>
      <c r="F46">
        <v>0.37259999999999999</v>
      </c>
      <c r="G46" s="9">
        <v>0.627</v>
      </c>
      <c r="H46">
        <v>9.2999999999999999E-2</v>
      </c>
      <c r="I46">
        <v>1.6839999999999999</v>
      </c>
    </row>
    <row r="47" spans="1:9" x14ac:dyDescent="0.35">
      <c r="A47">
        <v>46</v>
      </c>
      <c r="B47">
        <v>600</v>
      </c>
      <c r="C47">
        <v>11997</v>
      </c>
      <c r="D47">
        <v>32160</v>
      </c>
      <c r="E47">
        <v>20163</v>
      </c>
      <c r="F47">
        <v>0.373</v>
      </c>
      <c r="G47" s="9">
        <v>0.627</v>
      </c>
      <c r="H47">
        <v>0.1062</v>
      </c>
      <c r="I47">
        <v>1.681</v>
      </c>
    </row>
    <row r="48" spans="1:9" x14ac:dyDescent="0.35">
      <c r="A48">
        <v>47</v>
      </c>
      <c r="B48">
        <v>300</v>
      </c>
      <c r="C48">
        <v>8559</v>
      </c>
      <c r="D48">
        <v>36078</v>
      </c>
      <c r="E48">
        <v>27519</v>
      </c>
      <c r="F48">
        <v>0.23719999999999999</v>
      </c>
      <c r="G48" s="9">
        <v>0.76300000000000001</v>
      </c>
      <c r="H48">
        <v>1.1636</v>
      </c>
      <c r="I48">
        <v>3.2149999999999999</v>
      </c>
    </row>
    <row r="49" spans="1:9" x14ac:dyDescent="0.35">
      <c r="A49">
        <v>48</v>
      </c>
      <c r="B49">
        <v>400</v>
      </c>
      <c r="C49">
        <v>9513</v>
      </c>
      <c r="D49">
        <v>30201</v>
      </c>
      <c r="E49">
        <v>20688</v>
      </c>
      <c r="F49">
        <v>0.315</v>
      </c>
      <c r="G49" s="9">
        <v>0.68500000000000005</v>
      </c>
      <c r="H49">
        <v>0.37240000000000001</v>
      </c>
      <c r="I49">
        <v>2.1749999999999998</v>
      </c>
    </row>
    <row r="50" spans="1:9" x14ac:dyDescent="0.35">
      <c r="A50">
        <v>49</v>
      </c>
      <c r="B50">
        <v>500</v>
      </c>
      <c r="C50">
        <v>8027</v>
      </c>
      <c r="D50">
        <v>28550</v>
      </c>
      <c r="E50">
        <v>20523</v>
      </c>
      <c r="F50">
        <v>0.28120000000000001</v>
      </c>
      <c r="G50" s="9">
        <v>0.71899999999999997</v>
      </c>
      <c r="H50">
        <v>1.2971999999999999</v>
      </c>
      <c r="I50">
        <v>2.5569999999999999</v>
      </c>
    </row>
    <row r="51" spans="1:9" x14ac:dyDescent="0.35">
      <c r="A51">
        <v>50</v>
      </c>
      <c r="B51">
        <v>300</v>
      </c>
      <c r="C51">
        <v>12042</v>
      </c>
      <c r="D51">
        <v>30353</v>
      </c>
      <c r="E51">
        <v>18311</v>
      </c>
      <c r="F51">
        <v>0.3967</v>
      </c>
      <c r="G51" s="9">
        <v>0.60299999999999998</v>
      </c>
      <c r="H51">
        <v>0.12670000000000001</v>
      </c>
      <c r="I51">
        <v>1.5209999999999999</v>
      </c>
    </row>
    <row r="52" spans="1:9" x14ac:dyDescent="0.35">
      <c r="A52">
        <v>51</v>
      </c>
      <c r="B52">
        <v>600</v>
      </c>
      <c r="C52">
        <v>8997</v>
      </c>
      <c r="D52">
        <v>27983</v>
      </c>
      <c r="E52">
        <v>18986</v>
      </c>
      <c r="F52">
        <v>0.32150000000000001</v>
      </c>
      <c r="G52" s="9">
        <v>0.67800000000000005</v>
      </c>
      <c r="H52">
        <v>0.23630000000000001</v>
      </c>
      <c r="I52">
        <v>2.11</v>
      </c>
    </row>
    <row r="53" spans="1:9" x14ac:dyDescent="0.35">
      <c r="A53">
        <v>52</v>
      </c>
      <c r="B53">
        <v>300</v>
      </c>
      <c r="C53">
        <v>9773</v>
      </c>
      <c r="D53">
        <v>29989</v>
      </c>
      <c r="E53">
        <v>20216</v>
      </c>
      <c r="F53">
        <v>0.32590000000000002</v>
      </c>
      <c r="G53" s="9">
        <v>0.67400000000000004</v>
      </c>
      <c r="H53">
        <v>0.26889999999999997</v>
      </c>
      <c r="I53">
        <v>2.069</v>
      </c>
    </row>
    <row r="54" spans="1:9" x14ac:dyDescent="0.35">
      <c r="A54">
        <v>53</v>
      </c>
      <c r="B54">
        <v>300</v>
      </c>
      <c r="C54">
        <v>8713</v>
      </c>
      <c r="D54">
        <v>29818</v>
      </c>
      <c r="E54">
        <v>21105</v>
      </c>
      <c r="F54">
        <v>0.29220000000000002</v>
      </c>
      <c r="G54" s="9">
        <v>0.70799999999999996</v>
      </c>
      <c r="H54">
        <v>0.44269999999999998</v>
      </c>
      <c r="I54">
        <v>2.4220000000000002</v>
      </c>
    </row>
    <row r="55" spans="1:9" x14ac:dyDescent="0.35">
      <c r="A55">
        <v>54</v>
      </c>
      <c r="B55">
        <v>300</v>
      </c>
      <c r="C55">
        <v>12764</v>
      </c>
      <c r="D55">
        <v>38155</v>
      </c>
      <c r="E55">
        <v>25391</v>
      </c>
      <c r="F55">
        <v>0.33450000000000002</v>
      </c>
      <c r="G55" s="9">
        <v>0.66500000000000004</v>
      </c>
      <c r="H55">
        <v>0.15740000000000001</v>
      </c>
      <c r="I55">
        <v>1.9890000000000001</v>
      </c>
    </row>
    <row r="56" spans="1:9" x14ac:dyDescent="0.35">
      <c r="A56">
        <v>55</v>
      </c>
      <c r="B56">
        <v>290</v>
      </c>
      <c r="C56">
        <v>9972</v>
      </c>
      <c r="D56">
        <v>31487</v>
      </c>
      <c r="E56">
        <v>21515</v>
      </c>
      <c r="F56">
        <v>0.31669999999999998</v>
      </c>
      <c r="G56" s="9">
        <v>0.68300000000000005</v>
      </c>
      <c r="H56">
        <v>0.4123</v>
      </c>
      <c r="I56">
        <v>2.1579999999999999</v>
      </c>
    </row>
    <row r="57" spans="1:9" x14ac:dyDescent="0.35">
      <c r="A57">
        <v>56</v>
      </c>
      <c r="B57">
        <v>500</v>
      </c>
      <c r="C57">
        <v>9964</v>
      </c>
      <c r="D57">
        <v>28230</v>
      </c>
      <c r="E57">
        <v>18266</v>
      </c>
      <c r="F57">
        <v>0.35299999999999998</v>
      </c>
      <c r="G57" s="9">
        <v>0.64700000000000002</v>
      </c>
      <c r="H57">
        <v>0.29570000000000002</v>
      </c>
      <c r="I57">
        <v>1.833</v>
      </c>
    </row>
    <row r="58" spans="1:9" x14ac:dyDescent="0.35">
      <c r="A58">
        <v>57</v>
      </c>
      <c r="B58">
        <v>300</v>
      </c>
      <c r="C58">
        <v>9424</v>
      </c>
      <c r="D58">
        <v>30596</v>
      </c>
      <c r="E58">
        <v>21172</v>
      </c>
      <c r="F58">
        <v>0.308</v>
      </c>
      <c r="G58" s="9">
        <v>0.69199999999999995</v>
      </c>
      <c r="H58">
        <v>0.26700000000000002</v>
      </c>
      <c r="I58">
        <v>2.2469999999999999</v>
      </c>
    </row>
    <row r="59" spans="1:9" x14ac:dyDescent="0.35">
      <c r="A59">
        <v>58</v>
      </c>
      <c r="B59">
        <v>300</v>
      </c>
      <c r="C59">
        <v>12433</v>
      </c>
      <c r="D59">
        <v>33131</v>
      </c>
      <c r="E59">
        <v>20698</v>
      </c>
      <c r="F59">
        <v>0.37530000000000002</v>
      </c>
      <c r="G59" s="9">
        <v>0.625</v>
      </c>
      <c r="H59">
        <v>8.0399999999999999E-2</v>
      </c>
      <c r="I59">
        <v>1.665</v>
      </c>
    </row>
    <row r="60" spans="1:9" x14ac:dyDescent="0.35">
      <c r="A60">
        <v>59</v>
      </c>
      <c r="B60">
        <v>300</v>
      </c>
      <c r="C60">
        <v>8826</v>
      </c>
      <c r="D60">
        <v>28392</v>
      </c>
      <c r="E60">
        <v>19566</v>
      </c>
      <c r="F60">
        <v>0.31090000000000001</v>
      </c>
      <c r="G60" s="9">
        <v>0.68899999999999995</v>
      </c>
      <c r="H60">
        <v>0.25679999999999997</v>
      </c>
      <c r="I60">
        <v>2.2170000000000001</v>
      </c>
    </row>
    <row r="61" spans="1:9" x14ac:dyDescent="0.35">
      <c r="A61">
        <v>60</v>
      </c>
      <c r="B61">
        <v>400</v>
      </c>
      <c r="C61">
        <v>7018</v>
      </c>
      <c r="D61">
        <v>28954</v>
      </c>
      <c r="E61">
        <v>21936</v>
      </c>
      <c r="F61">
        <v>0.2424</v>
      </c>
      <c r="G61" s="9">
        <v>0.75800000000000001</v>
      </c>
      <c r="H61">
        <v>1.3413999999999999</v>
      </c>
      <c r="I61">
        <v>3.1259999999999999</v>
      </c>
    </row>
    <row r="62" spans="1:9" x14ac:dyDescent="0.35">
      <c r="A62">
        <v>61</v>
      </c>
      <c r="B62">
        <v>300</v>
      </c>
      <c r="C62">
        <v>8128</v>
      </c>
      <c r="D62">
        <v>27047</v>
      </c>
      <c r="E62">
        <v>18919</v>
      </c>
      <c r="F62">
        <v>0.30049999999999999</v>
      </c>
      <c r="G62" s="9">
        <v>0.69899999999999995</v>
      </c>
      <c r="H62">
        <v>0.68330000000000002</v>
      </c>
      <c r="I62">
        <v>2.3279999999999998</v>
      </c>
    </row>
    <row r="63" spans="1:9" x14ac:dyDescent="0.35">
      <c r="A63">
        <v>62</v>
      </c>
      <c r="B63">
        <v>600</v>
      </c>
      <c r="C63">
        <v>9094</v>
      </c>
      <c r="D63">
        <v>33456</v>
      </c>
      <c r="E63">
        <v>24362</v>
      </c>
      <c r="F63">
        <v>0.27179999999999999</v>
      </c>
      <c r="G63" s="9">
        <v>0.72799999999999998</v>
      </c>
      <c r="H63">
        <v>0.87629999999999997</v>
      </c>
      <c r="I63">
        <v>2.6789999999999998</v>
      </c>
    </row>
    <row r="64" spans="1:9" x14ac:dyDescent="0.35">
      <c r="A64">
        <v>63</v>
      </c>
      <c r="B64">
        <v>290</v>
      </c>
      <c r="C64">
        <v>12077</v>
      </c>
      <c r="D64">
        <v>31900</v>
      </c>
      <c r="E64">
        <v>19823</v>
      </c>
      <c r="F64">
        <v>0.37859999999999999</v>
      </c>
      <c r="G64" s="9">
        <v>0.621</v>
      </c>
      <c r="H64">
        <v>0.14410000000000001</v>
      </c>
      <c r="I64">
        <v>1.641</v>
      </c>
    </row>
    <row r="65" spans="1:9" x14ac:dyDescent="0.35">
      <c r="A65">
        <v>64</v>
      </c>
      <c r="B65">
        <v>260</v>
      </c>
      <c r="C65">
        <v>10966</v>
      </c>
      <c r="D65">
        <v>26412</v>
      </c>
      <c r="E65">
        <v>15446</v>
      </c>
      <c r="F65">
        <v>0.41520000000000001</v>
      </c>
      <c r="G65" s="9">
        <v>0.58499999999999996</v>
      </c>
      <c r="H65">
        <v>9.8400000000000001E-2</v>
      </c>
      <c r="I65">
        <v>1.409</v>
      </c>
    </row>
    <row r="66" spans="1:9" x14ac:dyDescent="0.35">
      <c r="A66">
        <v>65</v>
      </c>
      <c r="B66">
        <v>290</v>
      </c>
      <c r="C66">
        <v>7891</v>
      </c>
      <c r="D66">
        <v>28111</v>
      </c>
      <c r="E66">
        <v>20220</v>
      </c>
      <c r="F66">
        <v>0.28070000000000001</v>
      </c>
      <c r="G66" s="9">
        <v>0.71899999999999997</v>
      </c>
      <c r="H66">
        <v>0.80320000000000003</v>
      </c>
      <c r="I66">
        <v>2.5619999999999998</v>
      </c>
    </row>
    <row r="67" spans="1:9" x14ac:dyDescent="0.35">
      <c r="A67">
        <v>66</v>
      </c>
      <c r="B67">
        <v>230</v>
      </c>
      <c r="C67">
        <v>13139</v>
      </c>
      <c r="D67">
        <v>34161</v>
      </c>
      <c r="E67">
        <v>21022</v>
      </c>
      <c r="F67">
        <v>0.3846</v>
      </c>
      <c r="G67" s="9">
        <v>0.61499999999999999</v>
      </c>
      <c r="H67">
        <v>0.151</v>
      </c>
      <c r="I67">
        <v>1.6</v>
      </c>
    </row>
    <row r="68" spans="1:9" x14ac:dyDescent="0.35">
      <c r="A68">
        <v>67</v>
      </c>
      <c r="B68">
        <v>280</v>
      </c>
      <c r="C68">
        <v>11429</v>
      </c>
      <c r="D68">
        <v>28371</v>
      </c>
      <c r="E68">
        <v>16942</v>
      </c>
      <c r="F68">
        <v>0.40279999999999999</v>
      </c>
      <c r="G68" s="9">
        <v>0.59699999999999998</v>
      </c>
      <c r="H68">
        <v>0.1772</v>
      </c>
      <c r="I68">
        <v>1.482</v>
      </c>
    </row>
    <row r="69" spans="1:9" x14ac:dyDescent="0.35">
      <c r="A69">
        <v>68</v>
      </c>
      <c r="B69">
        <v>500</v>
      </c>
      <c r="C69">
        <v>11235</v>
      </c>
      <c r="D69">
        <v>28551</v>
      </c>
      <c r="E69">
        <v>17316</v>
      </c>
      <c r="F69">
        <v>0.39350000000000002</v>
      </c>
      <c r="G69" s="9">
        <v>0.60599999999999998</v>
      </c>
      <c r="H69">
        <v>0.23300000000000001</v>
      </c>
      <c r="I69">
        <v>1.5409999999999999</v>
      </c>
    </row>
    <row r="70" spans="1:9" x14ac:dyDescent="0.35">
      <c r="A70">
        <v>69</v>
      </c>
      <c r="B70">
        <v>400</v>
      </c>
      <c r="C70">
        <v>8965</v>
      </c>
      <c r="D70">
        <v>22578</v>
      </c>
      <c r="E70">
        <v>13613</v>
      </c>
      <c r="F70">
        <v>0.39710000000000001</v>
      </c>
      <c r="G70" s="9">
        <v>0.60299999999999998</v>
      </c>
      <c r="H70">
        <v>0.2331</v>
      </c>
      <c r="I70">
        <v>1.518</v>
      </c>
    </row>
    <row r="71" spans="1:9" x14ac:dyDescent="0.35">
      <c r="A71">
        <v>70</v>
      </c>
      <c r="B71">
        <v>290</v>
      </c>
      <c r="C71">
        <v>11087</v>
      </c>
      <c r="D71">
        <v>29809</v>
      </c>
      <c r="E71">
        <v>18722</v>
      </c>
      <c r="F71">
        <v>0.37190000000000001</v>
      </c>
      <c r="G71" s="9">
        <v>0.628</v>
      </c>
      <c r="H71">
        <v>0.22819999999999999</v>
      </c>
      <c r="I71">
        <v>1.6890000000000001</v>
      </c>
    </row>
    <row r="72" spans="1:9" x14ac:dyDescent="0.35">
      <c r="A72">
        <v>71</v>
      </c>
      <c r="B72">
        <v>290</v>
      </c>
      <c r="C72">
        <v>8522</v>
      </c>
      <c r="D72">
        <v>25963</v>
      </c>
      <c r="E72">
        <v>17441</v>
      </c>
      <c r="F72">
        <v>0.32819999999999999</v>
      </c>
      <c r="G72" s="9">
        <v>0.67200000000000004</v>
      </c>
      <c r="H72">
        <v>0.52270000000000005</v>
      </c>
      <c r="I72">
        <v>2.0470000000000002</v>
      </c>
    </row>
    <row r="73" spans="1:9" x14ac:dyDescent="0.35">
      <c r="A73">
        <v>72</v>
      </c>
      <c r="B73">
        <v>300</v>
      </c>
      <c r="C73">
        <v>9624</v>
      </c>
      <c r="D73">
        <v>23601</v>
      </c>
      <c r="E73">
        <v>13977</v>
      </c>
      <c r="F73">
        <v>0.4078</v>
      </c>
      <c r="G73" s="9">
        <v>0.59199999999999997</v>
      </c>
      <c r="H73">
        <v>0.20230000000000001</v>
      </c>
      <c r="I73">
        <v>1.452</v>
      </c>
    </row>
    <row r="74" spans="1:9" x14ac:dyDescent="0.35">
      <c r="A74">
        <v>73</v>
      </c>
      <c r="B74">
        <v>290</v>
      </c>
      <c r="C74">
        <v>9110</v>
      </c>
      <c r="D74">
        <v>30357</v>
      </c>
      <c r="E74">
        <v>21247</v>
      </c>
      <c r="F74">
        <v>0.30009999999999998</v>
      </c>
      <c r="G74" s="9">
        <v>0.7</v>
      </c>
      <c r="H74">
        <v>0.47860000000000003</v>
      </c>
      <c r="I74">
        <v>2.3319999999999999</v>
      </c>
    </row>
    <row r="75" spans="1:9" x14ac:dyDescent="0.35">
      <c r="A75">
        <v>74</v>
      </c>
      <c r="B75">
        <v>700</v>
      </c>
      <c r="C75">
        <v>7869</v>
      </c>
      <c r="D75">
        <v>23496</v>
      </c>
      <c r="E75">
        <v>15627</v>
      </c>
      <c r="F75">
        <v>0.33489999999999998</v>
      </c>
      <c r="G75" s="9">
        <v>0.66500000000000004</v>
      </c>
      <c r="H75">
        <v>0.41699999999999998</v>
      </c>
      <c r="I75">
        <v>1.986</v>
      </c>
    </row>
    <row r="76" spans="1:9" x14ac:dyDescent="0.35">
      <c r="A76">
        <v>75</v>
      </c>
      <c r="B76">
        <v>300</v>
      </c>
      <c r="C76">
        <v>7574</v>
      </c>
      <c r="D76">
        <v>23644</v>
      </c>
      <c r="E76">
        <v>16070</v>
      </c>
      <c r="F76">
        <v>0.32029999999999997</v>
      </c>
      <c r="G76" s="9">
        <v>0.68</v>
      </c>
      <c r="H76">
        <v>0.49440000000000001</v>
      </c>
      <c r="I76">
        <v>2.1219999999999999</v>
      </c>
    </row>
    <row r="77" spans="1:9" x14ac:dyDescent="0.35">
      <c r="A77">
        <v>76</v>
      </c>
      <c r="B77">
        <v>500</v>
      </c>
      <c r="C77">
        <v>10455</v>
      </c>
      <c r="D77">
        <v>28787</v>
      </c>
      <c r="E77">
        <v>18332</v>
      </c>
      <c r="F77">
        <v>0.36320000000000002</v>
      </c>
      <c r="G77" s="9">
        <v>0.63700000000000001</v>
      </c>
      <c r="H77">
        <v>0.18909999999999999</v>
      </c>
      <c r="I77">
        <v>1.7529999999999999</v>
      </c>
    </row>
    <row r="78" spans="1:9" x14ac:dyDescent="0.35">
      <c r="A78">
        <v>77</v>
      </c>
      <c r="B78">
        <v>400</v>
      </c>
      <c r="C78">
        <v>8458</v>
      </c>
      <c r="D78">
        <v>30924</v>
      </c>
      <c r="E78">
        <v>22466</v>
      </c>
      <c r="F78">
        <v>0.27350000000000002</v>
      </c>
      <c r="G78" s="9">
        <v>0.72599999999999998</v>
      </c>
      <c r="H78">
        <v>1.0064</v>
      </c>
      <c r="I78">
        <v>2.6560000000000001</v>
      </c>
    </row>
    <row r="79" spans="1:9" x14ac:dyDescent="0.35">
      <c r="A79">
        <v>78</v>
      </c>
      <c r="B79">
        <v>400</v>
      </c>
      <c r="C79">
        <v>9373</v>
      </c>
      <c r="D79">
        <v>27434</v>
      </c>
      <c r="E79">
        <v>18061</v>
      </c>
      <c r="F79">
        <v>0.3417</v>
      </c>
      <c r="G79" s="9">
        <v>0.65800000000000003</v>
      </c>
      <c r="H79">
        <v>0.52600000000000002</v>
      </c>
      <c r="I79">
        <v>1.927</v>
      </c>
    </row>
    <row r="80" spans="1:9" x14ac:dyDescent="0.35">
      <c r="A80">
        <v>79</v>
      </c>
      <c r="B80">
        <v>700</v>
      </c>
      <c r="C80">
        <v>7643</v>
      </c>
      <c r="D80">
        <v>25463</v>
      </c>
      <c r="E80">
        <v>17820</v>
      </c>
      <c r="F80">
        <v>0.30020000000000002</v>
      </c>
      <c r="G80" s="9">
        <v>0.7</v>
      </c>
      <c r="H80">
        <v>1.1940999999999999</v>
      </c>
      <c r="I80">
        <v>2.3319999999999999</v>
      </c>
    </row>
    <row r="81" spans="1:9" x14ac:dyDescent="0.35">
      <c r="A81">
        <v>80</v>
      </c>
      <c r="B81">
        <v>260</v>
      </c>
      <c r="C81">
        <v>10849</v>
      </c>
      <c r="D81">
        <v>32593</v>
      </c>
      <c r="E81">
        <v>21744</v>
      </c>
      <c r="F81">
        <v>0.33289999999999997</v>
      </c>
      <c r="G81" s="9">
        <v>0.66700000000000004</v>
      </c>
      <c r="H81">
        <v>0.48859999999999998</v>
      </c>
      <c r="I81">
        <v>2.004</v>
      </c>
    </row>
    <row r="82" spans="1:9" x14ac:dyDescent="0.35">
      <c r="A82">
        <v>81</v>
      </c>
      <c r="B82">
        <v>290</v>
      </c>
      <c r="C82">
        <v>9209</v>
      </c>
      <c r="D82">
        <v>31685</v>
      </c>
      <c r="E82">
        <v>22476</v>
      </c>
      <c r="F82">
        <v>0.29060000000000002</v>
      </c>
      <c r="G82" s="9">
        <v>0.70899999999999996</v>
      </c>
      <c r="H82">
        <v>0.6663</v>
      </c>
      <c r="I82">
        <v>2.4409999999999998</v>
      </c>
    </row>
    <row r="83" spans="1:9" x14ac:dyDescent="0.35">
      <c r="A83">
        <v>82</v>
      </c>
      <c r="B83">
        <v>280</v>
      </c>
      <c r="C83">
        <v>8423</v>
      </c>
      <c r="D83">
        <v>26802</v>
      </c>
      <c r="E83">
        <v>18379</v>
      </c>
      <c r="F83">
        <v>0.31430000000000002</v>
      </c>
      <c r="G83" s="9">
        <v>0.68600000000000005</v>
      </c>
      <c r="H83">
        <v>0.39119999999999999</v>
      </c>
      <c r="I83">
        <v>2.1819999999999999</v>
      </c>
    </row>
    <row r="84" spans="1:9" x14ac:dyDescent="0.35">
      <c r="A84">
        <v>83</v>
      </c>
      <c r="B84">
        <v>300</v>
      </c>
      <c r="C84">
        <v>8131</v>
      </c>
      <c r="D84">
        <v>27194</v>
      </c>
      <c r="E84">
        <v>19063</v>
      </c>
      <c r="F84">
        <v>0.29899999999999999</v>
      </c>
      <c r="G84" s="9">
        <v>0.70099999999999996</v>
      </c>
      <c r="H84">
        <v>0.48399999999999999</v>
      </c>
      <c r="I84">
        <v>2.3439999999999999</v>
      </c>
    </row>
    <row r="85" spans="1:9" x14ac:dyDescent="0.35">
      <c r="A85">
        <v>84</v>
      </c>
      <c r="B85">
        <v>300</v>
      </c>
      <c r="C85">
        <v>12834</v>
      </c>
      <c r="D85">
        <v>30663</v>
      </c>
      <c r="E85">
        <v>17829</v>
      </c>
      <c r="F85">
        <v>0.41860000000000003</v>
      </c>
      <c r="G85" s="9">
        <v>0.58099999999999996</v>
      </c>
      <c r="H85">
        <v>6.8599999999999994E-2</v>
      </c>
      <c r="I85">
        <v>1.389</v>
      </c>
    </row>
    <row r="86" spans="1:9" x14ac:dyDescent="0.35">
      <c r="A86">
        <v>85</v>
      </c>
      <c r="B86">
        <v>290</v>
      </c>
      <c r="C86">
        <v>7985</v>
      </c>
      <c r="D86">
        <v>29908</v>
      </c>
      <c r="E86">
        <v>21923</v>
      </c>
      <c r="F86">
        <v>0.26700000000000002</v>
      </c>
      <c r="G86" s="9">
        <v>0.73299999999999998</v>
      </c>
      <c r="H86">
        <v>1.3887</v>
      </c>
      <c r="I86">
        <v>2.746</v>
      </c>
    </row>
    <row r="87" spans="1:9" x14ac:dyDescent="0.35">
      <c r="A87">
        <v>86</v>
      </c>
      <c r="B87">
        <v>400</v>
      </c>
      <c r="C87">
        <v>8374</v>
      </c>
      <c r="D87">
        <v>27061</v>
      </c>
      <c r="E87">
        <v>18687</v>
      </c>
      <c r="F87">
        <v>0.30940000000000001</v>
      </c>
      <c r="G87" s="9">
        <v>0.69099999999999995</v>
      </c>
      <c r="H87">
        <v>0.46870000000000001</v>
      </c>
      <c r="I87">
        <v>2.2320000000000002</v>
      </c>
    </row>
    <row r="88" spans="1:9" x14ac:dyDescent="0.35">
      <c r="A88">
        <v>87</v>
      </c>
      <c r="B88">
        <v>260</v>
      </c>
      <c r="C88">
        <v>8792</v>
      </c>
      <c r="D88">
        <v>27378</v>
      </c>
      <c r="E88">
        <v>18586</v>
      </c>
      <c r="F88">
        <v>0.3211</v>
      </c>
      <c r="G88" s="9">
        <v>0.67900000000000005</v>
      </c>
      <c r="H88">
        <v>0.47749999999999998</v>
      </c>
      <c r="I88">
        <v>2.1139999999999999</v>
      </c>
    </row>
    <row r="89" spans="1:9" x14ac:dyDescent="0.35">
      <c r="A89">
        <v>88</v>
      </c>
      <c r="B89">
        <v>250</v>
      </c>
      <c r="C89">
        <v>11512</v>
      </c>
      <c r="D89">
        <v>27888</v>
      </c>
      <c r="E89">
        <v>16376</v>
      </c>
      <c r="F89">
        <v>0.4128</v>
      </c>
      <c r="G89" s="9">
        <v>0.58699999999999997</v>
      </c>
      <c r="H89">
        <v>6.9599999999999995E-2</v>
      </c>
      <c r="I89">
        <v>1.423</v>
      </c>
    </row>
    <row r="90" spans="1:9" x14ac:dyDescent="0.35">
      <c r="A90">
        <v>89</v>
      </c>
      <c r="B90">
        <v>260</v>
      </c>
      <c r="C90">
        <v>11244</v>
      </c>
      <c r="D90">
        <v>27640</v>
      </c>
      <c r="E90">
        <v>16396</v>
      </c>
      <c r="F90">
        <v>0.40679999999999999</v>
      </c>
      <c r="G90" s="9">
        <v>0.59299999999999997</v>
      </c>
      <c r="H90">
        <v>0.11559999999999999</v>
      </c>
      <c r="I90">
        <v>1.458</v>
      </c>
    </row>
    <row r="91" spans="1:9" x14ac:dyDescent="0.35">
      <c r="A91">
        <v>90</v>
      </c>
      <c r="B91">
        <v>270</v>
      </c>
      <c r="C91">
        <v>9670</v>
      </c>
      <c r="D91">
        <v>27418</v>
      </c>
      <c r="E91">
        <v>17748</v>
      </c>
      <c r="F91">
        <v>0.35270000000000001</v>
      </c>
      <c r="G91" s="9">
        <v>0.64700000000000002</v>
      </c>
      <c r="H91">
        <v>0.29980000000000001</v>
      </c>
      <c r="I91">
        <v>1.835</v>
      </c>
    </row>
    <row r="92" spans="1:9" x14ac:dyDescent="0.35">
      <c r="A92">
        <v>91</v>
      </c>
      <c r="B92">
        <v>270</v>
      </c>
      <c r="C92">
        <v>7871</v>
      </c>
      <c r="D92">
        <v>29159</v>
      </c>
      <c r="E92">
        <v>21288</v>
      </c>
      <c r="F92">
        <v>0.26989999999999997</v>
      </c>
      <c r="G92" s="9">
        <v>0.73</v>
      </c>
      <c r="H92">
        <v>0.70240000000000002</v>
      </c>
      <c r="I92">
        <v>2.7050000000000001</v>
      </c>
    </row>
    <row r="93" spans="1:9" x14ac:dyDescent="0.35">
      <c r="A93">
        <v>92</v>
      </c>
      <c r="B93">
        <v>400</v>
      </c>
      <c r="C93">
        <v>8688</v>
      </c>
      <c r="D93">
        <v>30586</v>
      </c>
      <c r="E93">
        <v>21898</v>
      </c>
      <c r="F93">
        <v>0.28410000000000002</v>
      </c>
      <c r="G93" s="9">
        <v>0.71599999999999997</v>
      </c>
      <c r="H93">
        <v>1.4204000000000001</v>
      </c>
      <c r="I93">
        <v>2.52</v>
      </c>
    </row>
    <row r="94" spans="1:9" x14ac:dyDescent="0.35">
      <c r="A94">
        <v>93</v>
      </c>
      <c r="B94">
        <v>300</v>
      </c>
      <c r="C94">
        <v>7201</v>
      </c>
      <c r="D94">
        <v>26404</v>
      </c>
      <c r="E94">
        <v>19203</v>
      </c>
      <c r="F94">
        <v>0.2727</v>
      </c>
      <c r="G94" s="9">
        <v>0.72699999999999998</v>
      </c>
      <c r="H94">
        <v>1.8934</v>
      </c>
      <c r="I94">
        <v>2.6669999999999998</v>
      </c>
    </row>
    <row r="95" spans="1:9" x14ac:dyDescent="0.35">
      <c r="A95">
        <v>94</v>
      </c>
      <c r="B95">
        <v>240</v>
      </c>
      <c r="C95">
        <v>7123</v>
      </c>
      <c r="D95">
        <v>23564</v>
      </c>
      <c r="E95">
        <v>16441</v>
      </c>
      <c r="F95">
        <v>0.30230000000000001</v>
      </c>
      <c r="G95" s="9">
        <v>0.69799999999999995</v>
      </c>
      <c r="H95">
        <v>1.0755999999999999</v>
      </c>
      <c r="I95">
        <v>2.3079999999999998</v>
      </c>
    </row>
    <row r="96" spans="1:9" x14ac:dyDescent="0.35">
      <c r="A96">
        <v>95</v>
      </c>
      <c r="B96">
        <v>250</v>
      </c>
      <c r="C96">
        <v>7931</v>
      </c>
      <c r="D96">
        <v>26678</v>
      </c>
      <c r="E96">
        <v>18747</v>
      </c>
      <c r="F96">
        <v>0.29730000000000001</v>
      </c>
      <c r="G96" s="9">
        <v>0.70299999999999996</v>
      </c>
      <c r="H96">
        <v>0.68130000000000002</v>
      </c>
      <c r="I96">
        <v>2.3639999999999999</v>
      </c>
    </row>
    <row r="97" spans="1:9" x14ac:dyDescent="0.35">
      <c r="A97">
        <v>96</v>
      </c>
      <c r="B97">
        <v>400</v>
      </c>
      <c r="C97">
        <v>9656</v>
      </c>
      <c r="D97">
        <v>26452</v>
      </c>
      <c r="E97">
        <v>16796</v>
      </c>
      <c r="F97">
        <v>0.36499999999999999</v>
      </c>
      <c r="G97" s="9">
        <v>0.63500000000000001</v>
      </c>
      <c r="H97">
        <v>0.20180000000000001</v>
      </c>
      <c r="I97">
        <v>1.7390000000000001</v>
      </c>
    </row>
    <row r="98" spans="1:9" x14ac:dyDescent="0.35">
      <c r="A98">
        <v>97</v>
      </c>
      <c r="B98">
        <v>400</v>
      </c>
      <c r="C98">
        <v>8993</v>
      </c>
      <c r="D98">
        <v>29568</v>
      </c>
      <c r="E98">
        <v>20575</v>
      </c>
      <c r="F98">
        <v>0.30409999999999998</v>
      </c>
      <c r="G98" s="9">
        <v>0.69599999999999995</v>
      </c>
      <c r="H98">
        <v>1.0761000000000001</v>
      </c>
      <c r="I98">
        <v>2.2879999999999998</v>
      </c>
    </row>
    <row r="99" spans="1:9" x14ac:dyDescent="0.35">
      <c r="A99">
        <v>98</v>
      </c>
      <c r="B99">
        <v>400</v>
      </c>
      <c r="C99">
        <v>8228</v>
      </c>
      <c r="D99">
        <v>20447</v>
      </c>
      <c r="E99">
        <v>12219</v>
      </c>
      <c r="F99">
        <v>0.40239999999999998</v>
      </c>
      <c r="G99" s="9">
        <v>0.59799999999999998</v>
      </c>
      <c r="H99">
        <v>0.66800000000000004</v>
      </c>
      <c r="I99">
        <v>1.4850000000000001</v>
      </c>
    </row>
    <row r="100" spans="1:9" x14ac:dyDescent="0.35">
      <c r="A100">
        <v>99</v>
      </c>
      <c r="B100">
        <v>290</v>
      </c>
      <c r="C100">
        <v>9158</v>
      </c>
      <c r="D100">
        <v>27808</v>
      </c>
      <c r="E100">
        <v>18650</v>
      </c>
      <c r="F100">
        <v>0.32929999999999998</v>
      </c>
      <c r="G100" s="9">
        <v>0.67100000000000004</v>
      </c>
      <c r="H100">
        <v>0.33610000000000001</v>
      </c>
      <c r="I100">
        <v>2.036</v>
      </c>
    </row>
    <row r="101" spans="1:9" x14ac:dyDescent="0.35">
      <c r="A101">
        <v>100</v>
      </c>
      <c r="B101">
        <v>240</v>
      </c>
      <c r="C101">
        <v>7065</v>
      </c>
      <c r="D101">
        <v>23863</v>
      </c>
      <c r="E101">
        <v>16798</v>
      </c>
      <c r="F101">
        <v>0.29609999999999997</v>
      </c>
      <c r="G101" s="9">
        <v>0.70399999999999996</v>
      </c>
      <c r="H101">
        <v>1.3793</v>
      </c>
      <c r="I101">
        <v>2.3780000000000001</v>
      </c>
    </row>
    <row r="102" spans="1:9" x14ac:dyDescent="0.35">
      <c r="A102">
        <v>101</v>
      </c>
      <c r="B102">
        <v>210</v>
      </c>
      <c r="C102">
        <v>9679</v>
      </c>
      <c r="D102">
        <v>25431</v>
      </c>
      <c r="E102">
        <v>15752</v>
      </c>
      <c r="F102">
        <v>0.38059999999999999</v>
      </c>
      <c r="G102" s="9">
        <v>0.61899999999999999</v>
      </c>
      <c r="H102">
        <v>0.16089999999999999</v>
      </c>
      <c r="I102">
        <v>1.627</v>
      </c>
    </row>
    <row r="103" spans="1:9" x14ac:dyDescent="0.35">
      <c r="A103">
        <v>102</v>
      </c>
      <c r="B103">
        <v>290</v>
      </c>
      <c r="C103">
        <v>7994</v>
      </c>
      <c r="D103">
        <v>27047</v>
      </c>
      <c r="E103">
        <v>19053</v>
      </c>
      <c r="F103">
        <v>0.29559999999999997</v>
      </c>
      <c r="G103" s="9">
        <v>0.70399999999999996</v>
      </c>
      <c r="H103">
        <v>0.72560000000000002</v>
      </c>
      <c r="I103">
        <v>2.383</v>
      </c>
    </row>
    <row r="104" spans="1:9" x14ac:dyDescent="0.35">
      <c r="A104">
        <v>103</v>
      </c>
      <c r="B104">
        <v>280</v>
      </c>
      <c r="C104">
        <v>7862</v>
      </c>
      <c r="D104">
        <v>26638</v>
      </c>
      <c r="E104">
        <v>18776</v>
      </c>
      <c r="F104">
        <v>0.29509999999999997</v>
      </c>
      <c r="G104" s="9">
        <v>0.70499999999999996</v>
      </c>
      <c r="H104">
        <v>1.1633</v>
      </c>
      <c r="I104">
        <v>2.3879999999999999</v>
      </c>
    </row>
    <row r="105" spans="1:9" x14ac:dyDescent="0.35">
      <c r="A105">
        <v>104</v>
      </c>
      <c r="B105">
        <v>280</v>
      </c>
      <c r="C105">
        <v>7356</v>
      </c>
      <c r="D105">
        <v>25018</v>
      </c>
      <c r="E105">
        <v>17662</v>
      </c>
      <c r="F105">
        <v>0.29399999999999998</v>
      </c>
      <c r="G105" s="9">
        <v>0.70599999999999996</v>
      </c>
      <c r="H105">
        <v>0.58609999999999995</v>
      </c>
      <c r="I105">
        <v>2.4009999999999998</v>
      </c>
    </row>
    <row r="106" spans="1:9" x14ac:dyDescent="0.35">
      <c r="A106">
        <v>105</v>
      </c>
      <c r="B106">
        <v>270</v>
      </c>
      <c r="C106">
        <v>8545</v>
      </c>
      <c r="D106">
        <v>25534</v>
      </c>
      <c r="E106">
        <v>16989</v>
      </c>
      <c r="F106">
        <v>0.3347</v>
      </c>
      <c r="G106" s="9">
        <v>0.66500000000000004</v>
      </c>
      <c r="H106">
        <v>0.30759999999999998</v>
      </c>
      <c r="I106">
        <v>1.988</v>
      </c>
    </row>
    <row r="107" spans="1:9" x14ac:dyDescent="0.35">
      <c r="A107">
        <v>106</v>
      </c>
      <c r="B107">
        <v>290</v>
      </c>
      <c r="C107">
        <v>9057</v>
      </c>
      <c r="D107">
        <v>28364</v>
      </c>
      <c r="E107">
        <v>19307</v>
      </c>
      <c r="F107">
        <v>0.31929999999999997</v>
      </c>
      <c r="G107" s="9">
        <v>0.68100000000000005</v>
      </c>
      <c r="H107">
        <v>0.38269999999999998</v>
      </c>
      <c r="I107">
        <v>2.1320000000000001</v>
      </c>
    </row>
    <row r="108" spans="1:9" x14ac:dyDescent="0.35">
      <c r="A108">
        <v>107</v>
      </c>
      <c r="B108">
        <v>400</v>
      </c>
      <c r="C108">
        <v>7122</v>
      </c>
      <c r="D108">
        <v>28703</v>
      </c>
      <c r="E108">
        <v>21581</v>
      </c>
      <c r="F108">
        <v>0.24809999999999999</v>
      </c>
      <c r="G108" s="9">
        <v>0.752</v>
      </c>
      <c r="H108">
        <v>2.8828999999999998</v>
      </c>
      <c r="I108">
        <v>3.03</v>
      </c>
    </row>
    <row r="109" spans="1:9" x14ac:dyDescent="0.35">
      <c r="A109">
        <v>108</v>
      </c>
      <c r="B109">
        <v>400</v>
      </c>
      <c r="C109">
        <v>7185</v>
      </c>
      <c r="D109">
        <v>30106</v>
      </c>
      <c r="E109">
        <v>22921</v>
      </c>
      <c r="F109">
        <v>0.2387</v>
      </c>
      <c r="G109" s="9">
        <v>0.76100000000000001</v>
      </c>
      <c r="H109">
        <v>2.8704000000000001</v>
      </c>
      <c r="I109">
        <v>3.19</v>
      </c>
    </row>
    <row r="110" spans="1:9" x14ac:dyDescent="0.35">
      <c r="A110">
        <v>109</v>
      </c>
      <c r="B110">
        <v>400</v>
      </c>
      <c r="C110">
        <v>7621</v>
      </c>
      <c r="D110">
        <v>25801</v>
      </c>
      <c r="E110">
        <v>18180</v>
      </c>
      <c r="F110">
        <v>0.2954</v>
      </c>
      <c r="G110" s="9">
        <v>0.70499999999999996</v>
      </c>
      <c r="H110">
        <v>1.1017999999999999</v>
      </c>
      <c r="I110">
        <v>2.3860000000000001</v>
      </c>
    </row>
    <row r="111" spans="1:9" x14ac:dyDescent="0.35">
      <c r="A111">
        <v>110</v>
      </c>
      <c r="B111">
        <v>290</v>
      </c>
      <c r="C111">
        <v>8044</v>
      </c>
      <c r="D111">
        <v>28418</v>
      </c>
      <c r="E111">
        <v>20374</v>
      </c>
      <c r="F111">
        <v>0.28310000000000002</v>
      </c>
      <c r="G111" s="9">
        <v>0.71699999999999997</v>
      </c>
      <c r="H111">
        <v>1.4811000000000001</v>
      </c>
      <c r="I111">
        <v>2.5329999999999999</v>
      </c>
    </row>
    <row r="112" spans="1:9" x14ac:dyDescent="0.35">
      <c r="A112">
        <v>111</v>
      </c>
      <c r="B112">
        <v>280</v>
      </c>
      <c r="C112">
        <v>8559</v>
      </c>
      <c r="D112">
        <v>25473</v>
      </c>
      <c r="E112">
        <v>16914</v>
      </c>
      <c r="F112">
        <v>0.33600000000000002</v>
      </c>
      <c r="G112" s="9">
        <v>0.66400000000000003</v>
      </c>
      <c r="H112">
        <v>0.37919999999999998</v>
      </c>
      <c r="I112">
        <v>1.976</v>
      </c>
    </row>
    <row r="113" spans="1:9" x14ac:dyDescent="0.35">
      <c r="A113">
        <v>112</v>
      </c>
      <c r="B113">
        <v>260</v>
      </c>
      <c r="C113">
        <v>7224</v>
      </c>
      <c r="D113">
        <v>26881</v>
      </c>
      <c r="E113">
        <v>19657</v>
      </c>
      <c r="F113">
        <v>0.26869999999999999</v>
      </c>
      <c r="G113" s="9">
        <v>0.73099999999999998</v>
      </c>
      <c r="H113">
        <v>0.9113</v>
      </c>
      <c r="I113">
        <v>2.7210000000000001</v>
      </c>
    </row>
    <row r="114" spans="1:9" x14ac:dyDescent="0.35">
      <c r="A114">
        <v>113</v>
      </c>
      <c r="B114">
        <v>250</v>
      </c>
      <c r="C114">
        <v>8718</v>
      </c>
      <c r="D114">
        <v>28077</v>
      </c>
      <c r="E114">
        <v>19359</v>
      </c>
      <c r="F114">
        <v>0.3105</v>
      </c>
      <c r="G114" s="9">
        <v>0.68899999999999995</v>
      </c>
      <c r="H114">
        <v>0.2792</v>
      </c>
      <c r="I114">
        <v>2.2210000000000001</v>
      </c>
    </row>
    <row r="115" spans="1:9" x14ac:dyDescent="0.35">
      <c r="A115">
        <v>114</v>
      </c>
      <c r="B115">
        <v>250</v>
      </c>
      <c r="C115">
        <v>8497</v>
      </c>
      <c r="D115">
        <v>30015</v>
      </c>
      <c r="E115">
        <v>21518</v>
      </c>
      <c r="F115">
        <v>0.28310000000000002</v>
      </c>
      <c r="G115" s="9">
        <v>0.71699999999999997</v>
      </c>
      <c r="H115">
        <v>0.90649999999999997</v>
      </c>
      <c r="I115">
        <v>2.532</v>
      </c>
    </row>
    <row r="116" spans="1:9" x14ac:dyDescent="0.35">
      <c r="A116">
        <v>115</v>
      </c>
      <c r="B116">
        <v>290</v>
      </c>
      <c r="C116">
        <v>10475</v>
      </c>
      <c r="D116">
        <v>29786</v>
      </c>
      <c r="E116">
        <v>19311</v>
      </c>
      <c r="F116">
        <v>0.35170000000000001</v>
      </c>
      <c r="G116" s="9">
        <v>0.64800000000000002</v>
      </c>
      <c r="H116">
        <v>0.23680000000000001</v>
      </c>
      <c r="I116">
        <v>1.8440000000000001</v>
      </c>
    </row>
    <row r="117" spans="1:9" x14ac:dyDescent="0.35">
      <c r="A117">
        <v>116</v>
      </c>
      <c r="B117">
        <v>250</v>
      </c>
      <c r="C117">
        <v>8362</v>
      </c>
      <c r="D117">
        <v>26967</v>
      </c>
      <c r="E117">
        <v>18605</v>
      </c>
      <c r="F117">
        <v>0.31009999999999999</v>
      </c>
      <c r="G117" s="9">
        <v>0.69</v>
      </c>
      <c r="H117">
        <v>0.67979999999999996</v>
      </c>
      <c r="I117">
        <v>2.2250000000000001</v>
      </c>
    </row>
    <row r="118" spans="1:9" x14ac:dyDescent="0.35">
      <c r="A118">
        <v>117</v>
      </c>
      <c r="B118">
        <v>270</v>
      </c>
      <c r="C118">
        <v>7666</v>
      </c>
      <c r="D118">
        <v>27394</v>
      </c>
      <c r="E118">
        <v>19728</v>
      </c>
      <c r="F118">
        <v>0.27979999999999999</v>
      </c>
      <c r="G118" s="9">
        <v>0.72</v>
      </c>
      <c r="H118">
        <v>1.016</v>
      </c>
      <c r="I118">
        <v>2.573</v>
      </c>
    </row>
    <row r="119" spans="1:9" x14ac:dyDescent="0.35">
      <c r="A119">
        <v>118</v>
      </c>
      <c r="B119">
        <v>280</v>
      </c>
      <c r="C119">
        <v>9746</v>
      </c>
      <c r="D119">
        <v>25216</v>
      </c>
      <c r="E119">
        <v>15470</v>
      </c>
      <c r="F119">
        <v>0.38650000000000001</v>
      </c>
      <c r="G119" s="9">
        <v>0.61299999999999999</v>
      </c>
      <c r="H119">
        <v>0.11260000000000001</v>
      </c>
      <c r="I119">
        <v>1.587</v>
      </c>
    </row>
    <row r="120" spans="1:9" x14ac:dyDescent="0.35">
      <c r="A120">
        <v>119</v>
      </c>
      <c r="B120">
        <v>260</v>
      </c>
      <c r="C120">
        <v>8769</v>
      </c>
      <c r="D120">
        <v>28051</v>
      </c>
      <c r="E120">
        <v>19282</v>
      </c>
      <c r="F120">
        <v>0.31259999999999999</v>
      </c>
      <c r="G120" s="9">
        <v>0.68700000000000006</v>
      </c>
      <c r="H120">
        <v>0.39140000000000003</v>
      </c>
      <c r="I120">
        <v>2.1989999999999998</v>
      </c>
    </row>
    <row r="121" spans="1:9" x14ac:dyDescent="0.35">
      <c r="A121">
        <v>120</v>
      </c>
      <c r="B121">
        <v>300</v>
      </c>
      <c r="C121">
        <v>7289</v>
      </c>
      <c r="D121">
        <v>25499</v>
      </c>
      <c r="E121">
        <v>18210</v>
      </c>
      <c r="F121">
        <v>0.28589999999999999</v>
      </c>
      <c r="G121" s="9">
        <v>0.71399999999999997</v>
      </c>
      <c r="H121">
        <v>0.85150000000000003</v>
      </c>
      <c r="I121">
        <v>2.4980000000000002</v>
      </c>
    </row>
    <row r="122" spans="1:9" x14ac:dyDescent="0.35">
      <c r="A122">
        <v>121</v>
      </c>
      <c r="B122">
        <v>300</v>
      </c>
      <c r="C122">
        <v>7667</v>
      </c>
      <c r="D122">
        <v>25081</v>
      </c>
      <c r="E122">
        <v>17414</v>
      </c>
      <c r="F122">
        <v>0.30570000000000003</v>
      </c>
      <c r="G122" s="9">
        <v>0.69399999999999995</v>
      </c>
      <c r="H122">
        <v>0.52349999999999997</v>
      </c>
      <c r="I122">
        <v>2.2709999999999999</v>
      </c>
    </row>
    <row r="123" spans="1:9" x14ac:dyDescent="0.35">
      <c r="A123">
        <v>122</v>
      </c>
      <c r="B123">
        <v>300</v>
      </c>
      <c r="C123">
        <v>8708</v>
      </c>
      <c r="D123">
        <v>22848</v>
      </c>
      <c r="E123">
        <v>14140</v>
      </c>
      <c r="F123">
        <v>0.38109999999999999</v>
      </c>
      <c r="G123" s="9">
        <v>0.61899999999999999</v>
      </c>
      <c r="H123">
        <v>0.2722</v>
      </c>
      <c r="I123">
        <v>1.6240000000000001</v>
      </c>
    </row>
    <row r="124" spans="1:9" x14ac:dyDescent="0.35">
      <c r="A124">
        <v>123</v>
      </c>
      <c r="B124">
        <v>240</v>
      </c>
      <c r="C124">
        <v>8378</v>
      </c>
      <c r="D124">
        <v>24241</v>
      </c>
      <c r="E124">
        <v>15863</v>
      </c>
      <c r="F124">
        <v>0.34560000000000002</v>
      </c>
      <c r="G124" s="9">
        <v>0.65400000000000003</v>
      </c>
      <c r="H124">
        <v>0.50049999999999994</v>
      </c>
      <c r="I124">
        <v>1.893</v>
      </c>
    </row>
    <row r="125" spans="1:9" x14ac:dyDescent="0.35">
      <c r="A125">
        <v>124</v>
      </c>
      <c r="B125">
        <v>210</v>
      </c>
      <c r="C125">
        <v>7564</v>
      </c>
      <c r="D125">
        <v>22037</v>
      </c>
      <c r="E125">
        <v>14473</v>
      </c>
      <c r="F125">
        <v>0.34320000000000001</v>
      </c>
      <c r="G125" s="9">
        <v>0.65700000000000003</v>
      </c>
      <c r="H125">
        <v>0.52500000000000002</v>
      </c>
      <c r="I125">
        <v>1.913</v>
      </c>
    </row>
    <row r="126" spans="1:9" x14ac:dyDescent="0.35">
      <c r="A126">
        <v>125</v>
      </c>
      <c r="B126">
        <v>300</v>
      </c>
      <c r="C126">
        <v>7370</v>
      </c>
      <c r="D126">
        <v>25090</v>
      </c>
      <c r="E126">
        <v>17720</v>
      </c>
      <c r="F126">
        <v>0.29370000000000002</v>
      </c>
      <c r="G126" s="9">
        <v>0.70599999999999996</v>
      </c>
      <c r="H126">
        <v>1.1803999999999999</v>
      </c>
      <c r="I126">
        <v>2.4039999999999999</v>
      </c>
    </row>
    <row r="127" spans="1:9" x14ac:dyDescent="0.35">
      <c r="A127">
        <v>126</v>
      </c>
      <c r="B127">
        <v>270</v>
      </c>
      <c r="C127">
        <v>9141</v>
      </c>
      <c r="D127">
        <v>30100</v>
      </c>
      <c r="E127">
        <v>20959</v>
      </c>
      <c r="F127">
        <v>0.30370000000000003</v>
      </c>
      <c r="G127" s="9">
        <v>0.69599999999999995</v>
      </c>
      <c r="H127">
        <v>0.32290000000000002</v>
      </c>
      <c r="I127">
        <v>2.2930000000000001</v>
      </c>
    </row>
    <row r="128" spans="1:9" x14ac:dyDescent="0.35">
      <c r="A128">
        <v>127</v>
      </c>
      <c r="B128">
        <v>290</v>
      </c>
      <c r="C128">
        <v>8151</v>
      </c>
      <c r="D128">
        <v>25782</v>
      </c>
      <c r="E128">
        <v>17631</v>
      </c>
      <c r="F128">
        <v>0.31619999999999998</v>
      </c>
      <c r="G128" s="9">
        <v>0.68400000000000005</v>
      </c>
      <c r="H128">
        <v>0.92490000000000006</v>
      </c>
      <c r="I128">
        <v>2.1629999999999998</v>
      </c>
    </row>
    <row r="129" spans="1:9" x14ac:dyDescent="0.35">
      <c r="A129">
        <v>128</v>
      </c>
      <c r="B129">
        <v>290</v>
      </c>
      <c r="C129">
        <v>10601</v>
      </c>
      <c r="D129">
        <v>27099</v>
      </c>
      <c r="E129">
        <v>16498</v>
      </c>
      <c r="F129">
        <v>0.39119999999999999</v>
      </c>
      <c r="G129" s="9">
        <v>0.60899999999999999</v>
      </c>
      <c r="H129">
        <v>0.14949999999999999</v>
      </c>
      <c r="I129">
        <v>1.556</v>
      </c>
    </row>
    <row r="130" spans="1:9" x14ac:dyDescent="0.35">
      <c r="A130">
        <v>129</v>
      </c>
      <c r="B130">
        <v>260</v>
      </c>
      <c r="C130">
        <v>7434</v>
      </c>
      <c r="D130">
        <v>22033</v>
      </c>
      <c r="E130">
        <v>14599</v>
      </c>
      <c r="F130">
        <v>0.33739999999999998</v>
      </c>
      <c r="G130" s="9">
        <v>0.66300000000000003</v>
      </c>
      <c r="H130">
        <v>0.44259999999999999</v>
      </c>
      <c r="I130">
        <v>1.964</v>
      </c>
    </row>
    <row r="131" spans="1:9" x14ac:dyDescent="0.35">
      <c r="A131">
        <v>130</v>
      </c>
      <c r="B131">
        <v>290</v>
      </c>
      <c r="C131">
        <v>7159</v>
      </c>
      <c r="D131">
        <v>23516</v>
      </c>
      <c r="E131">
        <v>16357</v>
      </c>
      <c r="F131">
        <v>0.3044</v>
      </c>
      <c r="G131" s="9">
        <v>0.69599999999999995</v>
      </c>
      <c r="H131">
        <v>0.55679999999999996</v>
      </c>
      <c r="I131">
        <v>2.2850000000000001</v>
      </c>
    </row>
    <row r="132" spans="1:9" x14ac:dyDescent="0.35">
      <c r="A132">
        <v>131</v>
      </c>
      <c r="B132">
        <v>230</v>
      </c>
      <c r="C132">
        <v>8025</v>
      </c>
      <c r="D132">
        <v>19679</v>
      </c>
      <c r="E132">
        <v>11654</v>
      </c>
      <c r="F132">
        <v>0.4078</v>
      </c>
      <c r="G132" s="9">
        <v>0.59199999999999997</v>
      </c>
      <c r="H132">
        <v>0.21440000000000001</v>
      </c>
      <c r="I132">
        <v>1.452</v>
      </c>
    </row>
    <row r="133" spans="1:9" x14ac:dyDescent="0.35">
      <c r="A133">
        <v>132</v>
      </c>
      <c r="B133">
        <v>280</v>
      </c>
      <c r="C133">
        <v>7078</v>
      </c>
      <c r="D133">
        <v>28524</v>
      </c>
      <c r="E133">
        <v>21446</v>
      </c>
      <c r="F133">
        <v>0.24809999999999999</v>
      </c>
      <c r="G133" s="9">
        <v>0.752</v>
      </c>
      <c r="H133">
        <v>0.74919999999999998</v>
      </c>
      <c r="I133">
        <v>3.03</v>
      </c>
    </row>
    <row r="134" spans="1:9" x14ac:dyDescent="0.35">
      <c r="A134">
        <v>133</v>
      </c>
      <c r="B134">
        <v>270</v>
      </c>
      <c r="C134">
        <v>7236</v>
      </c>
      <c r="D134">
        <v>25633</v>
      </c>
      <c r="E134">
        <v>18397</v>
      </c>
      <c r="F134">
        <v>0.2823</v>
      </c>
      <c r="G134" s="9">
        <v>0.71799999999999997</v>
      </c>
      <c r="H134">
        <v>0.83909999999999996</v>
      </c>
      <c r="I134">
        <v>2.5419999999999998</v>
      </c>
    </row>
    <row r="135" spans="1:9" x14ac:dyDescent="0.35">
      <c r="A135">
        <v>134</v>
      </c>
      <c r="B135">
        <v>280</v>
      </c>
      <c r="C135">
        <v>6911</v>
      </c>
      <c r="D135">
        <v>29600</v>
      </c>
      <c r="E135">
        <v>22689</v>
      </c>
      <c r="F135">
        <v>0.23350000000000001</v>
      </c>
      <c r="G135" s="9">
        <v>0.76700000000000002</v>
      </c>
      <c r="H135">
        <v>1.4069</v>
      </c>
      <c r="I135">
        <v>3.2829999999999999</v>
      </c>
    </row>
    <row r="136" spans="1:9" x14ac:dyDescent="0.35">
      <c r="A136">
        <v>135</v>
      </c>
      <c r="B136">
        <v>260</v>
      </c>
      <c r="C136">
        <v>6588</v>
      </c>
      <c r="D136">
        <v>27808</v>
      </c>
      <c r="E136">
        <v>21220</v>
      </c>
      <c r="F136">
        <v>0.2369</v>
      </c>
      <c r="G136" s="9">
        <v>0.76300000000000001</v>
      </c>
      <c r="H136">
        <v>1.8877999999999999</v>
      </c>
      <c r="I136">
        <v>3.2210000000000001</v>
      </c>
    </row>
    <row r="137" spans="1:9" x14ac:dyDescent="0.35">
      <c r="A137">
        <v>136</v>
      </c>
      <c r="B137">
        <v>280</v>
      </c>
      <c r="C137">
        <v>6802</v>
      </c>
      <c r="D137">
        <v>28785</v>
      </c>
      <c r="E137">
        <v>21983</v>
      </c>
      <c r="F137">
        <v>0.23630000000000001</v>
      </c>
      <c r="G137" s="9">
        <v>0.76400000000000001</v>
      </c>
      <c r="H137">
        <v>2.0238999999999998</v>
      </c>
      <c r="I137">
        <v>3.2320000000000002</v>
      </c>
    </row>
    <row r="138" spans="1:9" x14ac:dyDescent="0.35">
      <c r="A138">
        <v>137</v>
      </c>
      <c r="B138">
        <v>240</v>
      </c>
      <c r="C138">
        <v>7348</v>
      </c>
      <c r="D138">
        <v>28500</v>
      </c>
      <c r="E138">
        <v>21152</v>
      </c>
      <c r="F138">
        <v>0.25779999999999997</v>
      </c>
      <c r="G138" s="9">
        <v>0.74199999999999999</v>
      </c>
      <c r="H138">
        <v>0.9335</v>
      </c>
      <c r="I138">
        <v>2.879</v>
      </c>
    </row>
    <row r="139" spans="1:9" x14ac:dyDescent="0.35">
      <c r="A139">
        <v>138</v>
      </c>
      <c r="B139">
        <v>240</v>
      </c>
      <c r="C139">
        <v>6308</v>
      </c>
      <c r="D139">
        <v>27591</v>
      </c>
      <c r="E139">
        <v>21283</v>
      </c>
      <c r="F139">
        <v>0.2286</v>
      </c>
      <c r="G139" s="9">
        <v>0.77100000000000002</v>
      </c>
      <c r="H139">
        <v>1.4193</v>
      </c>
      <c r="I139">
        <v>3.3740000000000001</v>
      </c>
    </row>
    <row r="140" spans="1:9" x14ac:dyDescent="0.35">
      <c r="A140">
        <v>139</v>
      </c>
      <c r="B140">
        <v>290</v>
      </c>
      <c r="C140">
        <v>8865</v>
      </c>
      <c r="D140">
        <v>34339</v>
      </c>
      <c r="E140">
        <v>25474</v>
      </c>
      <c r="F140">
        <v>0.25819999999999999</v>
      </c>
      <c r="G140" s="9">
        <v>0.74199999999999999</v>
      </c>
      <c r="H140">
        <v>0.96840000000000004</v>
      </c>
      <c r="I140">
        <v>2.8740000000000001</v>
      </c>
    </row>
    <row r="141" spans="1:9" x14ac:dyDescent="0.35">
      <c r="A141">
        <v>140</v>
      </c>
      <c r="B141">
        <v>290</v>
      </c>
      <c r="C141">
        <v>7076</v>
      </c>
      <c r="D141">
        <v>36030</v>
      </c>
      <c r="E141">
        <v>28954</v>
      </c>
      <c r="F141">
        <v>0.19639999999999999</v>
      </c>
      <c r="G141" s="9">
        <v>0.80400000000000005</v>
      </c>
      <c r="H141">
        <v>2.1924000000000001</v>
      </c>
      <c r="I141">
        <v>4.0919999999999996</v>
      </c>
    </row>
    <row r="142" spans="1:9" x14ac:dyDescent="0.35">
      <c r="A142">
        <v>141</v>
      </c>
      <c r="B142">
        <v>250</v>
      </c>
      <c r="C142">
        <v>7376</v>
      </c>
      <c r="D142">
        <v>29209</v>
      </c>
      <c r="E142">
        <v>21833</v>
      </c>
      <c r="F142">
        <v>0.2525</v>
      </c>
      <c r="G142" s="9">
        <v>0.747</v>
      </c>
      <c r="H142">
        <v>1.6171</v>
      </c>
      <c r="I142">
        <v>2.96</v>
      </c>
    </row>
    <row r="143" spans="1:9" x14ac:dyDescent="0.35">
      <c r="A143">
        <v>142</v>
      </c>
      <c r="B143">
        <v>280</v>
      </c>
      <c r="C143">
        <v>8116</v>
      </c>
      <c r="D143">
        <v>29016</v>
      </c>
      <c r="E143">
        <v>20900</v>
      </c>
      <c r="F143">
        <v>0.2797</v>
      </c>
      <c r="G143" s="9">
        <v>0.72</v>
      </c>
      <c r="H143">
        <v>1.3189</v>
      </c>
      <c r="I143">
        <v>2.5750000000000002</v>
      </c>
    </row>
    <row r="144" spans="1:9" x14ac:dyDescent="0.35">
      <c r="A144">
        <v>143</v>
      </c>
      <c r="B144">
        <v>280</v>
      </c>
      <c r="C144">
        <v>7279</v>
      </c>
      <c r="D144">
        <v>25605</v>
      </c>
      <c r="E144">
        <v>18326</v>
      </c>
      <c r="F144">
        <v>0.2843</v>
      </c>
      <c r="G144" s="9">
        <v>0.71599999999999997</v>
      </c>
      <c r="H144">
        <v>0.91779999999999995</v>
      </c>
      <c r="I144">
        <v>2.5179999999999998</v>
      </c>
    </row>
    <row r="145" spans="1:9" x14ac:dyDescent="0.35">
      <c r="A145">
        <v>144</v>
      </c>
      <c r="B145">
        <v>300</v>
      </c>
      <c r="C145">
        <v>6823</v>
      </c>
      <c r="D145">
        <v>24117</v>
      </c>
      <c r="E145">
        <v>17294</v>
      </c>
      <c r="F145">
        <v>0.28289999999999998</v>
      </c>
      <c r="G145" s="9">
        <v>0.71699999999999997</v>
      </c>
      <c r="H145">
        <v>1.4261999999999999</v>
      </c>
      <c r="I145">
        <v>2.5350000000000001</v>
      </c>
    </row>
    <row r="146" spans="1:9" x14ac:dyDescent="0.35">
      <c r="A146">
        <v>145</v>
      </c>
      <c r="B146">
        <v>250</v>
      </c>
      <c r="C146">
        <v>8352</v>
      </c>
      <c r="D146">
        <v>29782</v>
      </c>
      <c r="E146">
        <v>21430</v>
      </c>
      <c r="F146">
        <v>0.28039999999999998</v>
      </c>
      <c r="G146" s="9">
        <v>0.72</v>
      </c>
      <c r="H146">
        <v>1.3543000000000001</v>
      </c>
      <c r="I146">
        <v>2.5659999999999998</v>
      </c>
    </row>
    <row r="147" spans="1:9" x14ac:dyDescent="0.35">
      <c r="A147">
        <v>146</v>
      </c>
      <c r="B147">
        <v>300</v>
      </c>
      <c r="C147">
        <v>7626</v>
      </c>
      <c r="D147">
        <v>26062</v>
      </c>
      <c r="E147">
        <v>18436</v>
      </c>
      <c r="F147">
        <v>0.29260000000000003</v>
      </c>
      <c r="G147" s="9">
        <v>0.70699999999999996</v>
      </c>
      <c r="H147">
        <v>1.5575000000000001</v>
      </c>
      <c r="I147">
        <v>2.4180000000000001</v>
      </c>
    </row>
    <row r="148" spans="1:9" x14ac:dyDescent="0.35">
      <c r="A148">
        <v>147</v>
      </c>
      <c r="B148">
        <v>500</v>
      </c>
      <c r="C148">
        <v>6199</v>
      </c>
      <c r="D148">
        <v>26234</v>
      </c>
      <c r="E148">
        <v>20035</v>
      </c>
      <c r="F148">
        <v>0.23630000000000001</v>
      </c>
      <c r="G148" s="9">
        <v>0.76400000000000001</v>
      </c>
      <c r="H148">
        <v>2.6431</v>
      </c>
      <c r="I148">
        <v>3.2320000000000002</v>
      </c>
    </row>
    <row r="149" spans="1:9" x14ac:dyDescent="0.35">
      <c r="A149">
        <v>148</v>
      </c>
      <c r="B149">
        <v>290</v>
      </c>
      <c r="C149">
        <v>6125</v>
      </c>
      <c r="D149">
        <v>28949</v>
      </c>
      <c r="E149">
        <v>22824</v>
      </c>
      <c r="F149">
        <v>0.21160000000000001</v>
      </c>
      <c r="G149" s="9">
        <v>0.78800000000000003</v>
      </c>
      <c r="H149">
        <v>2.9014000000000002</v>
      </c>
      <c r="I149">
        <v>3.726</v>
      </c>
    </row>
    <row r="150" spans="1:9" x14ac:dyDescent="0.35">
      <c r="A150">
        <v>149</v>
      </c>
      <c r="B150">
        <v>300</v>
      </c>
      <c r="C150">
        <v>6077</v>
      </c>
      <c r="D150">
        <v>31030</v>
      </c>
      <c r="E150">
        <v>24953</v>
      </c>
      <c r="F150">
        <v>0.1958</v>
      </c>
      <c r="G150" s="9">
        <v>0.80400000000000005</v>
      </c>
      <c r="H150">
        <v>4.6315</v>
      </c>
      <c r="I150">
        <v>4.1059999999999999</v>
      </c>
    </row>
    <row r="151" spans="1:9" x14ac:dyDescent="0.35">
      <c r="A151">
        <v>150</v>
      </c>
      <c r="B151">
        <v>280</v>
      </c>
      <c r="C151">
        <v>10851</v>
      </c>
      <c r="D151">
        <v>28611</v>
      </c>
      <c r="E151">
        <v>17760</v>
      </c>
      <c r="F151">
        <v>0.37930000000000003</v>
      </c>
      <c r="G151" s="9">
        <v>0.621</v>
      </c>
      <c r="H151">
        <v>0.18290000000000001</v>
      </c>
      <c r="I151">
        <v>1.637</v>
      </c>
    </row>
    <row r="152" spans="1:9" x14ac:dyDescent="0.35">
      <c r="A152">
        <v>151</v>
      </c>
      <c r="B152">
        <v>280</v>
      </c>
      <c r="C152">
        <v>9619</v>
      </c>
      <c r="D152">
        <v>23961</v>
      </c>
      <c r="E152">
        <v>14342</v>
      </c>
      <c r="F152">
        <v>0.40139999999999998</v>
      </c>
      <c r="G152" s="9">
        <v>0.59899999999999998</v>
      </c>
      <c r="H152">
        <v>0.17030000000000001</v>
      </c>
      <c r="I152">
        <v>1.4910000000000001</v>
      </c>
    </row>
    <row r="153" spans="1:9" x14ac:dyDescent="0.35">
      <c r="A153">
        <v>152</v>
      </c>
      <c r="B153">
        <v>250</v>
      </c>
      <c r="C153">
        <v>8522</v>
      </c>
      <c r="D153">
        <v>31636</v>
      </c>
      <c r="E153">
        <v>23114</v>
      </c>
      <c r="F153">
        <v>0.26939999999999997</v>
      </c>
      <c r="G153" s="9">
        <v>0.73099999999999998</v>
      </c>
      <c r="H153">
        <v>1.1935</v>
      </c>
      <c r="I153">
        <v>2.7120000000000002</v>
      </c>
    </row>
    <row r="154" spans="1:9" x14ac:dyDescent="0.35">
      <c r="A154">
        <v>153</v>
      </c>
      <c r="B154">
        <v>280</v>
      </c>
      <c r="C154">
        <v>7314</v>
      </c>
      <c r="D154">
        <v>26399</v>
      </c>
      <c r="E154">
        <v>19085</v>
      </c>
      <c r="F154">
        <v>0.27710000000000001</v>
      </c>
      <c r="G154" s="9">
        <v>0.72299999999999998</v>
      </c>
      <c r="H154">
        <v>1.8795999999999999</v>
      </c>
      <c r="I154">
        <v>2.609</v>
      </c>
    </row>
    <row r="155" spans="1:9" x14ac:dyDescent="0.35">
      <c r="A155">
        <v>154</v>
      </c>
      <c r="B155">
        <v>300</v>
      </c>
      <c r="C155">
        <v>7345</v>
      </c>
      <c r="D155">
        <v>30238</v>
      </c>
      <c r="E155">
        <v>22893</v>
      </c>
      <c r="F155">
        <v>0.2429</v>
      </c>
      <c r="G155" s="9">
        <v>0.75700000000000001</v>
      </c>
      <c r="H155">
        <v>2.7568999999999999</v>
      </c>
      <c r="I155">
        <v>3.117</v>
      </c>
    </row>
    <row r="156" spans="1:9" x14ac:dyDescent="0.35">
      <c r="A156">
        <v>155</v>
      </c>
      <c r="B156">
        <v>300</v>
      </c>
      <c r="C156">
        <v>7796</v>
      </c>
      <c r="D156">
        <v>31782</v>
      </c>
      <c r="E156">
        <v>23986</v>
      </c>
      <c r="F156">
        <v>0.24529999999999999</v>
      </c>
      <c r="G156" s="9">
        <v>0.755</v>
      </c>
      <c r="H156">
        <v>2.8349000000000002</v>
      </c>
      <c r="I156">
        <v>3.077</v>
      </c>
    </row>
    <row r="157" spans="1:9" x14ac:dyDescent="0.35">
      <c r="A157">
        <v>156</v>
      </c>
      <c r="B157">
        <v>400</v>
      </c>
      <c r="C157">
        <v>8507</v>
      </c>
      <c r="D157">
        <v>26952</v>
      </c>
      <c r="E157">
        <v>18445</v>
      </c>
      <c r="F157">
        <v>0.31559999999999999</v>
      </c>
      <c r="G157" s="9">
        <v>0.68400000000000005</v>
      </c>
      <c r="H157">
        <v>0.92979999999999996</v>
      </c>
      <c r="I157">
        <v>2.1680000000000001</v>
      </c>
    </row>
    <row r="158" spans="1:9" x14ac:dyDescent="0.35">
      <c r="A158">
        <v>157</v>
      </c>
      <c r="B158">
        <v>400</v>
      </c>
      <c r="C158">
        <v>7974</v>
      </c>
      <c r="D158">
        <v>28272</v>
      </c>
      <c r="E158">
        <v>20298</v>
      </c>
      <c r="F158">
        <v>0.28199999999999997</v>
      </c>
      <c r="G158" s="9">
        <v>0.71799999999999997</v>
      </c>
      <c r="H158">
        <v>1.1449</v>
      </c>
      <c r="I158">
        <v>2.5459999999999998</v>
      </c>
    </row>
    <row r="159" spans="1:9" x14ac:dyDescent="0.35">
      <c r="A159">
        <v>158</v>
      </c>
      <c r="B159">
        <v>290</v>
      </c>
      <c r="C159">
        <v>7922</v>
      </c>
      <c r="D159">
        <v>28181</v>
      </c>
      <c r="E159">
        <v>20259</v>
      </c>
      <c r="F159">
        <v>0.28110000000000002</v>
      </c>
      <c r="G159" s="9">
        <v>0.71899999999999997</v>
      </c>
      <c r="H159">
        <v>1.3753</v>
      </c>
      <c r="I159">
        <v>2.5569999999999999</v>
      </c>
    </row>
    <row r="160" spans="1:9" x14ac:dyDescent="0.35">
      <c r="A160">
        <v>159</v>
      </c>
      <c r="B160">
        <v>300</v>
      </c>
      <c r="C160">
        <v>7146</v>
      </c>
      <c r="D160">
        <v>26388</v>
      </c>
      <c r="E160">
        <v>19242</v>
      </c>
      <c r="F160">
        <v>0.27079999999999999</v>
      </c>
      <c r="G160" s="9">
        <v>0.72899999999999998</v>
      </c>
      <c r="H160">
        <v>1.7301</v>
      </c>
      <c r="I160">
        <v>2.6930000000000001</v>
      </c>
    </row>
    <row r="161" spans="1:9" x14ac:dyDescent="0.35">
      <c r="A161">
        <v>160</v>
      </c>
      <c r="B161">
        <v>260</v>
      </c>
      <c r="C161">
        <v>9025</v>
      </c>
      <c r="D161">
        <v>28276</v>
      </c>
      <c r="E161">
        <v>19251</v>
      </c>
      <c r="F161">
        <v>0.31919999999999998</v>
      </c>
      <c r="G161" s="9">
        <v>0.68100000000000005</v>
      </c>
      <c r="H161">
        <v>0.56079999999999997</v>
      </c>
      <c r="I161">
        <v>2.133</v>
      </c>
    </row>
    <row r="162" spans="1:9" x14ac:dyDescent="0.35">
      <c r="A162">
        <v>161</v>
      </c>
      <c r="B162">
        <v>300</v>
      </c>
      <c r="C162">
        <v>7686</v>
      </c>
      <c r="D162">
        <v>27747</v>
      </c>
      <c r="E162">
        <v>20061</v>
      </c>
      <c r="F162">
        <v>0.27700000000000002</v>
      </c>
      <c r="G162" s="9">
        <v>0.72299999999999998</v>
      </c>
      <c r="H162">
        <v>1.4816</v>
      </c>
      <c r="I162">
        <v>2.61</v>
      </c>
    </row>
    <row r="163" spans="1:9" x14ac:dyDescent="0.35">
      <c r="A163">
        <v>162</v>
      </c>
      <c r="B163">
        <v>300</v>
      </c>
      <c r="C163">
        <v>7153</v>
      </c>
      <c r="D163">
        <v>29716</v>
      </c>
      <c r="E163">
        <v>22563</v>
      </c>
      <c r="F163">
        <v>0.2407</v>
      </c>
      <c r="G163" s="9">
        <v>0.75900000000000001</v>
      </c>
      <c r="H163">
        <v>2.3996</v>
      </c>
      <c r="I163">
        <v>3.1539999999999999</v>
      </c>
    </row>
    <row r="164" spans="1:9" x14ac:dyDescent="0.35">
      <c r="A164">
        <v>163</v>
      </c>
      <c r="B164">
        <v>280</v>
      </c>
      <c r="C164">
        <v>7181</v>
      </c>
      <c r="D164">
        <v>28934</v>
      </c>
      <c r="E164">
        <v>21753</v>
      </c>
      <c r="F164">
        <v>0.2482</v>
      </c>
      <c r="G164" s="9">
        <v>0.752</v>
      </c>
      <c r="H164">
        <v>1.4662999999999999</v>
      </c>
      <c r="I164">
        <v>3.0289999999999999</v>
      </c>
    </row>
    <row r="165" spans="1:9" x14ac:dyDescent="0.35">
      <c r="A165">
        <v>164</v>
      </c>
      <c r="B165">
        <v>270</v>
      </c>
      <c r="C165">
        <v>6682</v>
      </c>
      <c r="D165">
        <v>27707</v>
      </c>
      <c r="E165">
        <v>21025</v>
      </c>
      <c r="F165">
        <v>0.2412</v>
      </c>
      <c r="G165" s="9">
        <v>0.75900000000000001</v>
      </c>
      <c r="H165">
        <v>1.7073</v>
      </c>
      <c r="I165">
        <v>3.1469999999999998</v>
      </c>
    </row>
    <row r="166" spans="1:9" x14ac:dyDescent="0.35">
      <c r="A166">
        <v>165</v>
      </c>
      <c r="B166">
        <v>300</v>
      </c>
      <c r="C166">
        <v>8265</v>
      </c>
      <c r="D166">
        <v>32281</v>
      </c>
      <c r="E166">
        <v>24016</v>
      </c>
      <c r="F166">
        <v>0.25600000000000001</v>
      </c>
      <c r="G166" s="9">
        <v>0.74399999999999999</v>
      </c>
      <c r="H166">
        <v>1.7405999999999999</v>
      </c>
      <c r="I166">
        <v>2.9060000000000001</v>
      </c>
    </row>
    <row r="167" spans="1:9" x14ac:dyDescent="0.35">
      <c r="A167">
        <v>166</v>
      </c>
      <c r="B167">
        <v>400</v>
      </c>
      <c r="C167">
        <v>7158</v>
      </c>
      <c r="D167">
        <v>32220</v>
      </c>
      <c r="E167">
        <v>25062</v>
      </c>
      <c r="F167">
        <v>0.22220000000000001</v>
      </c>
      <c r="G167" s="9">
        <v>0.77800000000000002</v>
      </c>
      <c r="H167">
        <v>3.141</v>
      </c>
      <c r="I167">
        <v>3.5009999999999999</v>
      </c>
    </row>
    <row r="168" spans="1:9" x14ac:dyDescent="0.35">
      <c r="A168">
        <v>167</v>
      </c>
      <c r="B168">
        <v>400</v>
      </c>
      <c r="C168">
        <v>6628</v>
      </c>
      <c r="D168">
        <v>29066</v>
      </c>
      <c r="E168">
        <v>22438</v>
      </c>
      <c r="F168">
        <v>0.22800000000000001</v>
      </c>
      <c r="G168" s="9">
        <v>0.77200000000000002</v>
      </c>
      <c r="H168">
        <v>3.6417999999999999</v>
      </c>
      <c r="I168">
        <v>3.3849999999999998</v>
      </c>
    </row>
    <row r="169" spans="1:9" x14ac:dyDescent="0.35">
      <c r="A169">
        <v>168</v>
      </c>
      <c r="B169">
        <v>300</v>
      </c>
      <c r="C169">
        <v>7958</v>
      </c>
      <c r="D169">
        <v>30323</v>
      </c>
      <c r="E169">
        <v>22365</v>
      </c>
      <c r="F169">
        <v>0.26240000000000002</v>
      </c>
      <c r="G169" s="9">
        <v>0.73799999999999999</v>
      </c>
      <c r="H169">
        <v>1.7704</v>
      </c>
      <c r="I169">
        <v>2.81</v>
      </c>
    </row>
    <row r="170" spans="1:9" x14ac:dyDescent="0.35">
      <c r="A170">
        <v>169</v>
      </c>
      <c r="B170">
        <v>300</v>
      </c>
      <c r="C170">
        <v>7811</v>
      </c>
      <c r="D170">
        <v>29951</v>
      </c>
      <c r="E170">
        <v>22140</v>
      </c>
      <c r="F170">
        <v>0.26079999999999998</v>
      </c>
      <c r="G170" s="9">
        <v>0.73899999999999999</v>
      </c>
      <c r="H170">
        <v>0.96970000000000001</v>
      </c>
      <c r="I170">
        <v>2.8340000000000001</v>
      </c>
    </row>
    <row r="171" spans="1:9" x14ac:dyDescent="0.35">
      <c r="A171">
        <v>170</v>
      </c>
      <c r="B171">
        <v>300</v>
      </c>
      <c r="C171">
        <v>7493</v>
      </c>
      <c r="D171">
        <v>30018</v>
      </c>
      <c r="E171">
        <v>22525</v>
      </c>
      <c r="F171">
        <v>0.24959999999999999</v>
      </c>
      <c r="G171" s="9">
        <v>0.75</v>
      </c>
      <c r="H171">
        <v>1.7370000000000001</v>
      </c>
      <c r="I171">
        <v>3.0059999999999998</v>
      </c>
    </row>
    <row r="172" spans="1:9" x14ac:dyDescent="0.35">
      <c r="A172">
        <v>171</v>
      </c>
      <c r="B172">
        <v>240</v>
      </c>
      <c r="C172">
        <v>7495</v>
      </c>
      <c r="D172">
        <v>29516</v>
      </c>
      <c r="E172">
        <v>22021</v>
      </c>
      <c r="F172">
        <v>0.25390000000000001</v>
      </c>
      <c r="G172" s="9">
        <v>0.746</v>
      </c>
      <c r="H172">
        <v>1.4104000000000001</v>
      </c>
      <c r="I172">
        <v>2.9380000000000002</v>
      </c>
    </row>
    <row r="173" spans="1:9" x14ac:dyDescent="0.35">
      <c r="A173">
        <v>172</v>
      </c>
      <c r="B173">
        <v>250</v>
      </c>
      <c r="C173">
        <v>7269</v>
      </c>
      <c r="D173">
        <v>31363</v>
      </c>
      <c r="E173">
        <v>24094</v>
      </c>
      <c r="F173">
        <v>0.23180000000000001</v>
      </c>
      <c r="G173" s="9">
        <v>0.76800000000000002</v>
      </c>
      <c r="H173">
        <v>1.4705999999999999</v>
      </c>
      <c r="I173">
        <v>3.3149999999999999</v>
      </c>
    </row>
    <row r="174" spans="1:9" x14ac:dyDescent="0.35">
      <c r="A174">
        <v>173</v>
      </c>
      <c r="B174">
        <v>290</v>
      </c>
      <c r="C174">
        <v>8566</v>
      </c>
      <c r="D174">
        <v>36711</v>
      </c>
      <c r="E174">
        <v>28145</v>
      </c>
      <c r="F174">
        <v>0.23330000000000001</v>
      </c>
      <c r="G174" s="9">
        <v>0.76700000000000002</v>
      </c>
      <c r="H174">
        <v>1.8543000000000001</v>
      </c>
      <c r="I174">
        <v>3.286</v>
      </c>
    </row>
    <row r="175" spans="1:9" x14ac:dyDescent="0.35">
      <c r="A175">
        <v>174</v>
      </c>
      <c r="B175">
        <v>290</v>
      </c>
      <c r="C175">
        <v>7678</v>
      </c>
      <c r="D175">
        <v>31893</v>
      </c>
      <c r="E175">
        <v>24215</v>
      </c>
      <c r="F175">
        <v>0.2407</v>
      </c>
      <c r="G175" s="9">
        <v>0.75900000000000001</v>
      </c>
      <c r="H175">
        <v>2.2576999999999998</v>
      </c>
      <c r="I175">
        <v>3.1539999999999999</v>
      </c>
    </row>
    <row r="176" spans="1:9" x14ac:dyDescent="0.35">
      <c r="A176">
        <v>175</v>
      </c>
      <c r="B176">
        <v>300</v>
      </c>
      <c r="C176">
        <v>7747</v>
      </c>
      <c r="D176">
        <v>29551</v>
      </c>
      <c r="E176">
        <v>21804</v>
      </c>
      <c r="F176">
        <v>0.26219999999999999</v>
      </c>
      <c r="G176" s="9">
        <v>0.73799999999999999</v>
      </c>
      <c r="H176">
        <v>1.4209000000000001</v>
      </c>
      <c r="I176">
        <v>2.8149999999999999</v>
      </c>
    </row>
    <row r="177" spans="1:9" x14ac:dyDescent="0.35">
      <c r="A177">
        <v>176</v>
      </c>
      <c r="B177">
        <v>300</v>
      </c>
      <c r="C177">
        <v>7664</v>
      </c>
      <c r="D177">
        <v>31039</v>
      </c>
      <c r="E177">
        <v>23375</v>
      </c>
      <c r="F177">
        <v>0.24690000000000001</v>
      </c>
      <c r="G177" s="9">
        <v>0.753</v>
      </c>
      <c r="H177">
        <v>1.9041999999999999</v>
      </c>
      <c r="I177">
        <v>3.05</v>
      </c>
    </row>
    <row r="178" spans="1:9" x14ac:dyDescent="0.35">
      <c r="A178">
        <v>177</v>
      </c>
      <c r="B178">
        <v>260</v>
      </c>
      <c r="C178">
        <v>8121</v>
      </c>
      <c r="D178">
        <v>30348</v>
      </c>
      <c r="E178">
        <v>22227</v>
      </c>
      <c r="F178">
        <v>0.2676</v>
      </c>
      <c r="G178" s="9">
        <v>0.73199999999999998</v>
      </c>
      <c r="H178">
        <v>1.2836000000000001</v>
      </c>
      <c r="I178">
        <v>2.7370000000000001</v>
      </c>
    </row>
    <row r="179" spans="1:9" x14ac:dyDescent="0.35">
      <c r="A179">
        <v>178</v>
      </c>
      <c r="B179">
        <v>290</v>
      </c>
      <c r="C179">
        <v>6633</v>
      </c>
      <c r="D179">
        <v>30415</v>
      </c>
      <c r="E179">
        <v>23782</v>
      </c>
      <c r="F179">
        <v>0.21809999999999999</v>
      </c>
      <c r="G179" s="9">
        <v>0.78200000000000003</v>
      </c>
      <c r="H179">
        <v>2.2673000000000001</v>
      </c>
      <c r="I179">
        <v>3.585</v>
      </c>
    </row>
    <row r="180" spans="1:9" x14ac:dyDescent="0.35">
      <c r="A180">
        <v>179</v>
      </c>
      <c r="B180">
        <v>270</v>
      </c>
      <c r="C180">
        <v>6792</v>
      </c>
      <c r="D180">
        <v>28207</v>
      </c>
      <c r="E180">
        <v>21415</v>
      </c>
      <c r="F180">
        <v>0.24079999999999999</v>
      </c>
      <c r="G180" s="9">
        <v>0.75900000000000001</v>
      </c>
      <c r="H180">
        <v>1.4984</v>
      </c>
      <c r="I180">
        <v>3.153</v>
      </c>
    </row>
    <row r="181" spans="1:9" x14ac:dyDescent="0.35">
      <c r="A181">
        <v>180</v>
      </c>
      <c r="B181">
        <v>290</v>
      </c>
      <c r="C181">
        <v>6477</v>
      </c>
      <c r="D181">
        <v>28767</v>
      </c>
      <c r="E181">
        <v>22290</v>
      </c>
      <c r="F181">
        <v>0.22520000000000001</v>
      </c>
      <c r="G181" s="9">
        <v>0.77500000000000002</v>
      </c>
      <c r="H181">
        <v>2.8715999999999999</v>
      </c>
      <c r="I181">
        <v>3.4409999999999998</v>
      </c>
    </row>
    <row r="182" spans="1:9" x14ac:dyDescent="0.35">
      <c r="A182">
        <v>181</v>
      </c>
      <c r="B182">
        <v>400</v>
      </c>
      <c r="C182">
        <v>7293</v>
      </c>
      <c r="D182">
        <v>33475</v>
      </c>
      <c r="E182">
        <v>26182</v>
      </c>
      <c r="F182">
        <v>0.21790000000000001</v>
      </c>
      <c r="G182" s="9">
        <v>0.78200000000000003</v>
      </c>
      <c r="H182">
        <v>2.4079999999999999</v>
      </c>
      <c r="I182">
        <v>3.59</v>
      </c>
    </row>
    <row r="183" spans="1:9" x14ac:dyDescent="0.35">
      <c r="A183">
        <v>182</v>
      </c>
      <c r="B183">
        <v>300</v>
      </c>
      <c r="C183">
        <v>6847</v>
      </c>
      <c r="D183">
        <v>28293</v>
      </c>
      <c r="E183">
        <v>21446</v>
      </c>
      <c r="F183">
        <v>0.24199999999999999</v>
      </c>
      <c r="G183" s="9">
        <v>0.75800000000000001</v>
      </c>
      <c r="H183">
        <v>1.9296</v>
      </c>
      <c r="I183">
        <v>3.1320000000000001</v>
      </c>
    </row>
    <row r="184" spans="1:9" x14ac:dyDescent="0.35">
      <c r="A184">
        <v>183</v>
      </c>
      <c r="B184">
        <v>600</v>
      </c>
      <c r="C184">
        <v>6558</v>
      </c>
      <c r="D184">
        <v>31590</v>
      </c>
      <c r="E184">
        <v>25032</v>
      </c>
      <c r="F184">
        <v>0.20760000000000001</v>
      </c>
      <c r="G184" s="9">
        <v>0.79200000000000004</v>
      </c>
      <c r="H184">
        <v>3.7511000000000001</v>
      </c>
      <c r="I184">
        <v>3.8170000000000002</v>
      </c>
    </row>
    <row r="185" spans="1:9" x14ac:dyDescent="0.35">
      <c r="A185">
        <v>184</v>
      </c>
      <c r="B185">
        <v>300</v>
      </c>
      <c r="C185">
        <v>6510</v>
      </c>
      <c r="D185">
        <v>29378</v>
      </c>
      <c r="E185">
        <v>22868</v>
      </c>
      <c r="F185">
        <v>0.22159999999999999</v>
      </c>
      <c r="G185" s="9">
        <v>0.77800000000000002</v>
      </c>
      <c r="H185">
        <v>2.5093000000000001</v>
      </c>
      <c r="I185">
        <v>3.5129999999999999</v>
      </c>
    </row>
    <row r="186" spans="1:9" x14ac:dyDescent="0.35">
      <c r="A186">
        <v>185</v>
      </c>
      <c r="B186">
        <v>400</v>
      </c>
      <c r="C186">
        <v>7853</v>
      </c>
      <c r="D186">
        <v>34150</v>
      </c>
      <c r="E186">
        <v>26297</v>
      </c>
      <c r="F186">
        <v>0.23</v>
      </c>
      <c r="G186" s="9">
        <v>0.77</v>
      </c>
      <c r="H186">
        <v>1.3526</v>
      </c>
      <c r="I186">
        <v>3.3490000000000002</v>
      </c>
    </row>
    <row r="187" spans="1:9" x14ac:dyDescent="0.35">
      <c r="A187">
        <v>186</v>
      </c>
      <c r="B187">
        <v>500</v>
      </c>
      <c r="C187">
        <v>7241</v>
      </c>
      <c r="D187">
        <v>29696</v>
      </c>
      <c r="E187">
        <v>22455</v>
      </c>
      <c r="F187">
        <v>0.24379999999999999</v>
      </c>
      <c r="G187" s="9">
        <v>0.75600000000000001</v>
      </c>
      <c r="H187">
        <v>1.5663</v>
      </c>
      <c r="I187">
        <v>3.101</v>
      </c>
    </row>
    <row r="188" spans="1:9" x14ac:dyDescent="0.35">
      <c r="A188">
        <v>187</v>
      </c>
      <c r="B188">
        <v>500</v>
      </c>
      <c r="C188">
        <v>6637</v>
      </c>
      <c r="D188">
        <v>28487</v>
      </c>
      <c r="E188">
        <v>21850</v>
      </c>
      <c r="F188">
        <v>0.23300000000000001</v>
      </c>
      <c r="G188" s="9">
        <v>0.76700000000000002</v>
      </c>
      <c r="H188">
        <v>1.6948000000000001</v>
      </c>
      <c r="I188">
        <v>3.2919999999999998</v>
      </c>
    </row>
    <row r="189" spans="1:9" x14ac:dyDescent="0.35">
      <c r="A189">
        <v>188</v>
      </c>
      <c r="B189">
        <v>500</v>
      </c>
      <c r="C189">
        <v>6662</v>
      </c>
      <c r="D189">
        <v>29396</v>
      </c>
      <c r="E189">
        <v>22734</v>
      </c>
      <c r="F189">
        <v>0.2266</v>
      </c>
      <c r="G189" s="9">
        <v>0.77300000000000002</v>
      </c>
      <c r="H189">
        <v>2.0263</v>
      </c>
      <c r="I189">
        <v>3.4119999999999999</v>
      </c>
    </row>
    <row r="190" spans="1:9" x14ac:dyDescent="0.35">
      <c r="A190">
        <v>189</v>
      </c>
      <c r="B190">
        <v>290</v>
      </c>
      <c r="C190">
        <v>6979</v>
      </c>
      <c r="D190">
        <v>29062</v>
      </c>
      <c r="E190">
        <v>22083</v>
      </c>
      <c r="F190">
        <v>0.24010000000000001</v>
      </c>
      <c r="G190" s="9">
        <v>0.76</v>
      </c>
      <c r="H190">
        <v>1.1853</v>
      </c>
      <c r="I190">
        <v>3.1640000000000001</v>
      </c>
    </row>
    <row r="191" spans="1:9" x14ac:dyDescent="0.35">
      <c r="A191">
        <v>190</v>
      </c>
      <c r="B191">
        <v>300</v>
      </c>
      <c r="C191">
        <v>7007</v>
      </c>
      <c r="D191">
        <v>26782</v>
      </c>
      <c r="E191">
        <v>19775</v>
      </c>
      <c r="F191">
        <v>0.2616</v>
      </c>
      <c r="G191" s="9">
        <v>0.73799999999999999</v>
      </c>
      <c r="H191">
        <v>0.68669999999999998</v>
      </c>
      <c r="I191">
        <v>2.8220000000000001</v>
      </c>
    </row>
    <row r="192" spans="1:9" x14ac:dyDescent="0.35">
      <c r="A192">
        <v>191</v>
      </c>
      <c r="B192">
        <v>500</v>
      </c>
      <c r="C192">
        <v>7064</v>
      </c>
      <c r="D192">
        <v>28158</v>
      </c>
      <c r="E192">
        <v>21094</v>
      </c>
      <c r="F192">
        <v>0.25090000000000001</v>
      </c>
      <c r="G192" s="9">
        <v>0.749</v>
      </c>
      <c r="H192">
        <v>1.1561999999999999</v>
      </c>
      <c r="I192">
        <v>2.9860000000000002</v>
      </c>
    </row>
    <row r="193" spans="1:9" x14ac:dyDescent="0.35">
      <c r="A193">
        <v>192</v>
      </c>
      <c r="B193">
        <v>500</v>
      </c>
      <c r="C193">
        <v>7286</v>
      </c>
      <c r="D193">
        <v>27893</v>
      </c>
      <c r="E193">
        <v>20607</v>
      </c>
      <c r="F193">
        <v>0.26119999999999999</v>
      </c>
      <c r="G193" s="9">
        <v>0.73899999999999999</v>
      </c>
      <c r="H193">
        <v>0.72340000000000004</v>
      </c>
      <c r="I193">
        <v>2.8279999999999998</v>
      </c>
    </row>
    <row r="194" spans="1:9" x14ac:dyDescent="0.35">
      <c r="A194">
        <v>193</v>
      </c>
      <c r="B194">
        <v>290</v>
      </c>
      <c r="C194">
        <v>6315</v>
      </c>
      <c r="D194">
        <v>28873</v>
      </c>
      <c r="E194">
        <v>22558</v>
      </c>
      <c r="F194">
        <v>0.21870000000000001</v>
      </c>
      <c r="G194" s="9">
        <v>0.78100000000000003</v>
      </c>
      <c r="H194">
        <v>1.7222999999999999</v>
      </c>
      <c r="I194">
        <v>3.5720000000000001</v>
      </c>
    </row>
    <row r="195" spans="1:9" x14ac:dyDescent="0.35">
      <c r="A195">
        <v>194</v>
      </c>
      <c r="B195">
        <v>300</v>
      </c>
      <c r="C195">
        <v>6044</v>
      </c>
      <c r="D195">
        <v>27374</v>
      </c>
      <c r="E195">
        <v>21330</v>
      </c>
      <c r="F195">
        <v>0.2208</v>
      </c>
      <c r="G195" s="9">
        <v>0.77900000000000003</v>
      </c>
      <c r="H195">
        <v>1.2649999999999999</v>
      </c>
      <c r="I195">
        <v>3.5289999999999999</v>
      </c>
    </row>
    <row r="196" spans="1:9" x14ac:dyDescent="0.35">
      <c r="A196">
        <v>195</v>
      </c>
      <c r="B196">
        <v>500</v>
      </c>
      <c r="C196">
        <v>6354</v>
      </c>
      <c r="D196">
        <v>29435</v>
      </c>
      <c r="E196">
        <v>23081</v>
      </c>
      <c r="F196">
        <v>0.21590000000000001</v>
      </c>
      <c r="G196" s="9">
        <v>0.78400000000000003</v>
      </c>
      <c r="H196">
        <v>2.0830000000000002</v>
      </c>
      <c r="I196">
        <v>3.633</v>
      </c>
    </row>
    <row r="197" spans="1:9" x14ac:dyDescent="0.35">
      <c r="A197">
        <v>196</v>
      </c>
      <c r="B197">
        <v>500</v>
      </c>
      <c r="C197">
        <v>6325</v>
      </c>
      <c r="D197">
        <v>30475</v>
      </c>
      <c r="E197">
        <v>24150</v>
      </c>
      <c r="F197">
        <v>0.20749999999999999</v>
      </c>
      <c r="G197" s="9">
        <v>0.79200000000000004</v>
      </c>
      <c r="H197">
        <v>3.0375999999999999</v>
      </c>
      <c r="I197">
        <v>3.8180000000000001</v>
      </c>
    </row>
    <row r="198" spans="1:9" x14ac:dyDescent="0.35">
      <c r="A198">
        <v>197</v>
      </c>
      <c r="B198">
        <v>600</v>
      </c>
      <c r="C198">
        <v>6841</v>
      </c>
      <c r="D198">
        <v>31175</v>
      </c>
      <c r="E198">
        <v>24334</v>
      </c>
      <c r="F198">
        <v>0.21940000000000001</v>
      </c>
      <c r="G198" s="9">
        <v>0.78100000000000003</v>
      </c>
      <c r="H198">
        <v>2.4056999999999999</v>
      </c>
      <c r="I198">
        <v>3.5569999999999999</v>
      </c>
    </row>
    <row r="199" spans="1:9" x14ac:dyDescent="0.35">
      <c r="A199">
        <v>198</v>
      </c>
      <c r="B199">
        <v>400</v>
      </c>
      <c r="C199">
        <v>6932</v>
      </c>
      <c r="D199">
        <v>32122</v>
      </c>
      <c r="E199">
        <v>25190</v>
      </c>
      <c r="F199">
        <v>0.21579999999999999</v>
      </c>
      <c r="G199" s="9">
        <v>0.78400000000000003</v>
      </c>
      <c r="H199">
        <v>2.6421999999999999</v>
      </c>
      <c r="I199">
        <v>3.6339999999999999</v>
      </c>
    </row>
    <row r="200" spans="1:9" x14ac:dyDescent="0.35">
      <c r="A200">
        <v>199</v>
      </c>
      <c r="B200">
        <v>600</v>
      </c>
      <c r="C200">
        <v>7264</v>
      </c>
      <c r="D200">
        <v>32956</v>
      </c>
      <c r="E200">
        <v>25692</v>
      </c>
      <c r="F200">
        <v>0.22040000000000001</v>
      </c>
      <c r="G200" s="9">
        <v>0.78</v>
      </c>
      <c r="H200">
        <v>1.8091999999999999</v>
      </c>
      <c r="I200">
        <v>3.5369999999999999</v>
      </c>
    </row>
    <row r="201" spans="1:9" x14ac:dyDescent="0.35">
      <c r="A201">
        <v>200</v>
      </c>
      <c r="B201">
        <v>500</v>
      </c>
      <c r="C201">
        <v>7338</v>
      </c>
      <c r="D201">
        <v>28385</v>
      </c>
      <c r="E201">
        <v>21047</v>
      </c>
      <c r="F201">
        <v>0.25850000000000001</v>
      </c>
      <c r="G201" s="9">
        <v>0.74099999999999999</v>
      </c>
      <c r="H201">
        <v>0.68520000000000003</v>
      </c>
      <c r="I201">
        <v>2.8679999999999999</v>
      </c>
    </row>
    <row r="202" spans="1:9" x14ac:dyDescent="0.35">
      <c r="A202">
        <v>201</v>
      </c>
      <c r="B202">
        <v>250</v>
      </c>
      <c r="C202">
        <v>6736</v>
      </c>
      <c r="D202">
        <v>32645</v>
      </c>
      <c r="E202">
        <v>25909</v>
      </c>
      <c r="F202">
        <v>0.20630000000000001</v>
      </c>
      <c r="G202" s="9">
        <v>0.79400000000000004</v>
      </c>
      <c r="H202">
        <v>2.1162999999999998</v>
      </c>
      <c r="I202">
        <v>3.8460000000000001</v>
      </c>
    </row>
    <row r="203" spans="1:9" x14ac:dyDescent="0.35">
      <c r="A203">
        <v>202</v>
      </c>
      <c r="B203">
        <v>500</v>
      </c>
      <c r="C203">
        <v>7060</v>
      </c>
      <c r="D203">
        <v>35359</v>
      </c>
      <c r="E203">
        <v>28299</v>
      </c>
      <c r="F203">
        <v>0.19969999999999999</v>
      </c>
      <c r="G203" s="9">
        <v>0.8</v>
      </c>
      <c r="H203">
        <v>1.8082</v>
      </c>
      <c r="I203">
        <v>4.008</v>
      </c>
    </row>
    <row r="204" spans="1:9" x14ac:dyDescent="0.35">
      <c r="A204">
        <v>203</v>
      </c>
      <c r="B204">
        <v>500</v>
      </c>
      <c r="C204">
        <v>6741</v>
      </c>
      <c r="D204">
        <v>35412</v>
      </c>
      <c r="E204">
        <v>28671</v>
      </c>
      <c r="F204">
        <v>0.19040000000000001</v>
      </c>
      <c r="G204" s="9">
        <v>0.81</v>
      </c>
      <c r="H204">
        <v>2.8275000000000001</v>
      </c>
      <c r="I204">
        <v>4.2530000000000001</v>
      </c>
    </row>
    <row r="205" spans="1:9" x14ac:dyDescent="0.35">
      <c r="A205">
        <v>204</v>
      </c>
      <c r="B205">
        <v>400</v>
      </c>
      <c r="C205">
        <v>6620</v>
      </c>
      <c r="D205">
        <v>29369</v>
      </c>
      <c r="E205">
        <v>22749</v>
      </c>
      <c r="F205">
        <v>0.22539999999999999</v>
      </c>
      <c r="G205" s="9">
        <v>0.77500000000000002</v>
      </c>
      <c r="H205">
        <v>1.7706999999999999</v>
      </c>
      <c r="I205">
        <v>3.4359999999999999</v>
      </c>
    </row>
    <row r="206" spans="1:9" x14ac:dyDescent="0.35">
      <c r="A206">
        <v>205</v>
      </c>
      <c r="B206">
        <v>400</v>
      </c>
      <c r="C206">
        <v>6716</v>
      </c>
      <c r="D206">
        <v>29666</v>
      </c>
      <c r="E206">
        <v>22950</v>
      </c>
      <c r="F206">
        <v>0.22639999999999999</v>
      </c>
      <c r="G206" s="9">
        <v>0.77400000000000002</v>
      </c>
      <c r="H206">
        <v>1.8144</v>
      </c>
      <c r="I206">
        <v>3.4169999999999998</v>
      </c>
    </row>
    <row r="207" spans="1:9" x14ac:dyDescent="0.35">
      <c r="A207">
        <v>206</v>
      </c>
      <c r="B207">
        <v>400</v>
      </c>
      <c r="C207">
        <v>6561</v>
      </c>
      <c r="D207">
        <v>28975</v>
      </c>
      <c r="E207">
        <v>22414</v>
      </c>
      <c r="F207">
        <v>0.22639999999999999</v>
      </c>
      <c r="G207" s="9">
        <v>0.77400000000000002</v>
      </c>
      <c r="H207">
        <v>1.738</v>
      </c>
      <c r="I207">
        <v>3.4159999999999999</v>
      </c>
    </row>
    <row r="208" spans="1:9" x14ac:dyDescent="0.35">
      <c r="A208">
        <v>207</v>
      </c>
      <c r="B208">
        <v>300</v>
      </c>
      <c r="C208">
        <v>6240</v>
      </c>
      <c r="D208">
        <v>31145</v>
      </c>
      <c r="E208">
        <v>24905</v>
      </c>
      <c r="F208">
        <v>0.20039999999999999</v>
      </c>
      <c r="G208" s="9">
        <v>0.8</v>
      </c>
      <c r="H208">
        <v>2.6320000000000001</v>
      </c>
      <c r="I208">
        <v>3.9910000000000001</v>
      </c>
    </row>
    <row r="209" spans="1:9" x14ac:dyDescent="0.35">
      <c r="A209">
        <v>208</v>
      </c>
      <c r="B209">
        <v>280</v>
      </c>
      <c r="C209">
        <v>6437</v>
      </c>
      <c r="D209">
        <v>29362</v>
      </c>
      <c r="E209">
        <v>22925</v>
      </c>
      <c r="F209">
        <v>0.21920000000000001</v>
      </c>
      <c r="G209" s="9">
        <v>0.78100000000000003</v>
      </c>
      <c r="H209">
        <v>1.9214</v>
      </c>
      <c r="I209">
        <v>3.5609999999999999</v>
      </c>
    </row>
    <row r="210" spans="1:9" x14ac:dyDescent="0.35">
      <c r="A210">
        <v>209</v>
      </c>
      <c r="B210">
        <v>300</v>
      </c>
      <c r="C210">
        <v>6344</v>
      </c>
      <c r="D210">
        <v>29021</v>
      </c>
      <c r="E210">
        <v>22677</v>
      </c>
      <c r="F210">
        <v>0.21859999999999999</v>
      </c>
      <c r="G210" s="9">
        <v>0.78100000000000003</v>
      </c>
      <c r="H210">
        <v>2.1709000000000001</v>
      </c>
      <c r="I210">
        <v>3.5750000000000002</v>
      </c>
    </row>
    <row r="211" spans="1:9" x14ac:dyDescent="0.35">
      <c r="A211">
        <v>210</v>
      </c>
      <c r="B211">
        <v>300</v>
      </c>
      <c r="C211">
        <v>6084</v>
      </c>
      <c r="D211">
        <v>29593</v>
      </c>
      <c r="E211">
        <v>23509</v>
      </c>
      <c r="F211">
        <v>0.2056</v>
      </c>
      <c r="G211" s="9">
        <v>0.79400000000000004</v>
      </c>
      <c r="H211">
        <v>2.8399000000000001</v>
      </c>
      <c r="I211">
        <v>3.8639999999999999</v>
      </c>
    </row>
  </sheetData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BDE195-598C-4D10-9594-5E5D82F17B26}">
  <dimension ref="A1:AG121"/>
  <sheetViews>
    <sheetView topLeftCell="A16" zoomScale="80" zoomScaleNormal="80" workbookViewId="0">
      <selection activeCell="AA1" sqref="AA1:AA41"/>
    </sheetView>
  </sheetViews>
  <sheetFormatPr defaultRowHeight="14.15" x14ac:dyDescent="0.35"/>
  <cols>
    <col min="1" max="1" width="5" style="22" bestFit="1" customWidth="1"/>
    <col min="2" max="2" width="6.2109375" style="22" bestFit="1" customWidth="1"/>
    <col min="3" max="3" width="6.140625" style="22" bestFit="1" customWidth="1"/>
    <col min="4" max="7" width="15.42578125" style="22" bestFit="1" customWidth="1"/>
    <col min="8" max="8" width="13.85546875" style="22" bestFit="1" customWidth="1"/>
    <col min="9" max="9" width="14.140625" style="22" bestFit="1" customWidth="1"/>
    <col min="10" max="10" width="18.2109375" style="22" bestFit="1" customWidth="1"/>
    <col min="11" max="11" width="21" style="22" bestFit="1" customWidth="1"/>
    <col min="12" max="12" width="8.85546875" style="22"/>
    <col min="13" max="13" width="6.140625" style="23" bestFit="1" customWidth="1"/>
    <col min="14" max="14" width="13.85546875" style="22" bestFit="1" customWidth="1"/>
    <col min="15" max="15" width="15.42578125" style="18" bestFit="1" customWidth="1"/>
    <col min="16" max="16" width="15.42578125" style="11" bestFit="1" customWidth="1"/>
    <col min="17" max="17" width="15.42578125" style="16" bestFit="1" customWidth="1"/>
    <col min="18" max="18" width="16.35546875" style="25" bestFit="1" customWidth="1"/>
    <col min="19" max="19" width="14.5703125" style="18" bestFit="1" customWidth="1"/>
    <col min="20" max="20" width="15.42578125" style="11" bestFit="1" customWidth="1"/>
    <col min="21" max="21" width="14.140625" style="16" bestFit="1" customWidth="1"/>
    <col min="22" max="22" width="16.35546875" style="25" bestFit="1" customWidth="1"/>
    <col min="23" max="23" width="14.5703125" style="18" bestFit="1" customWidth="1"/>
    <col min="24" max="24" width="15.42578125" style="11" bestFit="1" customWidth="1"/>
    <col min="25" max="25" width="14.140625" style="16" bestFit="1" customWidth="1"/>
    <col min="26" max="26" width="16.35546875" style="25" bestFit="1" customWidth="1"/>
    <col min="27" max="27" width="9" style="22" bestFit="1" customWidth="1"/>
    <col min="28" max="28" width="14.5703125" style="18" bestFit="1" customWidth="1"/>
    <col min="29" max="29" width="15.42578125" style="11" bestFit="1" customWidth="1"/>
    <col min="30" max="31" width="15.42578125" style="11" customWidth="1"/>
    <col min="32" max="32" width="14.140625" style="16" bestFit="1" customWidth="1"/>
    <col min="33" max="33" width="16.35546875" style="25" bestFit="1" customWidth="1"/>
    <col min="34" max="34" width="21.5703125" bestFit="1" customWidth="1"/>
    <col min="35" max="35" width="16.85546875" bestFit="1" customWidth="1"/>
  </cols>
  <sheetData>
    <row r="1" spans="1:33" x14ac:dyDescent="0.35">
      <c r="A1" s="22" t="s">
        <v>53</v>
      </c>
      <c r="B1" s="22" t="s">
        <v>54</v>
      </c>
      <c r="C1" s="22" t="s">
        <v>1</v>
      </c>
      <c r="D1" s="22" t="s">
        <v>0</v>
      </c>
      <c r="E1" s="22" t="s">
        <v>63</v>
      </c>
      <c r="F1" s="22" t="s">
        <v>26</v>
      </c>
      <c r="G1" s="22" t="s">
        <v>27</v>
      </c>
      <c r="H1" s="22" t="s">
        <v>64</v>
      </c>
      <c r="I1" s="22" t="s">
        <v>39</v>
      </c>
      <c r="J1" s="22" t="s">
        <v>65</v>
      </c>
      <c r="K1" s="22" t="s">
        <v>122</v>
      </c>
      <c r="N1" s="22" t="s">
        <v>109</v>
      </c>
      <c r="O1" s="18" t="s">
        <v>63</v>
      </c>
      <c r="P1" s="11" t="s">
        <v>26</v>
      </c>
      <c r="Q1" s="16" t="s">
        <v>27</v>
      </c>
      <c r="R1" s="25" t="s">
        <v>123</v>
      </c>
      <c r="S1" s="18" t="s">
        <v>63</v>
      </c>
      <c r="T1" s="11" t="s">
        <v>26</v>
      </c>
      <c r="U1" s="16" t="s">
        <v>27</v>
      </c>
      <c r="V1" s="25" t="s">
        <v>123</v>
      </c>
      <c r="W1" s="18" t="s">
        <v>63</v>
      </c>
      <c r="X1" s="11" t="s">
        <v>26</v>
      </c>
      <c r="Y1" s="16" t="s">
        <v>27</v>
      </c>
      <c r="Z1" s="25" t="s">
        <v>123</v>
      </c>
      <c r="AA1" s="22" t="s">
        <v>52</v>
      </c>
      <c r="AB1" s="18" t="s">
        <v>63</v>
      </c>
      <c r="AC1" s="11" t="s">
        <v>26</v>
      </c>
      <c r="AF1" s="16" t="s">
        <v>27</v>
      </c>
      <c r="AG1" s="25" t="s">
        <v>123</v>
      </c>
    </row>
    <row r="2" spans="1:33" ht="14.6" x14ac:dyDescent="0.35">
      <c r="D2" s="22" t="s">
        <v>20</v>
      </c>
      <c r="E2" s="22" t="s">
        <v>60</v>
      </c>
      <c r="F2" s="22" t="s">
        <v>21</v>
      </c>
      <c r="G2" s="22" t="s">
        <v>20</v>
      </c>
      <c r="H2" s="22" t="s">
        <v>21</v>
      </c>
      <c r="I2" s="22" t="s">
        <v>21</v>
      </c>
      <c r="J2" s="22" t="s">
        <v>21</v>
      </c>
      <c r="K2" s="22" t="s">
        <v>121</v>
      </c>
      <c r="N2" s="22" t="s">
        <v>21</v>
      </c>
      <c r="O2" s="18" t="s">
        <v>60</v>
      </c>
      <c r="P2" s="11" t="s">
        <v>21</v>
      </c>
      <c r="Q2" s="16" t="s">
        <v>20</v>
      </c>
      <c r="R2" s="27" t="s">
        <v>20</v>
      </c>
      <c r="S2" s="18" t="s">
        <v>60</v>
      </c>
      <c r="T2" s="11" t="s">
        <v>21</v>
      </c>
      <c r="U2" s="16" t="s">
        <v>20</v>
      </c>
      <c r="V2" s="27" t="s">
        <v>20</v>
      </c>
      <c r="W2" s="18" t="s">
        <v>60</v>
      </c>
      <c r="X2" s="11" t="s">
        <v>21</v>
      </c>
      <c r="Y2" s="16" t="s">
        <v>20</v>
      </c>
      <c r="Z2" s="27" t="s">
        <v>20</v>
      </c>
      <c r="AB2" s="18" t="s">
        <v>60</v>
      </c>
      <c r="AC2" s="11" t="s">
        <v>21</v>
      </c>
      <c r="AD2" s="11" t="s">
        <v>129</v>
      </c>
      <c r="AE2" s="11" t="s">
        <v>130</v>
      </c>
      <c r="AF2" s="16" t="s">
        <v>20</v>
      </c>
      <c r="AG2" s="28" t="s">
        <v>20</v>
      </c>
    </row>
    <row r="3" spans="1:33" x14ac:dyDescent="0.35">
      <c r="A3" s="22">
        <v>1</v>
      </c>
      <c r="B3" s="26">
        <v>0.6</v>
      </c>
      <c r="C3" s="23" t="s">
        <v>58</v>
      </c>
      <c r="D3" s="22">
        <v>8.9440304685528202E-4</v>
      </c>
      <c r="E3" s="22">
        <v>0.89440304685528205</v>
      </c>
      <c r="F3" s="22">
        <v>0.38109712394296158</v>
      </c>
      <c r="G3" s="22">
        <v>4.3604970080034201E-2</v>
      </c>
      <c r="H3" s="22">
        <v>1799.94</v>
      </c>
      <c r="I3" s="22">
        <v>1517.3342993717642</v>
      </c>
      <c r="J3" s="22">
        <v>60.665599999999998</v>
      </c>
      <c r="K3" s="22">
        <v>382.51927323815408</v>
      </c>
      <c r="M3" s="23" t="s">
        <v>111</v>
      </c>
      <c r="N3" s="22">
        <v>0</v>
      </c>
      <c r="O3" s="18">
        <v>0.78477801778871903</v>
      </c>
      <c r="P3" s="11">
        <v>-1.5872606111859326</v>
      </c>
      <c r="Q3" s="16">
        <v>4.5038186116300866E-2</v>
      </c>
      <c r="R3" s="25">
        <v>455.11509159601269</v>
      </c>
      <c r="S3" s="18">
        <v>0.27097117394663772</v>
      </c>
      <c r="T3" s="11">
        <v>-1.2737052684527412</v>
      </c>
      <c r="U3" s="16">
        <v>2.0275662468752766E-2</v>
      </c>
      <c r="V3" s="25">
        <v>501.5295137554802</v>
      </c>
      <c r="W3" s="18">
        <v>0</v>
      </c>
      <c r="X3" s="11">
        <v>0</v>
      </c>
      <c r="Y3" s="16">
        <v>0</v>
      </c>
      <c r="Z3" s="25">
        <v>0</v>
      </c>
      <c r="AA3" s="23" t="s">
        <v>110</v>
      </c>
      <c r="AB3" s="18">
        <f>AVERAGE(O3,S3)</f>
        <v>0.52787459586767838</v>
      </c>
      <c r="AC3" s="11">
        <f>AVERAGE(P3,T3)</f>
        <v>-1.4304829398193371</v>
      </c>
      <c r="AD3" s="11">
        <f>_xlfn.STDEV.P(P3,T3,X3)</f>
        <v>0.68637844369019241</v>
      </c>
      <c r="AE3" s="11">
        <f t="shared" ref="AE3:AE14" si="0">STDEV(P3,T3,X3)</f>
        <v>0.84063847874330377</v>
      </c>
      <c r="AF3" s="16">
        <f>AVERAGE(Q3,U3)</f>
        <v>3.2656924292526812E-2</v>
      </c>
      <c r="AG3" s="25">
        <f>AVERAGE(R3,V3)</f>
        <v>478.32230267574641</v>
      </c>
    </row>
    <row r="4" spans="1:33" x14ac:dyDescent="0.35">
      <c r="A4" s="22">
        <v>2</v>
      </c>
      <c r="B4" s="26">
        <v>0.6</v>
      </c>
      <c r="C4" s="23" t="s">
        <v>58</v>
      </c>
      <c r="D4" s="22">
        <v>7.8007754673420609E-4</v>
      </c>
      <c r="E4" s="22">
        <v>0.78007754673420604</v>
      </c>
      <c r="F4" s="22">
        <v>0.62542233298035688</v>
      </c>
      <c r="G4" s="22">
        <v>3.9789883905062107E-2</v>
      </c>
      <c r="H4" s="22">
        <v>1500.02</v>
      </c>
      <c r="I4" s="22">
        <v>1264.5017993721085</v>
      </c>
      <c r="J4" s="22">
        <v>80.403599999999997</v>
      </c>
      <c r="K4" s="22">
        <v>372.00743107621918</v>
      </c>
      <c r="M4" s="23" t="s">
        <v>114</v>
      </c>
      <c r="N4" s="22">
        <v>1800</v>
      </c>
      <c r="O4" s="18">
        <v>0.77410641325364726</v>
      </c>
      <c r="P4" s="11">
        <v>1.4573985995028604</v>
      </c>
      <c r="Q4" s="16">
        <v>3.188301605900444E-2</v>
      </c>
      <c r="R4" s="25">
        <v>321.50597218730405</v>
      </c>
      <c r="S4" s="18">
        <v>0.46112118521079348</v>
      </c>
      <c r="T4" s="11">
        <v>0.65358732156895882</v>
      </c>
      <c r="U4" s="16">
        <v>2.7602811970582751E-2</v>
      </c>
      <c r="V4" s="25">
        <v>361.24339691951911</v>
      </c>
      <c r="W4" s="18">
        <v>0.51149953899494471</v>
      </c>
      <c r="X4" s="11">
        <v>1.1359457267851749</v>
      </c>
      <c r="Y4" s="16">
        <v>2.9083966037525763E-2</v>
      </c>
      <c r="Z4" s="25">
        <v>336.18916972852037</v>
      </c>
      <c r="AB4" s="18">
        <f>AVERAGE(AB3,O4,S4,W4)</f>
        <v>0.5686504333317659</v>
      </c>
      <c r="AC4" s="11">
        <f>AVERAGE(AC3,P4,T4,X4)</f>
        <v>0.45411217700941431</v>
      </c>
      <c r="AD4" s="11">
        <f t="shared" ref="AD4:AD40" si="1">_xlfn.STDEV.P(P4,T4,X4)</f>
        <v>0.33033890863019877</v>
      </c>
      <c r="AE4" s="11">
        <f t="shared" si="0"/>
        <v>0.40458088416593074</v>
      </c>
      <c r="AF4" s="16">
        <f>AVERAGE(AF3,Q4,U4,Y4)</f>
        <v>3.030667958990994E-2</v>
      </c>
      <c r="AG4" s="25">
        <f>AVERAGE(AG3,R4,V4,Z4)</f>
        <v>374.31521037777247</v>
      </c>
    </row>
    <row r="5" spans="1:33" x14ac:dyDescent="0.35">
      <c r="A5" s="22">
        <v>3</v>
      </c>
      <c r="B5" s="26">
        <v>0.6</v>
      </c>
      <c r="C5" s="23" t="s">
        <v>58</v>
      </c>
      <c r="D5" s="22">
        <v>6.9704606634894868E-4</v>
      </c>
      <c r="E5" s="22">
        <v>0.69704606634894872</v>
      </c>
      <c r="F5" s="22">
        <v>0.63240553573598379</v>
      </c>
      <c r="G5" s="22">
        <v>3.772526065442746E-2</v>
      </c>
      <c r="H5" s="22">
        <v>1200.01</v>
      </c>
      <c r="I5" s="22">
        <v>1011.5930993726829</v>
      </c>
      <c r="J5" s="22">
        <v>74.069800000000001</v>
      </c>
      <c r="K5" s="22">
        <v>371.06474530957911</v>
      </c>
      <c r="M5" s="23" t="s">
        <v>118</v>
      </c>
      <c r="N5" s="22">
        <v>1500</v>
      </c>
      <c r="O5" s="18">
        <v>0.77318001290260963</v>
      </c>
      <c r="P5" s="11">
        <v>1.7566531587600327</v>
      </c>
      <c r="Q5" s="16">
        <v>3.2630444567899861E-2</v>
      </c>
      <c r="R5" s="25">
        <v>308.96160718626845</v>
      </c>
      <c r="S5" s="18">
        <v>0.45583586832275924</v>
      </c>
      <c r="T5" s="11">
        <v>0.66503657497632351</v>
      </c>
      <c r="U5" s="16">
        <v>2.7694474691275003E-2</v>
      </c>
      <c r="V5" s="25">
        <v>360.83234165489455</v>
      </c>
      <c r="W5" s="18">
        <v>0.42856607686129328</v>
      </c>
      <c r="X5" s="11">
        <v>0.95830701299669951</v>
      </c>
      <c r="Y5" s="16">
        <v>2.4936763304387696E-2</v>
      </c>
      <c r="Z5" s="25">
        <v>337.46821548570267</v>
      </c>
      <c r="AB5" s="18">
        <f t="shared" ref="AB5:AB14" si="2">AVERAGE(AB4,O5,S5,W5)</f>
        <v>0.55655809785460697</v>
      </c>
      <c r="AC5" s="11">
        <f t="shared" ref="AC5:AC14" si="3">AVERAGE(AC4,P5,T5,X5)</f>
        <v>0.95852723093561765</v>
      </c>
      <c r="AD5" s="11">
        <f t="shared" si="1"/>
        <v>0.46127731888546253</v>
      </c>
      <c r="AE5" s="11">
        <f t="shared" si="0"/>
        <v>0.56494703059423279</v>
      </c>
      <c r="AF5" s="16">
        <f t="shared" ref="AF5:AF14" si="4">AVERAGE(AF4,Q5,U5,Y5)</f>
        <v>2.8892090538368127E-2</v>
      </c>
      <c r="AG5" s="25">
        <f t="shared" ref="AG5:AG14" si="5">AVERAGE(AG4,R5,V5,Z5)</f>
        <v>345.39434367615956</v>
      </c>
    </row>
    <row r="6" spans="1:33" x14ac:dyDescent="0.35">
      <c r="A6" s="22">
        <v>4</v>
      </c>
      <c r="B6" s="26">
        <v>0.6</v>
      </c>
      <c r="C6" s="23" t="s">
        <v>58</v>
      </c>
      <c r="D6" s="22">
        <v>6.5130928246134889E-4</v>
      </c>
      <c r="E6" s="22">
        <v>0.65130928246134889</v>
      </c>
      <c r="F6" s="22">
        <v>0.83056025585264759</v>
      </c>
      <c r="G6" s="22">
        <v>3.6500031263225825E-2</v>
      </c>
      <c r="H6" s="22">
        <v>1000.07</v>
      </c>
      <c r="I6" s="22">
        <v>843.04349937325708</v>
      </c>
      <c r="J6" s="22">
        <v>53.837000000000003</v>
      </c>
      <c r="K6" s="22">
        <v>361.79707672344773</v>
      </c>
      <c r="N6" s="22">
        <v>1200</v>
      </c>
      <c r="O6" s="18">
        <v>0.74695042604259732</v>
      </c>
      <c r="P6" s="11">
        <v>1.6827186247045318</v>
      </c>
      <c r="Q6" s="16">
        <v>3.2148965368432557E-2</v>
      </c>
      <c r="R6" s="25">
        <v>311.58523745313659</v>
      </c>
      <c r="S6" s="18">
        <v>0.43894223672059429</v>
      </c>
      <c r="T6" s="11">
        <v>0.70053927887913314</v>
      </c>
      <c r="U6" s="16">
        <v>2.7255454290301986E-2</v>
      </c>
      <c r="V6" s="25">
        <v>358.38050136999203</v>
      </c>
      <c r="W6" s="18">
        <v>0.39758555173667942</v>
      </c>
      <c r="X6" s="11">
        <v>0.75239099179200186</v>
      </c>
      <c r="Y6" s="16">
        <v>2.423367195231476E-2</v>
      </c>
      <c r="Z6" s="25">
        <v>349.71483074887311</v>
      </c>
      <c r="AB6" s="18">
        <f t="shared" si="2"/>
        <v>0.53500907808861942</v>
      </c>
      <c r="AC6" s="11">
        <f t="shared" si="3"/>
        <v>1.023544031577821</v>
      </c>
      <c r="AD6" s="11">
        <f t="shared" si="1"/>
        <v>0.45127896916044624</v>
      </c>
      <c r="AE6" s="11">
        <f t="shared" si="0"/>
        <v>0.5527016030461398</v>
      </c>
      <c r="AF6" s="16">
        <f t="shared" si="4"/>
        <v>2.8132545537354357E-2</v>
      </c>
      <c r="AG6" s="25">
        <f t="shared" si="5"/>
        <v>341.26872831204031</v>
      </c>
    </row>
    <row r="7" spans="1:33" x14ac:dyDescent="0.35">
      <c r="A7" s="22">
        <v>5</v>
      </c>
      <c r="B7" s="26">
        <v>0.6</v>
      </c>
      <c r="C7" s="23" t="s">
        <v>58</v>
      </c>
      <c r="D7" s="22">
        <v>5.944724076156079E-4</v>
      </c>
      <c r="E7" s="22">
        <v>0.59447240761560793</v>
      </c>
      <c r="F7" s="22">
        <v>0.72654218264415193</v>
      </c>
      <c r="G7" s="22">
        <v>3.4692035662993899E-2</v>
      </c>
      <c r="H7" s="22">
        <v>799.952</v>
      </c>
      <c r="I7" s="22">
        <v>674.34438533609841</v>
      </c>
      <c r="J7" s="22">
        <v>56.135199999999998</v>
      </c>
      <c r="K7" s="22">
        <v>365.24027125882486</v>
      </c>
      <c r="N7" s="22">
        <v>1000</v>
      </c>
      <c r="O7" s="18">
        <v>0.71175782642713459</v>
      </c>
      <c r="P7" s="11">
        <v>1.7085362562152588</v>
      </c>
      <c r="Q7" s="16">
        <v>3.1344803013265164E-2</v>
      </c>
      <c r="R7" s="25">
        <v>308.45276861791751</v>
      </c>
      <c r="S7" s="18">
        <v>0.36580205450868286</v>
      </c>
      <c r="T7" s="11">
        <v>0.56255048128851282</v>
      </c>
      <c r="U7" s="16">
        <v>2.320380716784096E-2</v>
      </c>
      <c r="V7" s="25">
        <v>361.00257058432203</v>
      </c>
      <c r="W7" s="18">
        <v>0.39482398921581174</v>
      </c>
      <c r="X7" s="11">
        <v>1.0655945415204362</v>
      </c>
      <c r="Y7" s="16">
        <v>2.5087996424930595E-2</v>
      </c>
      <c r="Z7" s="25">
        <v>331.92909619317896</v>
      </c>
      <c r="AB7" s="18">
        <f t="shared" si="2"/>
        <v>0.5018482370600621</v>
      </c>
      <c r="AC7" s="11">
        <f t="shared" si="3"/>
        <v>1.0900563276505073</v>
      </c>
      <c r="AD7" s="11">
        <f t="shared" si="1"/>
        <v>0.46900731709096577</v>
      </c>
      <c r="AE7" s="11">
        <f t="shared" si="0"/>
        <v>0.57441430625228929</v>
      </c>
      <c r="AF7" s="16">
        <f t="shared" si="4"/>
        <v>2.6942288035847767E-2</v>
      </c>
      <c r="AG7" s="25">
        <f t="shared" si="5"/>
        <v>335.6632909268647</v>
      </c>
    </row>
    <row r="8" spans="1:33" x14ac:dyDescent="0.35">
      <c r="A8" s="22">
        <v>6</v>
      </c>
      <c r="B8" s="26">
        <v>0.6</v>
      </c>
      <c r="C8" s="23" t="s">
        <v>58</v>
      </c>
      <c r="D8" s="22">
        <v>5.613082601533387E-4</v>
      </c>
      <c r="E8" s="22">
        <v>0.56130826015333868</v>
      </c>
      <c r="F8" s="22">
        <v>0.69278329658820714</v>
      </c>
      <c r="G8" s="22">
        <v>3.4024032675270252E-2</v>
      </c>
      <c r="H8" s="22">
        <v>599.88099999999997</v>
      </c>
      <c r="I8" s="22">
        <v>505.6850423507193</v>
      </c>
      <c r="J8" s="22">
        <v>55.134500000000003</v>
      </c>
      <c r="K8" s="22">
        <v>366.50778494524286</v>
      </c>
      <c r="N8" s="22">
        <v>800</v>
      </c>
      <c r="O8" s="18">
        <v>0.68905332454275658</v>
      </c>
      <c r="P8" s="11">
        <v>1.6660796458104814</v>
      </c>
      <c r="Q8" s="16">
        <v>3.1485603346740706E-2</v>
      </c>
      <c r="R8" s="25">
        <v>311.42898908229938</v>
      </c>
      <c r="S8" s="18">
        <v>0.30759863659054953</v>
      </c>
      <c r="T8" s="11">
        <v>1.0666399994047178</v>
      </c>
      <c r="U8" s="16">
        <v>2.0041063726071714E-2</v>
      </c>
      <c r="V8" s="25">
        <v>315.21245410195542</v>
      </c>
      <c r="W8" s="18">
        <v>0.37343131336446034</v>
      </c>
      <c r="X8" s="11">
        <v>1.0599225444326712</v>
      </c>
      <c r="Y8" s="16">
        <v>2.4512525029045846E-2</v>
      </c>
      <c r="Z8" s="25">
        <v>330.99868822474008</v>
      </c>
      <c r="AB8" s="18">
        <f t="shared" si="2"/>
        <v>0.46798287788945714</v>
      </c>
      <c r="AC8" s="11">
        <f t="shared" si="3"/>
        <v>1.2206746293245945</v>
      </c>
      <c r="AD8" s="11">
        <f t="shared" si="1"/>
        <v>0.28417511139653895</v>
      </c>
      <c r="AE8" s="11">
        <f t="shared" si="0"/>
        <v>0.34804201026004461</v>
      </c>
      <c r="AF8" s="16">
        <f t="shared" si="4"/>
        <v>2.5745370034426507E-2</v>
      </c>
      <c r="AG8" s="25">
        <f t="shared" si="5"/>
        <v>323.32585558396494</v>
      </c>
    </row>
    <row r="9" spans="1:33" x14ac:dyDescent="0.35">
      <c r="A9" s="22">
        <v>7</v>
      </c>
      <c r="B9" s="26">
        <v>0.6</v>
      </c>
      <c r="C9" s="23" t="s">
        <v>58</v>
      </c>
      <c r="D9" s="22">
        <v>5.1320700095538628E-4</v>
      </c>
      <c r="E9" s="22">
        <v>0.51320700095538629</v>
      </c>
      <c r="F9" s="22">
        <v>0.5227325728455563</v>
      </c>
      <c r="G9" s="22">
        <v>3.2320709570158028E-2</v>
      </c>
      <c r="H9" s="22">
        <v>399.83100000000002</v>
      </c>
      <c r="I9" s="22">
        <v>337.0427423407761</v>
      </c>
      <c r="J9" s="22">
        <v>57.168799999999997</v>
      </c>
      <c r="K9" s="22">
        <v>373.69722020739982</v>
      </c>
      <c r="N9" s="22">
        <v>600</v>
      </c>
      <c r="O9" s="18">
        <v>0.67865273632290934</v>
      </c>
      <c r="P9" s="11">
        <v>1.667758392213007</v>
      </c>
      <c r="Q9" s="16">
        <v>3.1921019523740504E-2</v>
      </c>
      <c r="R9" s="25">
        <v>312.83563239679961</v>
      </c>
      <c r="S9" s="18">
        <v>0.32707945706753244</v>
      </c>
      <c r="T9" s="11">
        <v>0.9642299056700675</v>
      </c>
      <c r="U9" s="16">
        <v>2.1950924976776878E-2</v>
      </c>
      <c r="V9" s="25">
        <v>330.23428366449542</v>
      </c>
      <c r="W9" s="18">
        <v>0.35719334332721514</v>
      </c>
      <c r="X9" s="11">
        <v>0.88059587060630418</v>
      </c>
      <c r="Y9" s="16">
        <v>2.4401644731246494E-2</v>
      </c>
      <c r="Z9" s="25">
        <v>342.79906312679009</v>
      </c>
      <c r="AB9" s="18">
        <f t="shared" si="2"/>
        <v>0.45772710365177854</v>
      </c>
      <c r="AC9" s="11">
        <f t="shared" si="3"/>
        <v>1.1833146994534933</v>
      </c>
      <c r="AD9" s="11">
        <f t="shared" si="1"/>
        <v>0.35301429285207753</v>
      </c>
      <c r="AE9" s="11">
        <f t="shared" si="0"/>
        <v>0.43235244469851025</v>
      </c>
      <c r="AF9" s="16">
        <f t="shared" si="4"/>
        <v>2.6004739816547596E-2</v>
      </c>
      <c r="AG9" s="25">
        <f t="shared" si="5"/>
        <v>327.29870869301254</v>
      </c>
    </row>
    <row r="10" spans="1:33" x14ac:dyDescent="0.35">
      <c r="A10" s="22">
        <v>8</v>
      </c>
      <c r="B10" s="26">
        <v>0.6</v>
      </c>
      <c r="C10" s="23" t="s">
        <v>58</v>
      </c>
      <c r="D10" s="22">
        <v>4.3792076947419856E-4</v>
      </c>
      <c r="E10" s="22">
        <v>0.43792076947419856</v>
      </c>
      <c r="F10" s="22">
        <v>0.41804133054967157</v>
      </c>
      <c r="G10" s="22">
        <v>2.9111731887101065E-2</v>
      </c>
      <c r="H10" s="22">
        <v>199.929</v>
      </c>
      <c r="I10" s="22">
        <v>168.52565645769894</v>
      </c>
      <c r="J10" s="22">
        <v>76.791399999999996</v>
      </c>
      <c r="K10" s="22">
        <v>377.15418051521442</v>
      </c>
      <c r="N10" s="22">
        <v>400</v>
      </c>
      <c r="O10" s="18">
        <v>0.62600064316483728</v>
      </c>
      <c r="P10" s="11">
        <v>1.6839947267880717</v>
      </c>
      <c r="Q10" s="16">
        <v>3.0868714198553391E-2</v>
      </c>
      <c r="R10" s="25">
        <v>309.81177978145712</v>
      </c>
      <c r="S10" s="18">
        <v>0.28140322120720229</v>
      </c>
      <c r="T10" s="11">
        <v>0.73472376798096617</v>
      </c>
      <c r="U10" s="16">
        <v>1.9601118715931162E-2</v>
      </c>
      <c r="V10" s="25">
        <v>340.85972766415557</v>
      </c>
      <c r="W10" s="18">
        <v>0.29155884448911129</v>
      </c>
      <c r="X10" s="11">
        <v>0.9859809127688639</v>
      </c>
      <c r="Y10" s="16">
        <v>2.0882169139467055E-2</v>
      </c>
      <c r="Z10" s="25">
        <v>325.52596646556691</v>
      </c>
      <c r="AB10" s="18">
        <f t="shared" si="2"/>
        <v>0.41417245312823237</v>
      </c>
      <c r="AC10" s="11">
        <f t="shared" si="3"/>
        <v>1.1470035267478489</v>
      </c>
      <c r="AD10" s="11">
        <f t="shared" si="1"/>
        <v>0.40158972853774355</v>
      </c>
      <c r="AE10" s="11">
        <f t="shared" si="0"/>
        <v>0.49184496043014192</v>
      </c>
      <c r="AF10" s="16">
        <f t="shared" si="4"/>
        <v>2.4339185467624799E-2</v>
      </c>
      <c r="AG10" s="25">
        <f t="shared" si="5"/>
        <v>325.87404565104805</v>
      </c>
    </row>
    <row r="11" spans="1:33" x14ac:dyDescent="0.35">
      <c r="A11" s="22">
        <v>9</v>
      </c>
      <c r="B11" s="26">
        <v>0.6</v>
      </c>
      <c r="C11" s="23" t="s">
        <v>58</v>
      </c>
      <c r="D11" s="22">
        <v>4.2079939531343479E-4</v>
      </c>
      <c r="E11" s="22">
        <v>0.4207993953134348</v>
      </c>
      <c r="F11" s="22">
        <v>8.9990169866955863E-2</v>
      </c>
      <c r="G11" s="22">
        <v>2.9153977389579838E-2</v>
      </c>
      <c r="H11" s="22">
        <v>99.858800000000002</v>
      </c>
      <c r="I11" s="22">
        <v>84.166087980110603</v>
      </c>
      <c r="J11" s="22">
        <v>80.073700000000002</v>
      </c>
      <c r="K11" s="22">
        <v>395.6048154301065</v>
      </c>
      <c r="N11" s="22">
        <v>200</v>
      </c>
      <c r="O11" s="18">
        <v>0.56255708041889152</v>
      </c>
      <c r="P11" s="11">
        <v>1.6561080759115165</v>
      </c>
      <c r="Q11" s="16">
        <v>2.8641325593367673E-2</v>
      </c>
      <c r="R11" s="25">
        <v>305.06668767184277</v>
      </c>
      <c r="S11" s="18">
        <v>0.23609951047495739</v>
      </c>
      <c r="T11" s="11">
        <v>0.74295605205114867</v>
      </c>
      <c r="U11" s="16">
        <v>1.708501882890048E-2</v>
      </c>
      <c r="V11" s="25">
        <v>331.70247247881639</v>
      </c>
      <c r="W11" s="18">
        <v>0.27685782104380308</v>
      </c>
      <c r="X11" s="11">
        <v>0.75167979133935492</v>
      </c>
      <c r="Y11" s="16">
        <v>2.0907574082010289E-2</v>
      </c>
      <c r="Z11" s="25">
        <v>343.90624876329468</v>
      </c>
      <c r="AB11" s="18">
        <f t="shared" si="2"/>
        <v>0.37242171626647108</v>
      </c>
      <c r="AC11" s="11">
        <f t="shared" si="3"/>
        <v>1.0744368615124673</v>
      </c>
      <c r="AD11" s="11">
        <f t="shared" si="1"/>
        <v>0.42842259047212233</v>
      </c>
      <c r="AE11" s="11">
        <f t="shared" si="0"/>
        <v>0.52470837046903085</v>
      </c>
      <c r="AF11" s="16">
        <f t="shared" si="4"/>
        <v>2.274327599297581E-2</v>
      </c>
      <c r="AG11" s="25">
        <f t="shared" si="5"/>
        <v>326.63736364125043</v>
      </c>
    </row>
    <row r="12" spans="1:33" x14ac:dyDescent="0.35">
      <c r="A12" s="22">
        <v>10</v>
      </c>
      <c r="B12" s="26">
        <v>0.6</v>
      </c>
      <c r="C12" s="23" t="s">
        <v>58</v>
      </c>
      <c r="D12" s="22">
        <v>3.9050333508338514E-4</v>
      </c>
      <c r="E12" s="22">
        <v>0.39050333508338514</v>
      </c>
      <c r="F12" s="22">
        <v>-1.3155479032483079</v>
      </c>
      <c r="G12" s="22">
        <v>2.7732165501796323E-2</v>
      </c>
      <c r="H12" s="22">
        <v>50.112200000000001</v>
      </c>
      <c r="I12" s="22">
        <v>42.229526376926188</v>
      </c>
      <c r="J12" s="22">
        <v>55.827300000000001</v>
      </c>
      <c r="K12" s="22">
        <v>476.60422118281559</v>
      </c>
      <c r="N12" s="22">
        <v>100</v>
      </c>
      <c r="O12" s="18">
        <v>0.56361376281883502</v>
      </c>
      <c r="P12" s="11">
        <v>1.0217468190201755</v>
      </c>
      <c r="Q12" s="16">
        <v>2.9030951678058893E-2</v>
      </c>
      <c r="R12" s="25">
        <v>341.15409077323284</v>
      </c>
      <c r="S12" s="18">
        <v>0.24366749712160984</v>
      </c>
      <c r="T12" s="11">
        <v>0.38766748434946818</v>
      </c>
      <c r="U12" s="16">
        <v>1.8419463251000766E-2</v>
      </c>
      <c r="V12" s="25">
        <v>367.77144855192324</v>
      </c>
      <c r="W12" s="18">
        <v>0.27118670300073933</v>
      </c>
      <c r="X12" s="11">
        <v>0.43890065860406424</v>
      </c>
      <c r="Y12" s="16">
        <v>2.1306016193456196E-2</v>
      </c>
      <c r="Z12" s="25">
        <v>368.7671593837876</v>
      </c>
      <c r="AB12" s="18">
        <f t="shared" si="2"/>
        <v>0.36272241980191383</v>
      </c>
      <c r="AC12" s="11">
        <f t="shared" si="3"/>
        <v>0.73068795587154378</v>
      </c>
      <c r="AD12" s="11">
        <f t="shared" si="1"/>
        <v>0.2875936731479275</v>
      </c>
      <c r="AE12" s="11">
        <f t="shared" si="0"/>
        <v>0.35222887623259302</v>
      </c>
      <c r="AF12" s="16">
        <f t="shared" si="4"/>
        <v>2.2874926778872918E-2</v>
      </c>
      <c r="AG12" s="25">
        <f t="shared" si="5"/>
        <v>351.08251558754853</v>
      </c>
    </row>
    <row r="13" spans="1:33" x14ac:dyDescent="0.35">
      <c r="A13" s="22">
        <v>11</v>
      </c>
      <c r="B13" s="26">
        <v>0.6</v>
      </c>
      <c r="C13" s="23" t="s">
        <v>58</v>
      </c>
      <c r="D13" s="22">
        <v>3.6200788652369817E-4</v>
      </c>
      <c r="E13" s="22">
        <v>0.36200788652369814</v>
      </c>
      <c r="F13" s="22">
        <v>-3.2807183109701761</v>
      </c>
      <c r="G13" s="22">
        <v>2.6207401128187608E-2</v>
      </c>
      <c r="H13" s="22">
        <v>5.0002100000000001E-2</v>
      </c>
      <c r="I13" s="22">
        <v>2.1001764037043995E-2</v>
      </c>
      <c r="J13" s="22">
        <v>53.375100000000003</v>
      </c>
      <c r="K13" s="22">
        <v>601.08894633463751</v>
      </c>
      <c r="N13" s="22">
        <v>50</v>
      </c>
      <c r="O13" s="18">
        <v>0.5619433722172521</v>
      </c>
      <c r="P13" s="11">
        <v>0.40738864240379091</v>
      </c>
      <c r="Q13" s="16">
        <v>2.9161399033190431E-2</v>
      </c>
      <c r="R13" s="25">
        <v>375.14343648269391</v>
      </c>
      <c r="S13" s="18">
        <v>0.22284350558783342</v>
      </c>
      <c r="T13" s="11">
        <v>0.37866582677313454</v>
      </c>
      <c r="U13" s="16">
        <v>1.7450769866953236E-2</v>
      </c>
      <c r="V13" s="25">
        <v>367.10562256395849</v>
      </c>
      <c r="W13" s="18">
        <v>0.23575582633341846</v>
      </c>
      <c r="X13" s="11">
        <v>-1.9153390540344307E-2</v>
      </c>
      <c r="Y13" s="16">
        <v>1.8809490676288319E-2</v>
      </c>
      <c r="Z13" s="25">
        <v>403.41015761095144</v>
      </c>
      <c r="AB13" s="18">
        <f t="shared" si="2"/>
        <v>0.34581628098510447</v>
      </c>
      <c r="AC13" s="11">
        <f t="shared" si="3"/>
        <v>0.37439725862703122</v>
      </c>
      <c r="AD13" s="11">
        <f t="shared" si="1"/>
        <v>0.19465731589122268</v>
      </c>
      <c r="AE13" s="11">
        <f t="shared" si="0"/>
        <v>0.23840554931662744</v>
      </c>
      <c r="AF13" s="16">
        <f t="shared" si="4"/>
        <v>2.2074146588826227E-2</v>
      </c>
      <c r="AG13" s="25">
        <f t="shared" si="5"/>
        <v>374.18543306128811</v>
      </c>
    </row>
    <row r="14" spans="1:33" x14ac:dyDescent="0.35">
      <c r="A14" s="22">
        <v>12</v>
      </c>
      <c r="B14" s="26">
        <v>0.6</v>
      </c>
      <c r="C14" s="24" t="s">
        <v>59</v>
      </c>
      <c r="D14" s="22">
        <v>6.1054142846417468E-3</v>
      </c>
      <c r="E14" s="22">
        <v>6.1054142846417472</v>
      </c>
      <c r="F14" s="22">
        <v>-971.01028344074552</v>
      </c>
      <c r="G14" s="22">
        <v>0.64926256603628185</v>
      </c>
      <c r="H14" s="22">
        <v>5.0002100000000001E-2</v>
      </c>
      <c r="I14" s="22">
        <v>2.1001764037043995E-2</v>
      </c>
      <c r="J14" s="22">
        <v>21.354500000000002</v>
      </c>
      <c r="K14" s="22">
        <v>3397.4572985135546</v>
      </c>
      <c r="N14" s="22">
        <v>0</v>
      </c>
      <c r="O14" s="18">
        <v>0.54863472408023006</v>
      </c>
      <c r="P14" s="11">
        <v>-1.435035632019563</v>
      </c>
      <c r="Q14" s="16">
        <v>2.8559715915536493E-2</v>
      </c>
      <c r="R14" s="25">
        <v>477.51544568918985</v>
      </c>
      <c r="S14" s="18">
        <v>0.22461002378576711</v>
      </c>
      <c r="T14" s="11">
        <v>-1.1320689134829178</v>
      </c>
      <c r="U14" s="16">
        <v>1.7988636998946636E-2</v>
      </c>
      <c r="V14" s="25">
        <v>502.28507518399448</v>
      </c>
      <c r="W14" s="18">
        <v>0.22172044875561175</v>
      </c>
      <c r="X14" s="11">
        <v>-2.0216018751857066</v>
      </c>
      <c r="Y14" s="16">
        <v>1.823193253194089E-2</v>
      </c>
      <c r="Z14" s="25">
        <v>578.9687186169117</v>
      </c>
      <c r="AB14" s="18">
        <f t="shared" si="2"/>
        <v>0.33519536940167832</v>
      </c>
      <c r="AC14" s="11">
        <f t="shared" si="3"/>
        <v>-1.0535772905152889</v>
      </c>
      <c r="AD14" s="11">
        <f t="shared" si="1"/>
        <v>0.36925114610799969</v>
      </c>
      <c r="AE14" s="11">
        <f t="shared" si="0"/>
        <v>0.45223844745123881</v>
      </c>
      <c r="AF14" s="16">
        <f t="shared" si="4"/>
        <v>2.1713608008812561E-2</v>
      </c>
      <c r="AG14" s="25">
        <f t="shared" si="5"/>
        <v>483.23866813784605</v>
      </c>
    </row>
    <row r="15" spans="1:33" x14ac:dyDescent="0.35">
      <c r="A15" s="22">
        <v>13</v>
      </c>
      <c r="B15" s="26">
        <v>0.6</v>
      </c>
      <c r="C15" s="23" t="s">
        <v>59</v>
      </c>
      <c r="D15" s="22">
        <v>6.1113777534199665E-4</v>
      </c>
      <c r="E15" s="22">
        <v>0.61113777534199665</v>
      </c>
      <c r="F15" s="22">
        <v>0.86721381479776571</v>
      </c>
      <c r="G15" s="22">
        <v>3.3194685449783205E-2</v>
      </c>
      <c r="H15" s="22">
        <v>1800.06</v>
      </c>
      <c r="I15" s="22">
        <v>1517.4353993717709</v>
      </c>
      <c r="J15" s="22">
        <v>67.461200000000005</v>
      </c>
      <c r="K15" s="22">
        <v>356.18836245283927</v>
      </c>
    </row>
    <row r="16" spans="1:33" x14ac:dyDescent="0.35">
      <c r="A16" s="22">
        <v>14</v>
      </c>
      <c r="B16" s="26">
        <v>0.6</v>
      </c>
      <c r="C16" s="23" t="s">
        <v>59</v>
      </c>
      <c r="D16" s="22">
        <v>5.7840931506618939E-4</v>
      </c>
      <c r="E16" s="22">
        <v>0.57840931506618942</v>
      </c>
      <c r="F16" s="22">
        <v>0.75034126956352809</v>
      </c>
      <c r="G16" s="22">
        <v>3.249318882293184E-2</v>
      </c>
      <c r="H16" s="22">
        <v>1499.99</v>
      </c>
      <c r="I16" s="22">
        <v>1264.4771993720119</v>
      </c>
      <c r="J16" s="22">
        <v>65.723799999999997</v>
      </c>
      <c r="K16" s="22">
        <v>361.36228373543486</v>
      </c>
      <c r="M16" s="23" t="s">
        <v>112</v>
      </c>
      <c r="N16" s="22">
        <v>0</v>
      </c>
      <c r="O16" s="18">
        <v>0</v>
      </c>
      <c r="P16" s="11">
        <v>0</v>
      </c>
      <c r="Q16" s="16">
        <v>0</v>
      </c>
      <c r="R16" s="25">
        <v>0</v>
      </c>
      <c r="S16" s="18">
        <v>0.62209667362079024</v>
      </c>
      <c r="T16" s="11">
        <v>-1.7247487683883107</v>
      </c>
      <c r="U16" s="16">
        <v>4.7835563630426021E-2</v>
      </c>
      <c r="V16" s="25">
        <v>459.54426933915681</v>
      </c>
      <c r="W16" s="18">
        <v>0</v>
      </c>
      <c r="X16" s="11">
        <v>0</v>
      </c>
      <c r="Y16" s="16">
        <v>0</v>
      </c>
      <c r="Z16" s="25">
        <v>0</v>
      </c>
      <c r="AA16" s="23" t="s">
        <v>115</v>
      </c>
      <c r="AB16" s="18">
        <f>AVERAGE(S16)</f>
        <v>0.62209667362079024</v>
      </c>
      <c r="AC16" s="11">
        <f>AVERAGE(T16)</f>
        <v>-1.7247487683883107</v>
      </c>
      <c r="AD16" s="11">
        <f>_xlfn.STDEV.P(P16,T16,X16)</f>
        <v>0.81305436664701358</v>
      </c>
      <c r="AE16" s="11">
        <f>STDEV(P16,T16,X16)</f>
        <v>0.99578416571346673</v>
      </c>
      <c r="AF16" s="16">
        <f>AVERAGE(U16)</f>
        <v>4.7835563630426021E-2</v>
      </c>
      <c r="AG16" s="25">
        <f>AVERAGE(V16)</f>
        <v>459.54426933915681</v>
      </c>
    </row>
    <row r="17" spans="1:33" x14ac:dyDescent="0.35">
      <c r="A17" s="22">
        <v>15</v>
      </c>
      <c r="B17" s="26">
        <v>0.6</v>
      </c>
      <c r="C17" s="23" t="s">
        <v>59</v>
      </c>
      <c r="D17" s="22">
        <v>5.0651027529136669E-4</v>
      </c>
      <c r="E17" s="22">
        <v>0.50651027529136672</v>
      </c>
      <c r="F17" s="22">
        <v>1.033018950186172</v>
      </c>
      <c r="G17" s="22">
        <v>2.9525588513384597E-2</v>
      </c>
      <c r="H17" s="22">
        <v>1200.0899999999999</v>
      </c>
      <c r="I17" s="22">
        <v>1011.6608993726196</v>
      </c>
      <c r="J17" s="22">
        <v>63.073700000000002</v>
      </c>
      <c r="K17" s="22">
        <v>342.89393883426686</v>
      </c>
      <c r="M17" s="23" t="s">
        <v>117</v>
      </c>
      <c r="N17" s="22">
        <v>1800</v>
      </c>
      <c r="O17" s="18">
        <v>1.4659000998322311</v>
      </c>
      <c r="P17" s="11">
        <v>4.5202375543722271</v>
      </c>
      <c r="Q17" s="16">
        <v>6.0190256538882748E-2</v>
      </c>
      <c r="R17" s="25">
        <v>273.26826745592962</v>
      </c>
      <c r="S17" s="18">
        <v>0.80986867495695358</v>
      </c>
      <c r="T17" s="11">
        <v>2.9743373507258468</v>
      </c>
      <c r="U17" s="16">
        <v>4.1472712305352537E-2</v>
      </c>
      <c r="V17" s="25">
        <v>282.24716400357795</v>
      </c>
      <c r="W17" s="18">
        <v>0.72332502154297396</v>
      </c>
      <c r="X17" s="11">
        <v>1.4383813783581707</v>
      </c>
      <c r="Y17" s="16">
        <v>4.0505746000149292E-2</v>
      </c>
      <c r="Z17" s="25">
        <v>341.29067747553864</v>
      </c>
      <c r="AB17" s="18">
        <f>AVERAGE(AB16,O17,S17,W17)</f>
        <v>0.90529761748823723</v>
      </c>
      <c r="AC17" s="11">
        <f>AVERAGE(AC16,P17,T17,X17)</f>
        <v>1.8020518787669837</v>
      </c>
      <c r="AD17" s="11">
        <f t="shared" si="1"/>
        <v>1.2581646985599413</v>
      </c>
      <c r="AE17" s="11">
        <f>STDEV(P17,T17,X17)</f>
        <v>1.5409307619272323</v>
      </c>
      <c r="AF17" s="16">
        <f>AVERAGE(AF16,Q17,U17,Y17)</f>
        <v>4.7501069618702652E-2</v>
      </c>
      <c r="AG17" s="25">
        <f>AVERAGE(AG16,R17,V17,Z17)</f>
        <v>339.08759456855074</v>
      </c>
    </row>
    <row r="18" spans="1:33" x14ac:dyDescent="0.35">
      <c r="A18" s="22">
        <v>16</v>
      </c>
      <c r="B18" s="26">
        <v>0.6</v>
      </c>
      <c r="C18" s="23" t="s">
        <v>59</v>
      </c>
      <c r="D18" s="22">
        <v>4.7411175538436258E-4</v>
      </c>
      <c r="E18" s="22">
        <v>0.47411175538436257</v>
      </c>
      <c r="F18" s="22">
        <v>1.0959852419582239</v>
      </c>
      <c r="G18" s="22">
        <v>2.871425336131166E-2</v>
      </c>
      <c r="H18" s="22">
        <v>999.87599999999998</v>
      </c>
      <c r="I18" s="22">
        <v>842.88082743164443</v>
      </c>
      <c r="J18" s="22">
        <v>67.560100000000006</v>
      </c>
      <c r="K18" s="22">
        <v>338.21693587071638</v>
      </c>
      <c r="M18" s="23" t="s">
        <v>120</v>
      </c>
      <c r="N18" s="22">
        <v>1500</v>
      </c>
      <c r="O18" s="18">
        <v>1.3848833178482958</v>
      </c>
      <c r="P18" s="11">
        <v>4.2073908668019184</v>
      </c>
      <c r="Q18" s="16">
        <v>5.8700344528414702E-2</v>
      </c>
      <c r="R18" s="25">
        <v>279.2149085313917</v>
      </c>
      <c r="S18" s="18">
        <v>0.74788766051611733</v>
      </c>
      <c r="T18" s="11">
        <v>3.5364129585429542</v>
      </c>
      <c r="U18" s="16">
        <v>3.9067906718306969E-2</v>
      </c>
      <c r="V18" s="25">
        <v>252.65959009739768</v>
      </c>
      <c r="W18" s="18">
        <v>0.67384725691068936</v>
      </c>
      <c r="X18" s="11">
        <v>1.6292617024721778</v>
      </c>
      <c r="Y18" s="16">
        <v>3.8506849748772914E-2</v>
      </c>
      <c r="Z18" s="25">
        <v>330.67147174706912</v>
      </c>
      <c r="AB18" s="18">
        <f t="shared" ref="AB18:AB27" si="6">AVERAGE(AB17,O18,S18,W18)</f>
        <v>0.92797896319083495</v>
      </c>
      <c r="AC18" s="11">
        <f t="shared" ref="AC18:AC27" si="7">AVERAGE(AC17,P18,T18,X18)</f>
        <v>2.7937793516460085</v>
      </c>
      <c r="AD18" s="11">
        <f t="shared" si="1"/>
        <v>1.0921023179004323</v>
      </c>
      <c r="AE18" s="11">
        <f t="shared" ref="AE18:AE27" si="8">STDEV(P18,T18,X18)</f>
        <v>1.3375467128834211</v>
      </c>
      <c r="AF18" s="16">
        <f t="shared" ref="AF18:AF27" si="9">AVERAGE(AF17,Q18,U18,Y18)</f>
        <v>4.5944042653549309E-2</v>
      </c>
      <c r="AG18" s="25">
        <f t="shared" ref="AG18:AG27" si="10">AVERAGE(AG17,R18,V18,Z18)</f>
        <v>300.40839123610232</v>
      </c>
    </row>
    <row r="19" spans="1:33" x14ac:dyDescent="0.35">
      <c r="A19" s="22">
        <v>17</v>
      </c>
      <c r="B19" s="26">
        <v>0.6</v>
      </c>
      <c r="C19" s="23" t="s">
        <v>59</v>
      </c>
      <c r="D19" s="22">
        <v>4.4415539218013034E-4</v>
      </c>
      <c r="E19" s="22">
        <v>0.44415539218013034</v>
      </c>
      <c r="F19" s="22">
        <v>0.99826487909767692</v>
      </c>
      <c r="G19" s="22">
        <v>2.7779014144528519E-2</v>
      </c>
      <c r="H19" s="22">
        <v>800.04600000000005</v>
      </c>
      <c r="I19" s="22">
        <v>674.42305725622771</v>
      </c>
      <c r="J19" s="22">
        <v>66.141599999999997</v>
      </c>
      <c r="K19" s="22">
        <v>342.06879594227382</v>
      </c>
      <c r="N19" s="22">
        <v>1200</v>
      </c>
      <c r="O19" s="18">
        <v>1.2410029045584143</v>
      </c>
      <c r="P19" s="11">
        <v>4.314956924678917</v>
      </c>
      <c r="Q19" s="16">
        <v>5.4564114804984264E-2</v>
      </c>
      <c r="R19" s="25">
        <v>268.06451005549923</v>
      </c>
      <c r="S19" s="18">
        <v>0.69911464608115059</v>
      </c>
      <c r="T19" s="11">
        <v>3.0936091216498101</v>
      </c>
      <c r="U19" s="16">
        <v>3.8166436051345815E-2</v>
      </c>
      <c r="V19" s="25">
        <v>268.20163517567835</v>
      </c>
      <c r="W19" s="18">
        <v>0.64947731248287166</v>
      </c>
      <c r="X19" s="11">
        <v>1.9102038278044136</v>
      </c>
      <c r="Y19" s="16">
        <v>3.8341494595494276E-2</v>
      </c>
      <c r="Z19" s="25">
        <v>318.97272390111192</v>
      </c>
      <c r="AB19" s="18">
        <f t="shared" si="6"/>
        <v>0.87939345657831791</v>
      </c>
      <c r="AC19" s="11">
        <f t="shared" si="7"/>
        <v>3.028137306444787</v>
      </c>
      <c r="AD19" s="11">
        <f t="shared" si="1"/>
        <v>0.98177707372299805</v>
      </c>
      <c r="AE19" s="11">
        <f t="shared" si="8"/>
        <v>1.2024264358920842</v>
      </c>
      <c r="AF19" s="16">
        <f t="shared" si="9"/>
        <v>4.4254022026343411E-2</v>
      </c>
      <c r="AG19" s="25">
        <f t="shared" si="10"/>
        <v>288.91181509209798</v>
      </c>
    </row>
    <row r="20" spans="1:33" x14ac:dyDescent="0.35">
      <c r="A20" s="22">
        <v>18</v>
      </c>
      <c r="B20" s="26">
        <v>0.6</v>
      </c>
      <c r="C20" s="23" t="s">
        <v>59</v>
      </c>
      <c r="D20" s="22">
        <v>4.0029557596038301E-4</v>
      </c>
      <c r="E20" s="22">
        <v>0.40029557596038301</v>
      </c>
      <c r="F20" s="22">
        <v>1.041097032530893</v>
      </c>
      <c r="G20" s="22">
        <v>2.620419960012994E-2</v>
      </c>
      <c r="H20" s="22">
        <v>600.00400000000002</v>
      </c>
      <c r="I20" s="22">
        <v>505.78894151935447</v>
      </c>
      <c r="J20" s="22">
        <v>58.2134</v>
      </c>
      <c r="K20" s="22">
        <v>336.51090239276022</v>
      </c>
      <c r="N20" s="22">
        <v>1000</v>
      </c>
      <c r="O20" s="18">
        <v>1.1749506376685064</v>
      </c>
      <c r="P20" s="11">
        <v>4.1852826995205596</v>
      </c>
      <c r="Q20" s="16">
        <v>5.359424508851978E-2</v>
      </c>
      <c r="R20" s="25">
        <v>270.09738046325754</v>
      </c>
      <c r="S20" s="18">
        <v>0.61701201121492011</v>
      </c>
      <c r="T20" s="11">
        <v>3.2737434391095981</v>
      </c>
      <c r="U20" s="16">
        <v>3.4824019124722459E-2</v>
      </c>
      <c r="V20" s="25">
        <v>248.011803137236</v>
      </c>
      <c r="W20" s="18">
        <v>0.59488498947086221</v>
      </c>
      <c r="X20" s="11">
        <v>1.629394956618321</v>
      </c>
      <c r="Y20" s="16">
        <v>3.6236818767077676E-2</v>
      </c>
      <c r="Z20" s="25">
        <v>327.11457564685361</v>
      </c>
      <c r="AB20" s="18">
        <f t="shared" si="6"/>
        <v>0.81656027373315154</v>
      </c>
      <c r="AC20" s="11">
        <f t="shared" si="7"/>
        <v>3.0291396004233162</v>
      </c>
      <c r="AD20" s="11">
        <f t="shared" si="1"/>
        <v>1.0576361435589294</v>
      </c>
      <c r="AE20" s="11">
        <f t="shared" si="8"/>
        <v>1.2953344426221771</v>
      </c>
      <c r="AF20" s="16">
        <f t="shared" si="9"/>
        <v>4.2227276251665835E-2</v>
      </c>
      <c r="AG20" s="25">
        <f t="shared" si="10"/>
        <v>283.53389358486129</v>
      </c>
    </row>
    <row r="21" spans="1:33" x14ac:dyDescent="0.35">
      <c r="A21" s="22">
        <v>19</v>
      </c>
      <c r="B21" s="26">
        <v>0.6</v>
      </c>
      <c r="C21" s="23" t="s">
        <v>59</v>
      </c>
      <c r="D21" s="22">
        <v>3.6672649075168679E-4</v>
      </c>
      <c r="E21" s="22">
        <v>0.36672649075168678</v>
      </c>
      <c r="F21" s="22">
        <v>0.9648117849517337</v>
      </c>
      <c r="G21" s="22">
        <v>2.5022853010486446E-2</v>
      </c>
      <c r="H21" s="22">
        <v>400.13499999999999</v>
      </c>
      <c r="I21" s="22">
        <v>337.2983845707833</v>
      </c>
      <c r="J21" s="22">
        <v>56.685000000000002</v>
      </c>
      <c r="K21" s="22">
        <v>338.76372081050556</v>
      </c>
      <c r="N21" s="22">
        <v>800</v>
      </c>
      <c r="O21" s="18">
        <v>1.174816484356163</v>
      </c>
      <c r="P21" s="11">
        <v>4.1669927528727273</v>
      </c>
      <c r="Q21" s="16">
        <v>5.4618777758876184E-2</v>
      </c>
      <c r="R21" s="25">
        <v>273.18451600938977</v>
      </c>
      <c r="S21" s="18">
        <v>0.5439095869761208</v>
      </c>
      <c r="T21" s="11">
        <v>3.0532224223344064</v>
      </c>
      <c r="U21" s="16">
        <v>3.1982330065075996E-2</v>
      </c>
      <c r="V21" s="25">
        <v>246.25840503557427</v>
      </c>
      <c r="W21" s="18">
        <v>0.52466490096445884</v>
      </c>
      <c r="X21" s="11">
        <v>1.8574286151268171</v>
      </c>
      <c r="Y21" s="16">
        <v>3.3170417449528505E-2</v>
      </c>
      <c r="Z21" s="25">
        <v>309.95504788569929</v>
      </c>
      <c r="AB21" s="18">
        <f t="shared" si="6"/>
        <v>0.76498781150747353</v>
      </c>
      <c r="AC21" s="11">
        <f t="shared" si="7"/>
        <v>3.0266958476893171</v>
      </c>
      <c r="AD21" s="11">
        <f t="shared" si="1"/>
        <v>0.94307379733068553</v>
      </c>
      <c r="AE21" s="11">
        <f t="shared" si="8"/>
        <v>1.1550247966245477</v>
      </c>
      <c r="AF21" s="16">
        <f t="shared" si="9"/>
        <v>4.0499700381286634E-2</v>
      </c>
      <c r="AG21" s="25">
        <f t="shared" si="10"/>
        <v>278.23296562888117</v>
      </c>
    </row>
    <row r="22" spans="1:33" x14ac:dyDescent="0.35">
      <c r="A22" s="22">
        <v>20</v>
      </c>
      <c r="B22" s="26">
        <v>0.6</v>
      </c>
      <c r="C22" s="23" t="s">
        <v>59</v>
      </c>
      <c r="D22" s="22">
        <v>3.1320400675768835E-4</v>
      </c>
      <c r="E22" s="22">
        <v>0.31320400675768834</v>
      </c>
      <c r="F22" s="22">
        <v>1.0642473905842862</v>
      </c>
      <c r="G22" s="22">
        <v>2.2613676734227223E-2</v>
      </c>
      <c r="H22" s="22">
        <v>200.215</v>
      </c>
      <c r="I22" s="22">
        <v>168.7661847618979</v>
      </c>
      <c r="J22" s="22">
        <v>61.798099999999998</v>
      </c>
      <c r="K22" s="22">
        <v>325.81706243921786</v>
      </c>
      <c r="N22" s="22">
        <v>600</v>
      </c>
      <c r="O22" s="18">
        <v>1.1229510432095602</v>
      </c>
      <c r="P22" s="11">
        <v>3.8147401349732788</v>
      </c>
      <c r="Q22" s="16">
        <v>5.3374051822430872E-2</v>
      </c>
      <c r="R22" s="25">
        <v>281.2193667265575</v>
      </c>
      <c r="S22" s="18">
        <v>0.4860633720871107</v>
      </c>
      <c r="T22" s="11">
        <v>2.7241903299621719</v>
      </c>
      <c r="U22" s="16">
        <v>2.9879502327828423E-2</v>
      </c>
      <c r="V22" s="25">
        <v>253.54074026284604</v>
      </c>
      <c r="W22" s="18">
        <v>0.47218935892895536</v>
      </c>
      <c r="X22" s="11">
        <v>1.8867388731431556</v>
      </c>
      <c r="Y22" s="16">
        <v>3.1102724261953357E-2</v>
      </c>
      <c r="Z22" s="25">
        <v>302.93882432202355</v>
      </c>
      <c r="AB22" s="18">
        <f t="shared" si="6"/>
        <v>0.71154789643327487</v>
      </c>
      <c r="AC22" s="11">
        <f t="shared" si="7"/>
        <v>2.8630912964419806</v>
      </c>
      <c r="AD22" s="11">
        <f t="shared" si="1"/>
        <v>0.78936068965521478</v>
      </c>
      <c r="AE22" s="11">
        <f t="shared" si="8"/>
        <v>0.96676545633335231</v>
      </c>
      <c r="AF22" s="16">
        <f t="shared" si="9"/>
        <v>3.8713994698374818E-2</v>
      </c>
      <c r="AG22" s="25">
        <f t="shared" si="10"/>
        <v>278.98297423507705</v>
      </c>
    </row>
    <row r="23" spans="1:33" x14ac:dyDescent="0.35">
      <c r="A23" s="22">
        <v>21</v>
      </c>
      <c r="B23" s="26">
        <v>0.6</v>
      </c>
      <c r="C23" s="23" t="s">
        <v>59</v>
      </c>
      <c r="D23" s="22">
        <v>2.9667922950048843E-4</v>
      </c>
      <c r="E23" s="22">
        <v>0.29667922950048842</v>
      </c>
      <c r="F23" s="22">
        <v>0.48060657029768761</v>
      </c>
      <c r="G23" s="22">
        <v>2.2239586612881335E-2</v>
      </c>
      <c r="H23" s="22">
        <v>99.977500000000006</v>
      </c>
      <c r="I23" s="22">
        <v>84.265492291234438</v>
      </c>
      <c r="J23" s="22">
        <v>65.866699999999994</v>
      </c>
      <c r="K23" s="22">
        <v>366.76908362975865</v>
      </c>
      <c r="N23" s="22">
        <v>400</v>
      </c>
      <c r="O23" s="18">
        <v>1.008893560361366</v>
      </c>
      <c r="P23" s="11">
        <v>3.9072764659430881</v>
      </c>
      <c r="Q23" s="16">
        <v>4.9775197234387593E-2</v>
      </c>
      <c r="R23" s="25">
        <v>270.62616165381894</v>
      </c>
      <c r="S23" s="18">
        <v>0.41016974894188851</v>
      </c>
      <c r="T23" s="11">
        <v>2.7039436242562527</v>
      </c>
      <c r="U23" s="16">
        <v>2.6535454698544285E-2</v>
      </c>
      <c r="V23" s="25">
        <v>237.07147415160642</v>
      </c>
      <c r="W23" s="18">
        <v>0.42363233463313338</v>
      </c>
      <c r="X23" s="11">
        <v>2.1686153082250388</v>
      </c>
      <c r="Y23" s="16">
        <v>2.9095023406476014E-2</v>
      </c>
      <c r="Z23" s="25">
        <v>281.20804775334273</v>
      </c>
      <c r="AB23" s="18">
        <f t="shared" si="6"/>
        <v>0.6385608850924156</v>
      </c>
      <c r="AC23" s="11">
        <f t="shared" si="7"/>
        <v>2.9107316737165903</v>
      </c>
      <c r="AD23" s="11">
        <f t="shared" si="1"/>
        <v>0.72705868288180175</v>
      </c>
      <c r="AE23" s="11">
        <f t="shared" si="8"/>
        <v>0.89046139306021044</v>
      </c>
      <c r="AF23" s="16">
        <f t="shared" si="9"/>
        <v>3.6029917509445682E-2</v>
      </c>
      <c r="AG23" s="25">
        <f t="shared" si="10"/>
        <v>266.97216444846129</v>
      </c>
    </row>
    <row r="24" spans="1:33" x14ac:dyDescent="0.35">
      <c r="A24" s="22">
        <v>22</v>
      </c>
      <c r="B24" s="26">
        <v>0.6</v>
      </c>
      <c r="C24" s="23" t="s">
        <v>59</v>
      </c>
      <c r="D24" s="22">
        <v>2.7274899220176819E-4</v>
      </c>
      <c r="E24" s="22">
        <v>0.27274899220176818</v>
      </c>
      <c r="F24" s="22">
        <v>-0.59435199435023278</v>
      </c>
      <c r="G24" s="22">
        <v>2.0843189015263521E-2</v>
      </c>
      <c r="H24" s="22">
        <v>50.076300000000003</v>
      </c>
      <c r="I24" s="22">
        <v>42.199108419943116</v>
      </c>
      <c r="J24" s="22">
        <v>60.203699999999998</v>
      </c>
      <c r="K24" s="22">
        <v>446.97314082310373</v>
      </c>
      <c r="N24" s="22">
        <v>200</v>
      </c>
      <c r="O24" s="18">
        <v>0.87623508886278778</v>
      </c>
      <c r="P24" s="11">
        <v>3.4667021886871652</v>
      </c>
      <c r="Q24" s="16">
        <v>4.6061557211336625E-2</v>
      </c>
      <c r="R24" s="25">
        <v>276.78313761010935</v>
      </c>
      <c r="S24" s="18">
        <v>0.36972953784320928</v>
      </c>
      <c r="T24" s="11">
        <v>2.1534420206519163</v>
      </c>
      <c r="U24" s="16">
        <v>2.5316801589787327E-2</v>
      </c>
      <c r="V24" s="25">
        <v>264.50218515030588</v>
      </c>
      <c r="W24" s="18">
        <v>0.35686120256584264</v>
      </c>
      <c r="X24" s="11">
        <v>1.6816151023767076</v>
      </c>
      <c r="Y24" s="16">
        <v>2.6164048263867139E-2</v>
      </c>
      <c r="Z24" s="25">
        <v>298.24979325680931</v>
      </c>
      <c r="AB24" s="18">
        <f t="shared" si="6"/>
        <v>0.5603466785910638</v>
      </c>
      <c r="AC24" s="11">
        <f t="shared" si="7"/>
        <v>2.5531227463580946</v>
      </c>
      <c r="AD24" s="11">
        <f t="shared" si="1"/>
        <v>0.75526366370878928</v>
      </c>
      <c r="AE24" s="11">
        <f t="shared" si="8"/>
        <v>0.92500529867576176</v>
      </c>
      <c r="AF24" s="16">
        <f t="shared" si="9"/>
        <v>3.3393081143609192E-2</v>
      </c>
      <c r="AG24" s="25">
        <f t="shared" si="10"/>
        <v>276.62682011642141</v>
      </c>
    </row>
    <row r="25" spans="1:33" x14ac:dyDescent="0.35">
      <c r="A25" s="22">
        <v>23</v>
      </c>
      <c r="B25" s="26">
        <v>0.6</v>
      </c>
      <c r="C25" s="23" t="s">
        <v>59</v>
      </c>
      <c r="D25" s="22">
        <v>2.625144217900541E-4</v>
      </c>
      <c r="E25" s="22">
        <v>0.26251442179005408</v>
      </c>
      <c r="F25" s="22">
        <v>-2.4851336261443073</v>
      </c>
      <c r="G25" s="22">
        <v>2.057258580557152E-2</v>
      </c>
      <c r="H25" s="22">
        <v>5.0002100000000001E-2</v>
      </c>
      <c r="I25" s="22">
        <v>2.1001764037043995E-2</v>
      </c>
      <c r="J25" s="22">
        <v>61.468299999999999</v>
      </c>
      <c r="K25" s="22">
        <v>594.52551261103144</v>
      </c>
      <c r="N25" s="22">
        <v>100</v>
      </c>
      <c r="O25" s="18">
        <v>0.90094599082917082</v>
      </c>
      <c r="P25" s="11">
        <v>1.6684447650175807</v>
      </c>
      <c r="Q25" s="16">
        <v>4.8354520514891329E-2</v>
      </c>
      <c r="R25" s="25">
        <v>342.16766335079279</v>
      </c>
      <c r="S25" s="18">
        <v>0.35683544324602795</v>
      </c>
      <c r="T25" s="11">
        <v>1.838172968648965</v>
      </c>
      <c r="U25" s="16">
        <v>2.5368491561032314E-2</v>
      </c>
      <c r="V25" s="25">
        <v>285.02610128293355</v>
      </c>
      <c r="W25" s="18">
        <v>0.39035427357587721</v>
      </c>
      <c r="X25" s="11">
        <v>0.88306695296537341</v>
      </c>
      <c r="Y25" s="16">
        <v>2.9805644609260509E-2</v>
      </c>
      <c r="Z25" s="25">
        <v>353.88463386403231</v>
      </c>
      <c r="AB25" s="18">
        <f t="shared" si="6"/>
        <v>0.55212059656053492</v>
      </c>
      <c r="AC25" s="11">
        <f t="shared" si="7"/>
        <v>1.7357018582475034</v>
      </c>
      <c r="AD25" s="11">
        <f t="shared" si="1"/>
        <v>0.416046668318035</v>
      </c>
      <c r="AE25" s="11">
        <f t="shared" si="8"/>
        <v>0.50955102328207136</v>
      </c>
      <c r="AF25" s="16">
        <f t="shared" si="9"/>
        <v>3.4230434457198339E-2</v>
      </c>
      <c r="AG25" s="25">
        <f t="shared" si="10"/>
        <v>314.426304653545</v>
      </c>
    </row>
    <row r="26" spans="1:33" x14ac:dyDescent="0.35">
      <c r="A26" s="22">
        <v>25</v>
      </c>
      <c r="B26" s="22" t="s">
        <v>55</v>
      </c>
      <c r="C26" s="22" t="s">
        <v>13</v>
      </c>
      <c r="D26" s="22">
        <v>5.8707126996167362E-3</v>
      </c>
      <c r="E26" s="22">
        <v>5.8707126996167363</v>
      </c>
      <c r="F26" s="22">
        <v>-396.65393216148624</v>
      </c>
      <c r="G26" s="22">
        <v>0.66392190335586543</v>
      </c>
      <c r="H26" s="22">
        <v>5.0002100000000001E-2</v>
      </c>
      <c r="I26" s="22">
        <v>2.1001764037043995E-2</v>
      </c>
      <c r="J26" s="22">
        <v>60.368699999999997</v>
      </c>
      <c r="K26" s="22">
        <v>1605.74892250829</v>
      </c>
      <c r="N26" s="22">
        <v>50</v>
      </c>
      <c r="O26" s="18">
        <v>0.84440370320314728</v>
      </c>
      <c r="P26" s="11">
        <v>0.68096065449745946</v>
      </c>
      <c r="Q26" s="16">
        <v>4.5492202545601323E-2</v>
      </c>
      <c r="R26" s="25">
        <v>373.77981093575397</v>
      </c>
      <c r="S26" s="18">
        <v>0.31700935425306564</v>
      </c>
      <c r="T26" s="11">
        <v>0.57279535059980913</v>
      </c>
      <c r="U26" s="16">
        <v>2.3110306182281701E-2</v>
      </c>
      <c r="V26" s="25">
        <v>361.40235952766545</v>
      </c>
      <c r="W26" s="18">
        <v>0.37915448363782223</v>
      </c>
      <c r="X26" s="11">
        <v>-0.18042833494100199</v>
      </c>
      <c r="Y26" s="16">
        <v>2.936453454929313E-2</v>
      </c>
      <c r="Z26" s="25">
        <v>411.28745297382244</v>
      </c>
      <c r="AB26" s="18">
        <f t="shared" si="6"/>
        <v>0.52317203441364257</v>
      </c>
      <c r="AC26" s="11">
        <f t="shared" si="7"/>
        <v>0.70225738210094257</v>
      </c>
      <c r="AD26" s="11">
        <f t="shared" si="1"/>
        <v>0.38312119413411733</v>
      </c>
      <c r="AE26" s="11">
        <f t="shared" si="8"/>
        <v>0.46922571763718152</v>
      </c>
      <c r="AF26" s="16">
        <f t="shared" si="9"/>
        <v>3.3049369433593621E-2</v>
      </c>
      <c r="AG26" s="25">
        <f t="shared" si="10"/>
        <v>365.2239820226967</v>
      </c>
    </row>
    <row r="27" spans="1:33" x14ac:dyDescent="0.35">
      <c r="A27" s="22">
        <v>26</v>
      </c>
      <c r="B27" s="22" t="s">
        <v>55</v>
      </c>
      <c r="C27" s="22" t="s">
        <v>13</v>
      </c>
      <c r="D27" s="22">
        <v>7.2332502154297392E-4</v>
      </c>
      <c r="E27" s="22">
        <v>0.72332502154297396</v>
      </c>
      <c r="F27" s="22">
        <v>1.4383813783581707</v>
      </c>
      <c r="G27" s="22">
        <v>4.0505746000149292E-2</v>
      </c>
      <c r="H27" s="22">
        <v>1799.99</v>
      </c>
      <c r="I27" s="22">
        <v>1517.3765993717464</v>
      </c>
      <c r="J27" s="22">
        <v>73.234099999999998</v>
      </c>
      <c r="K27" s="22">
        <v>341.29067747553864</v>
      </c>
      <c r="N27" s="22">
        <v>0</v>
      </c>
      <c r="O27" s="18">
        <v>0.8390321055262423</v>
      </c>
      <c r="P27" s="11">
        <v>-1.3448144057772802</v>
      </c>
      <c r="Q27" s="16">
        <v>4.5762657634314467E-2</v>
      </c>
      <c r="R27" s="25">
        <v>445.17040780384008</v>
      </c>
      <c r="S27" s="18">
        <v>0.28465524875977527</v>
      </c>
      <c r="T27" s="11">
        <v>-1.3746486035817365</v>
      </c>
      <c r="U27" s="16">
        <v>2.1267648121604411E-2</v>
      </c>
      <c r="V27" s="25">
        <v>504.43724738477414</v>
      </c>
      <c r="W27" s="18">
        <v>0.3448371240612097</v>
      </c>
      <c r="X27" s="11">
        <v>-1.8369024171285409</v>
      </c>
      <c r="Y27" s="16">
        <v>2.7296361088492871E-2</v>
      </c>
      <c r="Z27" s="25">
        <v>509.52041581552896</v>
      </c>
      <c r="AB27" s="18">
        <f t="shared" si="6"/>
        <v>0.49792412819021747</v>
      </c>
      <c r="AC27" s="11">
        <f t="shared" si="7"/>
        <v>-0.96352701109665373</v>
      </c>
      <c r="AD27" s="11">
        <f t="shared" si="1"/>
        <v>0.22527003016450114</v>
      </c>
      <c r="AE27" s="11">
        <f t="shared" si="8"/>
        <v>0.27589831412220106</v>
      </c>
      <c r="AF27" s="16">
        <f t="shared" si="9"/>
        <v>3.1844009069501342E-2</v>
      </c>
      <c r="AG27" s="25">
        <f t="shared" si="10"/>
        <v>456.08801325670993</v>
      </c>
    </row>
    <row r="28" spans="1:33" x14ac:dyDescent="0.35">
      <c r="A28" s="22">
        <v>27</v>
      </c>
      <c r="B28" s="22" t="s">
        <v>55</v>
      </c>
      <c r="C28" s="22" t="s">
        <v>13</v>
      </c>
      <c r="D28" s="22">
        <v>6.7384725691068932E-4</v>
      </c>
      <c r="E28" s="22">
        <v>0.67384725691068936</v>
      </c>
      <c r="F28" s="22">
        <v>1.6292617024721778</v>
      </c>
      <c r="G28" s="22">
        <v>3.8506849748772914E-2</v>
      </c>
      <c r="H28" s="22">
        <v>1500.12</v>
      </c>
      <c r="I28" s="22">
        <v>1264.5860993721083</v>
      </c>
      <c r="J28" s="22">
        <v>74.278700000000001</v>
      </c>
      <c r="K28" s="22">
        <v>330.67147174706912</v>
      </c>
    </row>
    <row r="29" spans="1:33" x14ac:dyDescent="0.35">
      <c r="A29" s="22">
        <v>28</v>
      </c>
      <c r="B29" s="22" t="s">
        <v>55</v>
      </c>
      <c r="C29" s="22" t="s">
        <v>13</v>
      </c>
      <c r="D29" s="22">
        <v>6.4947731248287169E-4</v>
      </c>
      <c r="E29" s="22">
        <v>0.64947731248287166</v>
      </c>
      <c r="F29" s="22">
        <v>1.9102038278044136</v>
      </c>
      <c r="G29" s="22">
        <v>3.8341494595494276E-2</v>
      </c>
      <c r="H29" s="22">
        <v>1199.92</v>
      </c>
      <c r="I29" s="22">
        <v>1011.5174993726358</v>
      </c>
      <c r="J29" s="22">
        <v>79.578900000000004</v>
      </c>
      <c r="K29" s="22">
        <v>318.97272390111192</v>
      </c>
      <c r="M29" s="23" t="s">
        <v>113</v>
      </c>
      <c r="N29" s="22">
        <v>0</v>
      </c>
      <c r="O29" s="18">
        <v>-0.786350430830702</v>
      </c>
      <c r="P29" s="11">
        <v>-4.5696703889934032</v>
      </c>
      <c r="Q29" s="16">
        <v>-6.0205412642747501E-2</v>
      </c>
      <c r="R29" s="25">
        <v>284.51461967798252</v>
      </c>
      <c r="S29" s="18">
        <v>0.19136960041246109</v>
      </c>
      <c r="T29" s="11">
        <v>-1.8933945113246236</v>
      </c>
      <c r="U29" s="16">
        <v>1.6304653043119462E-2</v>
      </c>
      <c r="V29" s="25">
        <v>587.59381450318961</v>
      </c>
      <c r="W29" s="18">
        <v>0</v>
      </c>
      <c r="X29" s="11">
        <v>0</v>
      </c>
      <c r="Y29" s="16">
        <v>0</v>
      </c>
      <c r="Z29" s="25">
        <v>0</v>
      </c>
      <c r="AA29" s="23" t="s">
        <v>116</v>
      </c>
      <c r="AB29" s="18">
        <f>AVERAGE(S29)</f>
        <v>0.19136960041246109</v>
      </c>
      <c r="AC29" s="11">
        <f>AVERAGE(T29)</f>
        <v>-1.8933945113246236</v>
      </c>
      <c r="AD29" s="11">
        <f t="shared" si="1"/>
        <v>1.87466390507588</v>
      </c>
      <c r="AE29" s="11">
        <f t="shared" ref="AE29:AE40" si="11">STDEV(P29,T29,X29)</f>
        <v>2.295985003324613</v>
      </c>
      <c r="AF29" s="16">
        <f t="shared" ref="AF29:AG29" si="12">AVERAGE(U29)</f>
        <v>1.6304653043119462E-2</v>
      </c>
      <c r="AG29" s="25">
        <f t="shared" si="12"/>
        <v>587.59381450318961</v>
      </c>
    </row>
    <row r="30" spans="1:33" x14ac:dyDescent="0.35">
      <c r="A30" s="22">
        <v>29</v>
      </c>
      <c r="B30" s="22" t="s">
        <v>55</v>
      </c>
      <c r="C30" s="22" t="s">
        <v>13</v>
      </c>
      <c r="D30" s="22">
        <v>5.9488498947086218E-4</v>
      </c>
      <c r="E30" s="22">
        <v>0.59488498947086221</v>
      </c>
      <c r="F30" s="22">
        <v>1.629394956618321</v>
      </c>
      <c r="G30" s="22">
        <v>3.6236818767077676E-2</v>
      </c>
      <c r="H30" s="22">
        <v>1000.03</v>
      </c>
      <c r="I30" s="22">
        <v>843.00989937323197</v>
      </c>
      <c r="J30" s="22">
        <v>82.119</v>
      </c>
      <c r="K30" s="22">
        <v>327.11457564685361</v>
      </c>
      <c r="M30" s="23" t="s">
        <v>119</v>
      </c>
      <c r="N30" s="22">
        <v>1800</v>
      </c>
      <c r="O30" s="18">
        <v>1.5249424833316811</v>
      </c>
      <c r="P30" s="11">
        <v>3.5940278691707062</v>
      </c>
      <c r="Q30" s="16">
        <v>6.7033115875175922E-2</v>
      </c>
      <c r="R30" s="25">
        <v>308.43164020006003</v>
      </c>
      <c r="S30" s="18">
        <v>1.1176463759286501</v>
      </c>
      <c r="T30" s="11">
        <v>2.4026343639202481</v>
      </c>
      <c r="U30" s="16">
        <v>6.8877971388695156E-2</v>
      </c>
      <c r="V30" s="25">
        <v>342.59034567061542</v>
      </c>
      <c r="W30" s="18">
        <v>0.61113777534199665</v>
      </c>
      <c r="X30" s="11">
        <v>0.86721381479776571</v>
      </c>
      <c r="Y30" s="16">
        <v>3.3194685449783205E-2</v>
      </c>
      <c r="Z30" s="25">
        <v>356.18836245283927</v>
      </c>
      <c r="AB30" s="18">
        <f>AVERAGE(O30,S30,W30)</f>
        <v>1.0845755448674426</v>
      </c>
      <c r="AC30" s="11">
        <f>AVERAGE(P30,T30,X30)</f>
        <v>2.2879586826295735</v>
      </c>
      <c r="AD30" s="11">
        <f t="shared" si="1"/>
        <v>1.116166536466388</v>
      </c>
      <c r="AE30" s="11">
        <f t="shared" si="11"/>
        <v>1.3670192411561217</v>
      </c>
      <c r="AF30" s="16">
        <f>AVERAGE(Q30,U30,Y30)</f>
        <v>5.636859090455143E-2</v>
      </c>
      <c r="AG30" s="25">
        <f>AVERAGE(R30,V30,Z30)</f>
        <v>335.73678277450495</v>
      </c>
    </row>
    <row r="31" spans="1:33" x14ac:dyDescent="0.35">
      <c r="A31" s="22">
        <v>30</v>
      </c>
      <c r="B31" s="22" t="s">
        <v>55</v>
      </c>
      <c r="C31" s="22" t="s">
        <v>13</v>
      </c>
      <c r="D31" s="22">
        <v>5.2466490096445884E-4</v>
      </c>
      <c r="E31" s="22">
        <v>0.52466490096445884</v>
      </c>
      <c r="F31" s="22">
        <v>1.8574286151268171</v>
      </c>
      <c r="G31" s="22">
        <v>3.3170417449528505E-2</v>
      </c>
      <c r="H31" s="22">
        <v>800.15200000000004</v>
      </c>
      <c r="I31" s="22">
        <v>674.5126555288382</v>
      </c>
      <c r="J31" s="22">
        <v>80.799400000000006</v>
      </c>
      <c r="K31" s="22">
        <v>309.95504788569929</v>
      </c>
      <c r="M31" s="23" t="s">
        <v>59</v>
      </c>
      <c r="N31" s="22">
        <v>1500</v>
      </c>
      <c r="O31" s="18">
        <v>1.4338620235757134</v>
      </c>
      <c r="P31" s="11">
        <v>3.4960368054323911</v>
      </c>
      <c r="Q31" s="16">
        <v>6.2890405965744536E-2</v>
      </c>
      <c r="R31" s="25">
        <v>305.39683075471527</v>
      </c>
      <c r="S31" s="18">
        <v>0.99811965506599454</v>
      </c>
      <c r="T31" s="11">
        <v>2.5600351283425296</v>
      </c>
      <c r="U31" s="16">
        <v>6.1036544949868446E-2</v>
      </c>
      <c r="V31" s="25">
        <v>331.30564800755434</v>
      </c>
      <c r="W31" s="18">
        <v>0.57840931506618942</v>
      </c>
      <c r="X31" s="11">
        <v>0.75034126956352809</v>
      </c>
      <c r="Y31" s="16">
        <v>3.249318882293184E-2</v>
      </c>
      <c r="Z31" s="25">
        <v>361.36228373543486</v>
      </c>
      <c r="AB31" s="18">
        <f t="shared" ref="AB31:AB40" si="13">AVERAGE(O31,S31,W31)</f>
        <v>1.0034636645692989</v>
      </c>
      <c r="AC31" s="11">
        <f t="shared" ref="AC31:AC40" si="14">AVERAGE(P31,T31,X31)</f>
        <v>2.2688044011128166</v>
      </c>
      <c r="AD31" s="11">
        <f t="shared" si="1"/>
        <v>1.1396848968858628</v>
      </c>
      <c r="AE31" s="11">
        <f t="shared" si="11"/>
        <v>1.3958232324634126</v>
      </c>
      <c r="AF31" s="16">
        <f t="shared" ref="AF31:AF40" si="15">AVERAGE(Q31,U31,Y31)</f>
        <v>5.2140046579514938E-2</v>
      </c>
      <c r="AG31" s="25">
        <f t="shared" ref="AG31:AG40" si="16">AVERAGE(R31,V31,Z31)</f>
        <v>332.68825416590147</v>
      </c>
    </row>
    <row r="32" spans="1:33" x14ac:dyDescent="0.35">
      <c r="A32" s="22">
        <v>31</v>
      </c>
      <c r="B32" s="22" t="s">
        <v>55</v>
      </c>
      <c r="C32" s="22" t="s">
        <v>13</v>
      </c>
      <c r="D32" s="22">
        <v>4.7218935892895538E-4</v>
      </c>
      <c r="E32" s="22">
        <v>0.47218935892895536</v>
      </c>
      <c r="F32" s="22">
        <v>1.8867388731431556</v>
      </c>
      <c r="G32" s="22">
        <v>3.1102724261953357E-2</v>
      </c>
      <c r="H32" s="22">
        <v>599.98199999999997</v>
      </c>
      <c r="I32" s="22">
        <v>505.77045556664132</v>
      </c>
      <c r="J32" s="22">
        <v>75.169399999999996</v>
      </c>
      <c r="K32" s="22">
        <v>302.93882432202355</v>
      </c>
      <c r="N32" s="22">
        <v>1200</v>
      </c>
      <c r="O32" s="18">
        <v>1.3464770642938584</v>
      </c>
      <c r="P32" s="11">
        <v>3.3568534394561347</v>
      </c>
      <c r="Q32" s="16">
        <v>5.9289806719307371E-2</v>
      </c>
      <c r="R32" s="25">
        <v>303.96821977100302</v>
      </c>
      <c r="S32" s="18">
        <v>0.95220443663043641</v>
      </c>
      <c r="T32" s="11">
        <v>2.5284493547414013</v>
      </c>
      <c r="U32" s="16">
        <v>5.9604166918947765E-2</v>
      </c>
      <c r="V32" s="25">
        <v>330.78823846317903</v>
      </c>
      <c r="W32" s="18">
        <v>0.50651027529136672</v>
      </c>
      <c r="X32" s="11">
        <v>1.033018950186172</v>
      </c>
      <c r="Y32" s="16">
        <v>2.9525588513384597E-2</v>
      </c>
      <c r="Z32" s="25">
        <v>342.89393883426686</v>
      </c>
      <c r="AB32" s="18">
        <f t="shared" si="13"/>
        <v>0.93506392540522043</v>
      </c>
      <c r="AC32" s="11">
        <f t="shared" si="14"/>
        <v>2.3061072481279026</v>
      </c>
      <c r="AD32" s="11">
        <f t="shared" si="1"/>
        <v>0.96164050547667157</v>
      </c>
      <c r="AE32" s="11">
        <f t="shared" si="11"/>
        <v>1.177764277204969</v>
      </c>
      <c r="AF32" s="16">
        <f t="shared" si="15"/>
        <v>4.9473187383879909E-2</v>
      </c>
      <c r="AG32" s="25">
        <f t="shared" si="16"/>
        <v>325.88346568948299</v>
      </c>
    </row>
    <row r="33" spans="1:33" x14ac:dyDescent="0.35">
      <c r="A33" s="22">
        <v>32</v>
      </c>
      <c r="B33" s="22" t="s">
        <v>55</v>
      </c>
      <c r="C33" s="22" t="s">
        <v>13</v>
      </c>
      <c r="D33" s="22">
        <v>4.2363233463313339E-4</v>
      </c>
      <c r="E33" s="22">
        <v>0.42363233463313338</v>
      </c>
      <c r="F33" s="22">
        <v>2.1686153082250388</v>
      </c>
      <c r="G33" s="22">
        <v>2.9095023406476014E-2</v>
      </c>
      <c r="H33" s="22">
        <v>399.80700000000002</v>
      </c>
      <c r="I33" s="22">
        <v>337.02257048826942</v>
      </c>
      <c r="J33" s="22">
        <v>69.363500000000002</v>
      </c>
      <c r="K33" s="22">
        <v>281.20804775334273</v>
      </c>
      <c r="N33" s="22">
        <v>1000</v>
      </c>
      <c r="O33" s="18">
        <v>1.2726148043646641</v>
      </c>
      <c r="P33" s="11">
        <v>3.0337883879142185</v>
      </c>
      <c r="Q33" s="16">
        <v>5.6741814096919224E-2</v>
      </c>
      <c r="R33" s="25">
        <v>309.25175615983517</v>
      </c>
      <c r="S33" s="18">
        <v>0.90602807062998414</v>
      </c>
      <c r="T33" s="11">
        <v>2.6025000521088493</v>
      </c>
      <c r="U33" s="16">
        <v>5.8092610786069976E-2</v>
      </c>
      <c r="V33" s="25">
        <v>327.21701761587974</v>
      </c>
      <c r="W33" s="18">
        <v>0.47411175538436257</v>
      </c>
      <c r="X33" s="11">
        <v>1.0959852419582239</v>
      </c>
      <c r="Y33" s="16">
        <v>2.871425336131166E-2</v>
      </c>
      <c r="Z33" s="25">
        <v>338.21693587071638</v>
      </c>
      <c r="AB33" s="18">
        <f t="shared" si="13"/>
        <v>0.88425154345967039</v>
      </c>
      <c r="AC33" s="11">
        <f t="shared" si="14"/>
        <v>2.2440912273270972</v>
      </c>
      <c r="AD33" s="11">
        <f t="shared" si="1"/>
        <v>0.83070769924617704</v>
      </c>
      <c r="AE33" s="11">
        <f t="shared" si="11"/>
        <v>1.0174049942772618</v>
      </c>
      <c r="AF33" s="16">
        <f t="shared" si="15"/>
        <v>4.7849559414766957E-2</v>
      </c>
      <c r="AG33" s="25">
        <f t="shared" si="16"/>
        <v>324.89523654881043</v>
      </c>
    </row>
    <row r="34" spans="1:33" x14ac:dyDescent="0.35">
      <c r="A34" s="22">
        <v>33</v>
      </c>
      <c r="B34" s="22" t="s">
        <v>55</v>
      </c>
      <c r="C34" s="22" t="s">
        <v>13</v>
      </c>
      <c r="D34" s="22">
        <v>3.5686120256584266E-4</v>
      </c>
      <c r="E34" s="22">
        <v>0.35686120256584264</v>
      </c>
      <c r="F34" s="22">
        <v>1.6816151023767076</v>
      </c>
      <c r="G34" s="22">
        <v>2.6164048263867139E-2</v>
      </c>
      <c r="H34" s="22">
        <v>200.05699999999999</v>
      </c>
      <c r="I34" s="22">
        <v>168.6328998557652</v>
      </c>
      <c r="J34" s="22">
        <v>74.982500000000002</v>
      </c>
      <c r="K34" s="22">
        <v>298.24979325680931</v>
      </c>
      <c r="N34" s="22">
        <v>800</v>
      </c>
      <c r="O34" s="18">
        <v>1.1702536391400447</v>
      </c>
      <c r="P34" s="11">
        <v>2.9495548933010904</v>
      </c>
      <c r="Q34" s="16">
        <v>5.3190765959430515E-2</v>
      </c>
      <c r="R34" s="25">
        <v>306.43915650928784</v>
      </c>
      <c r="S34" s="18">
        <v>0.83898729201280753</v>
      </c>
      <c r="T34" s="11">
        <v>3.0149105919193686</v>
      </c>
      <c r="U34" s="16">
        <v>5.4871157096282229E-2</v>
      </c>
      <c r="V34" s="25">
        <v>311.15702427659897</v>
      </c>
      <c r="W34" s="18">
        <v>0.44415539218013034</v>
      </c>
      <c r="X34" s="11">
        <v>0.99826487909767692</v>
      </c>
      <c r="Y34" s="16">
        <v>2.7779014144528519E-2</v>
      </c>
      <c r="Z34" s="25">
        <v>342.06879594227382</v>
      </c>
      <c r="AB34" s="18">
        <f t="shared" si="13"/>
        <v>0.81779877444432758</v>
      </c>
      <c r="AC34" s="11">
        <f t="shared" si="14"/>
        <v>2.3209101214393786</v>
      </c>
      <c r="AD34" s="11">
        <f t="shared" si="1"/>
        <v>0.93563193249351528</v>
      </c>
      <c r="AE34" s="11">
        <f t="shared" si="11"/>
        <v>1.1459104108316343</v>
      </c>
      <c r="AF34" s="16">
        <f t="shared" si="15"/>
        <v>4.5280312400080423E-2</v>
      </c>
      <c r="AG34" s="25">
        <f t="shared" si="16"/>
        <v>319.88832557605355</v>
      </c>
    </row>
    <row r="35" spans="1:33" x14ac:dyDescent="0.35">
      <c r="A35" s="22">
        <v>34</v>
      </c>
      <c r="B35" s="22" t="s">
        <v>55</v>
      </c>
      <c r="C35" s="22" t="s">
        <v>13</v>
      </c>
      <c r="D35" s="22">
        <v>3.9035427357587721E-4</v>
      </c>
      <c r="E35" s="22">
        <v>0.39035427357587721</v>
      </c>
      <c r="F35" s="22">
        <v>0.88306695296537341</v>
      </c>
      <c r="G35" s="22">
        <v>2.9805644609260509E-2</v>
      </c>
      <c r="H35" s="22">
        <v>100.18300000000001</v>
      </c>
      <c r="I35" s="22">
        <v>84.438727937196376</v>
      </c>
      <c r="J35" s="22">
        <v>75.763199999999998</v>
      </c>
      <c r="K35" s="22">
        <v>353.88463386403231</v>
      </c>
      <c r="N35" s="22">
        <v>600</v>
      </c>
      <c r="O35" s="18">
        <v>1.0575570526101084</v>
      </c>
      <c r="P35" s="11">
        <v>2.9754408169811897</v>
      </c>
      <c r="Q35" s="16">
        <v>4.9270696773001769E-2</v>
      </c>
      <c r="R35" s="25">
        <v>299.04928776070471</v>
      </c>
      <c r="S35" s="18">
        <v>0.775994253339641</v>
      </c>
      <c r="T35" s="11">
        <v>2.4843070694071367</v>
      </c>
      <c r="U35" s="16">
        <v>5.227060004121864E-2</v>
      </c>
      <c r="V35" s="25">
        <v>323.3909061908127</v>
      </c>
      <c r="W35" s="18">
        <v>0.40029557596038301</v>
      </c>
      <c r="X35" s="11">
        <v>1.041097032530893</v>
      </c>
      <c r="Y35" s="16">
        <v>2.620419960012994E-2</v>
      </c>
      <c r="Z35" s="25">
        <v>336.51090239276022</v>
      </c>
      <c r="AB35" s="18">
        <f t="shared" si="13"/>
        <v>0.74461562730337738</v>
      </c>
      <c r="AC35" s="11">
        <f t="shared" si="14"/>
        <v>2.1669483063064066</v>
      </c>
      <c r="AD35" s="11">
        <f t="shared" si="1"/>
        <v>0.82095834547110902</v>
      </c>
      <c r="AE35" s="11">
        <f t="shared" si="11"/>
        <v>1.0054645232418651</v>
      </c>
      <c r="AF35" s="16">
        <f t="shared" si="15"/>
        <v>4.2581832138116782E-2</v>
      </c>
      <c r="AG35" s="25">
        <f t="shared" si="16"/>
        <v>319.65036544809254</v>
      </c>
    </row>
    <row r="36" spans="1:33" x14ac:dyDescent="0.35">
      <c r="A36" s="22">
        <v>35</v>
      </c>
      <c r="B36" s="22" t="s">
        <v>55</v>
      </c>
      <c r="C36" s="22" t="s">
        <v>13</v>
      </c>
      <c r="D36" s="22">
        <v>3.7915448363782221E-4</v>
      </c>
      <c r="E36" s="22">
        <v>0.37915448363782223</v>
      </c>
      <c r="F36" s="22">
        <v>-0.18042833494100199</v>
      </c>
      <c r="G36" s="22">
        <v>2.936453454929313E-2</v>
      </c>
      <c r="H36" s="22">
        <v>50.042400000000001</v>
      </c>
      <c r="I36" s="22">
        <v>42.170621908248584</v>
      </c>
      <c r="J36" s="22">
        <v>59.884799999999998</v>
      </c>
      <c r="K36" s="22">
        <v>411.28745297382244</v>
      </c>
      <c r="N36" s="22">
        <v>400</v>
      </c>
      <c r="O36" s="18">
        <v>0.93354557835097929</v>
      </c>
      <c r="P36" s="11">
        <v>2.7485743034883994</v>
      </c>
      <c r="Q36" s="16">
        <v>4.5390547551104707E-2</v>
      </c>
      <c r="R36" s="25">
        <v>299.40890078001866</v>
      </c>
      <c r="S36" s="18">
        <v>0.71921812170659327</v>
      </c>
      <c r="T36" s="11">
        <v>2.6616213743764421</v>
      </c>
      <c r="U36" s="16">
        <v>4.982635358947389E-2</v>
      </c>
      <c r="V36" s="25">
        <v>314.29442917897723</v>
      </c>
      <c r="W36" s="18">
        <v>0.36672649075168678</v>
      </c>
      <c r="X36" s="11">
        <v>0.9648117849517337</v>
      </c>
      <c r="Y36" s="16">
        <v>2.5022853010486446E-2</v>
      </c>
      <c r="Z36" s="25">
        <v>338.76372081050556</v>
      </c>
      <c r="AB36" s="18">
        <f t="shared" si="13"/>
        <v>0.6731633969364198</v>
      </c>
      <c r="AC36" s="11">
        <f t="shared" si="14"/>
        <v>2.1250024876055251</v>
      </c>
      <c r="AD36" s="11">
        <f t="shared" si="1"/>
        <v>0.82114637463467743</v>
      </c>
      <c r="AE36" s="11">
        <f t="shared" si="11"/>
        <v>1.0056948109956179</v>
      </c>
      <c r="AF36" s="16">
        <f t="shared" si="15"/>
        <v>4.0079918050355011E-2</v>
      </c>
      <c r="AG36" s="25">
        <f t="shared" si="16"/>
        <v>317.48901692316718</v>
      </c>
    </row>
    <row r="37" spans="1:33" x14ac:dyDescent="0.35">
      <c r="A37" s="22">
        <v>36</v>
      </c>
      <c r="B37" s="22" t="s">
        <v>55</v>
      </c>
      <c r="C37" s="22" t="s">
        <v>13</v>
      </c>
      <c r="D37" s="22">
        <v>3.4483712406120967E-4</v>
      </c>
      <c r="E37" s="22">
        <v>0.3448371240612097</v>
      </c>
      <c r="F37" s="22">
        <v>-1.8369024171285409</v>
      </c>
      <c r="G37" s="22">
        <v>2.7296361088492871E-2</v>
      </c>
      <c r="H37" s="22">
        <v>5.0002100000000001E-2</v>
      </c>
      <c r="I37" s="22">
        <v>2.1001764037043995E-2</v>
      </c>
      <c r="J37" s="22">
        <v>65.745800000000003</v>
      </c>
      <c r="K37" s="22">
        <v>509.52041581552896</v>
      </c>
      <c r="N37" s="22">
        <v>200</v>
      </c>
      <c r="O37" s="18">
        <v>0.81959590216830214</v>
      </c>
      <c r="P37" s="11">
        <v>2.4591469451991466</v>
      </c>
      <c r="Q37" s="16">
        <v>4.1713735875479802E-2</v>
      </c>
      <c r="R37" s="25">
        <v>302.70017775862158</v>
      </c>
      <c r="S37" s="18">
        <v>0.69209537277312905</v>
      </c>
      <c r="T37" s="11">
        <v>2.1980561830126799</v>
      </c>
      <c r="U37" s="16">
        <v>5.0320100258091145E-2</v>
      </c>
      <c r="V37" s="25">
        <v>330.35417379577774</v>
      </c>
      <c r="W37" s="18">
        <v>0.31320400675768834</v>
      </c>
      <c r="X37" s="11">
        <v>1.0642473905842862</v>
      </c>
      <c r="Y37" s="16">
        <v>2.2613676734227223E-2</v>
      </c>
      <c r="Z37" s="25">
        <v>325.81706243921786</v>
      </c>
      <c r="AB37" s="18">
        <f t="shared" si="13"/>
        <v>0.60829842723303995</v>
      </c>
      <c r="AC37" s="11">
        <f t="shared" si="14"/>
        <v>1.9071501729320375</v>
      </c>
      <c r="AD37" s="11">
        <f t="shared" si="1"/>
        <v>0.6054782803106773</v>
      </c>
      <c r="AE37" s="11">
        <f t="shared" si="11"/>
        <v>0.74155641854950094</v>
      </c>
      <c r="AF37" s="16">
        <f t="shared" si="15"/>
        <v>3.8215837622599384E-2</v>
      </c>
      <c r="AG37" s="25">
        <f t="shared" si="16"/>
        <v>319.62380466453902</v>
      </c>
    </row>
    <row r="38" spans="1:33" x14ac:dyDescent="0.35">
      <c r="A38" s="22">
        <v>37</v>
      </c>
      <c r="B38" s="22" t="s">
        <v>56</v>
      </c>
      <c r="C38" s="22" t="s">
        <v>7</v>
      </c>
      <c r="D38" s="22">
        <v>4.9326371928308157E-3</v>
      </c>
      <c r="E38" s="22">
        <v>4.9326371928308159</v>
      </c>
      <c r="F38" s="22">
        <v>-285.55875168099664</v>
      </c>
      <c r="G38" s="22">
        <v>0.5572183184743289</v>
      </c>
      <c r="H38" s="22">
        <v>5.0002100000000001E-2</v>
      </c>
      <c r="I38" s="22">
        <v>2.1001764037043995E-2</v>
      </c>
      <c r="J38" s="22">
        <v>53.254199999999997</v>
      </c>
      <c r="K38" s="22">
        <v>1399.831214982921</v>
      </c>
      <c r="N38" s="22">
        <v>100</v>
      </c>
      <c r="O38" s="18">
        <v>0.79329840234787274</v>
      </c>
      <c r="P38" s="11">
        <v>1.4727436057502299</v>
      </c>
      <c r="Q38" s="16">
        <v>4.112428798798138E-2</v>
      </c>
      <c r="R38" s="25">
        <v>339.94796439656136</v>
      </c>
      <c r="S38" s="18">
        <v>0.64580721152705944</v>
      </c>
      <c r="T38" s="11">
        <v>1.7283897022719303</v>
      </c>
      <c r="U38" s="16">
        <v>4.885490748701856E-2</v>
      </c>
      <c r="V38" s="25">
        <v>344.12552869078087</v>
      </c>
      <c r="W38" s="18">
        <v>0.29667922950048842</v>
      </c>
      <c r="X38" s="11">
        <v>0.48060657029768761</v>
      </c>
      <c r="Y38" s="16">
        <v>2.2239586612881335E-2</v>
      </c>
      <c r="Z38" s="25">
        <v>366.76908362975865</v>
      </c>
      <c r="AB38" s="18">
        <f t="shared" si="13"/>
        <v>0.57859494779180698</v>
      </c>
      <c r="AC38" s="11">
        <f t="shared" si="14"/>
        <v>1.2272466261066159</v>
      </c>
      <c r="AD38" s="11">
        <f t="shared" si="1"/>
        <v>0.53817113843737174</v>
      </c>
      <c r="AE38" s="11">
        <f t="shared" si="11"/>
        <v>0.65912234173214423</v>
      </c>
      <c r="AF38" s="16">
        <f t="shared" si="15"/>
        <v>3.7406260695960425E-2</v>
      </c>
      <c r="AG38" s="25">
        <f t="shared" si="16"/>
        <v>350.28085890570031</v>
      </c>
    </row>
    <row r="39" spans="1:33" x14ac:dyDescent="0.35">
      <c r="A39" s="22">
        <v>38</v>
      </c>
      <c r="B39" s="22" t="s">
        <v>56</v>
      </c>
      <c r="C39" s="22" t="s">
        <v>7</v>
      </c>
      <c r="D39" s="22">
        <v>5.1149953899494471E-4</v>
      </c>
      <c r="E39" s="22">
        <v>0.51149953899494471</v>
      </c>
      <c r="F39" s="22">
        <v>1.1359457267851749</v>
      </c>
      <c r="G39" s="22">
        <v>2.9083966037525763E-2</v>
      </c>
      <c r="H39" s="22">
        <v>1799.94</v>
      </c>
      <c r="I39" s="22">
        <v>1517.3342993717642</v>
      </c>
      <c r="J39" s="22">
        <v>71.419799999999995</v>
      </c>
      <c r="K39" s="22">
        <v>336.18916972852037</v>
      </c>
      <c r="N39" s="22">
        <v>50</v>
      </c>
      <c r="O39" s="18">
        <v>0.6702238947230259</v>
      </c>
      <c r="P39" s="11">
        <v>0.49501601294334174</v>
      </c>
      <c r="Q39" s="16">
        <v>3.5234711149528065E-2</v>
      </c>
      <c r="R39" s="25">
        <v>375.12045258804557</v>
      </c>
      <c r="S39" s="18">
        <v>0.66325085945965612</v>
      </c>
      <c r="T39" s="11">
        <v>0.64055390317843885</v>
      </c>
      <c r="U39" s="16">
        <v>5.0722319305125899E-2</v>
      </c>
      <c r="V39" s="25">
        <v>380.93967790033935</v>
      </c>
      <c r="W39" s="18">
        <v>0.27274899220176818</v>
      </c>
      <c r="X39" s="11">
        <v>-0.59435199435023278</v>
      </c>
      <c r="Y39" s="16">
        <v>2.0843189015263521E-2</v>
      </c>
      <c r="Z39" s="25">
        <v>446.97314082310373</v>
      </c>
      <c r="AB39" s="18">
        <f t="shared" si="13"/>
        <v>0.53540791546148336</v>
      </c>
      <c r="AC39" s="11">
        <f t="shared" si="14"/>
        <v>0.18040597392384924</v>
      </c>
      <c r="AD39" s="11">
        <f t="shared" si="1"/>
        <v>0.55104915172584412</v>
      </c>
      <c r="AE39" s="11">
        <f t="shared" si="11"/>
        <v>0.67489462246091314</v>
      </c>
      <c r="AF39" s="16">
        <f t="shared" si="15"/>
        <v>3.5600073156639163E-2</v>
      </c>
      <c r="AG39" s="25">
        <f t="shared" si="16"/>
        <v>401.01109043716286</v>
      </c>
    </row>
    <row r="40" spans="1:33" x14ac:dyDescent="0.35">
      <c r="A40" s="22">
        <v>39</v>
      </c>
      <c r="B40" s="22" t="s">
        <v>56</v>
      </c>
      <c r="C40" s="22" t="s">
        <v>7</v>
      </c>
      <c r="D40" s="22">
        <v>4.2856607686129328E-4</v>
      </c>
      <c r="E40" s="22">
        <v>0.42856607686129328</v>
      </c>
      <c r="F40" s="22">
        <v>0.95830701299669951</v>
      </c>
      <c r="G40" s="22">
        <v>2.4936763304387696E-2</v>
      </c>
      <c r="H40" s="22">
        <v>1499.93</v>
      </c>
      <c r="I40" s="22">
        <v>1264.4258993721128</v>
      </c>
      <c r="J40" s="22">
        <v>69.358000000000004</v>
      </c>
      <c r="K40" s="22">
        <v>337.46821548570267</v>
      </c>
      <c r="N40" s="22">
        <v>0</v>
      </c>
      <c r="O40" s="18">
        <v>0.68127049682473606</v>
      </c>
      <c r="P40" s="11">
        <v>-1.8719105019388058</v>
      </c>
      <c r="Q40" s="16">
        <v>3.6565332771580736E-2</v>
      </c>
      <c r="R40" s="25">
        <v>479.62112306392106</v>
      </c>
      <c r="S40" s="18">
        <v>0.61819765971216201</v>
      </c>
      <c r="T40" s="11">
        <v>-1.356605464544669</v>
      </c>
      <c r="U40" s="16">
        <v>4.7584022737152308E-2</v>
      </c>
      <c r="V40" s="25">
        <v>447.45937036999044</v>
      </c>
      <c r="W40" s="18">
        <v>0.26251442179005408</v>
      </c>
      <c r="X40" s="11">
        <v>-2.4851336261443073</v>
      </c>
      <c r="Y40" s="16">
        <v>2.057258580557152E-2</v>
      </c>
      <c r="Z40" s="25">
        <v>594.52551261103144</v>
      </c>
      <c r="AB40" s="18">
        <f t="shared" si="13"/>
        <v>0.52066085944231744</v>
      </c>
      <c r="AC40" s="11">
        <f t="shared" si="14"/>
        <v>-1.9045498642092606</v>
      </c>
      <c r="AD40" s="11">
        <f t="shared" si="1"/>
        <v>0.46129740866237401</v>
      </c>
      <c r="AE40" s="11">
        <f t="shared" si="11"/>
        <v>0.56497163544547258</v>
      </c>
      <c r="AF40" s="16">
        <f t="shared" si="15"/>
        <v>3.4907313771434849E-2</v>
      </c>
      <c r="AG40" s="25">
        <f t="shared" si="16"/>
        <v>507.20200201498096</v>
      </c>
    </row>
    <row r="41" spans="1:33" x14ac:dyDescent="0.35">
      <c r="A41" s="22">
        <v>40</v>
      </c>
      <c r="B41" s="22" t="s">
        <v>56</v>
      </c>
      <c r="C41" s="22" t="s">
        <v>7</v>
      </c>
      <c r="D41" s="22">
        <v>3.975855517366794E-4</v>
      </c>
      <c r="E41" s="22">
        <v>0.39758555173667942</v>
      </c>
      <c r="F41" s="22">
        <v>0.75239099179200186</v>
      </c>
      <c r="G41" s="22">
        <v>2.423367195231476E-2</v>
      </c>
      <c r="H41" s="22">
        <v>1200.02</v>
      </c>
      <c r="I41" s="22">
        <v>1011.6017993726356</v>
      </c>
      <c r="J41" s="22">
        <v>79.446899999999999</v>
      </c>
      <c r="K41" s="22">
        <v>349.71483074887311</v>
      </c>
    </row>
    <row r="42" spans="1:33" x14ac:dyDescent="0.35">
      <c r="A42" s="22">
        <v>41</v>
      </c>
      <c r="B42" s="22" t="s">
        <v>56</v>
      </c>
      <c r="C42" s="22" t="s">
        <v>7</v>
      </c>
      <c r="D42" s="22">
        <v>3.9482398921581173E-4</v>
      </c>
      <c r="E42" s="22">
        <v>0.39482398921581174</v>
      </c>
      <c r="F42" s="22">
        <v>1.0655945415204362</v>
      </c>
      <c r="G42" s="22">
        <v>2.5087996424930595E-2</v>
      </c>
      <c r="H42" s="22">
        <v>1000.02</v>
      </c>
      <c r="I42" s="22">
        <v>843.00239937303661</v>
      </c>
      <c r="J42" s="22">
        <v>73.838899999999995</v>
      </c>
      <c r="K42" s="22">
        <v>331.92909619317896</v>
      </c>
    </row>
    <row r="43" spans="1:33" x14ac:dyDescent="0.35">
      <c r="A43" s="22">
        <v>42</v>
      </c>
      <c r="B43" s="22" t="s">
        <v>56</v>
      </c>
      <c r="C43" s="22" t="s">
        <v>7</v>
      </c>
      <c r="D43" s="22">
        <v>3.7343131336446033E-4</v>
      </c>
      <c r="E43" s="22">
        <v>0.37343131336446034</v>
      </c>
      <c r="F43" s="22">
        <v>1.0599225444326712</v>
      </c>
      <c r="G43" s="22">
        <v>2.4512525029045846E-2</v>
      </c>
      <c r="H43" s="22">
        <v>800.13499999999999</v>
      </c>
      <c r="I43" s="22">
        <v>674.49811427606755</v>
      </c>
      <c r="J43" s="22">
        <v>81.508700000000005</v>
      </c>
      <c r="K43" s="22">
        <v>330.99868822474008</v>
      </c>
    </row>
    <row r="44" spans="1:33" x14ac:dyDescent="0.35">
      <c r="A44" s="22">
        <v>43</v>
      </c>
      <c r="B44" s="22" t="s">
        <v>56</v>
      </c>
      <c r="C44" s="22" t="s">
        <v>7</v>
      </c>
      <c r="D44" s="22">
        <v>3.5719334332721513E-4</v>
      </c>
      <c r="E44" s="22">
        <v>0.35719334332721514</v>
      </c>
      <c r="F44" s="22">
        <v>0.88059587060630418</v>
      </c>
      <c r="G44" s="22">
        <v>2.4401644731246494E-2</v>
      </c>
      <c r="H44" s="22">
        <v>600.00400000000002</v>
      </c>
      <c r="I44" s="22">
        <v>505.78897127903605</v>
      </c>
      <c r="J44" s="22">
        <v>72.8767</v>
      </c>
      <c r="K44" s="22">
        <v>342.79906312679009</v>
      </c>
    </row>
    <row r="45" spans="1:33" x14ac:dyDescent="0.35">
      <c r="A45" s="22">
        <v>44</v>
      </c>
      <c r="B45" s="22" t="s">
        <v>56</v>
      </c>
      <c r="C45" s="22" t="s">
        <v>7</v>
      </c>
      <c r="D45" s="22">
        <v>2.9155884448911127E-4</v>
      </c>
      <c r="E45" s="22">
        <v>0.29155884448911129</v>
      </c>
      <c r="F45" s="22">
        <v>0.9859809127688639</v>
      </c>
      <c r="G45" s="22">
        <v>2.0882169139467055E-2</v>
      </c>
      <c r="H45" s="22">
        <v>400.089</v>
      </c>
      <c r="I45" s="22">
        <v>337.25945641709058</v>
      </c>
      <c r="J45" s="22">
        <v>71.062399999999997</v>
      </c>
      <c r="K45" s="22">
        <v>325.52596646556691</v>
      </c>
    </row>
    <row r="46" spans="1:33" x14ac:dyDescent="0.35">
      <c r="A46" s="22">
        <v>45</v>
      </c>
      <c r="B46" s="22" t="s">
        <v>56</v>
      </c>
      <c r="C46" s="22" t="s">
        <v>7</v>
      </c>
      <c r="D46" s="22">
        <v>2.7685782104380308E-4</v>
      </c>
      <c r="E46" s="22">
        <v>0.27685782104380308</v>
      </c>
      <c r="F46" s="22">
        <v>0.75167979133935492</v>
      </c>
      <c r="G46" s="22">
        <v>2.0907574082010289E-2</v>
      </c>
      <c r="H46" s="22">
        <v>199.84700000000001</v>
      </c>
      <c r="I46" s="22">
        <v>168.45649987663043</v>
      </c>
      <c r="J46" s="22">
        <v>63.612499999999997</v>
      </c>
      <c r="K46" s="22">
        <v>343.90624876329468</v>
      </c>
    </row>
    <row r="47" spans="1:33" x14ac:dyDescent="0.35">
      <c r="A47" s="22">
        <v>46</v>
      </c>
      <c r="B47" s="22" t="s">
        <v>56</v>
      </c>
      <c r="C47" s="22" t="s">
        <v>7</v>
      </c>
      <c r="D47" s="22">
        <v>2.711867030007393E-4</v>
      </c>
      <c r="E47" s="22">
        <v>0.27118670300073933</v>
      </c>
      <c r="F47" s="22">
        <v>0.43890065860406424</v>
      </c>
      <c r="G47" s="22">
        <v>2.1306016193456196E-2</v>
      </c>
      <c r="H47" s="22">
        <v>100.20399999999999</v>
      </c>
      <c r="I47" s="22">
        <v>84.456370779917521</v>
      </c>
      <c r="J47" s="22">
        <v>60.643599999999999</v>
      </c>
      <c r="K47" s="22">
        <v>368.7671593837876</v>
      </c>
    </row>
    <row r="48" spans="1:33" x14ac:dyDescent="0.35">
      <c r="A48" s="22">
        <v>47</v>
      </c>
      <c r="B48" s="22" t="s">
        <v>56</v>
      </c>
      <c r="C48" s="22" t="s">
        <v>7</v>
      </c>
      <c r="D48" s="22">
        <v>2.3575582633341845E-4</v>
      </c>
      <c r="E48" s="22">
        <v>0.23575582633341846</v>
      </c>
      <c r="F48" s="22">
        <v>-1.9153390540344307E-2</v>
      </c>
      <c r="G48" s="22">
        <v>1.8809490676288319E-2</v>
      </c>
      <c r="H48" s="22">
        <v>50.053899999999999</v>
      </c>
      <c r="I48" s="22">
        <v>42.180285953005189</v>
      </c>
      <c r="J48" s="22">
        <v>61.193399999999997</v>
      </c>
      <c r="K48" s="22">
        <v>403.41015761095144</v>
      </c>
    </row>
    <row r="49" spans="1:11" x14ac:dyDescent="0.35">
      <c r="A49" s="22">
        <v>48</v>
      </c>
      <c r="B49" s="22" t="s">
        <v>56</v>
      </c>
      <c r="C49" s="22" t="s">
        <v>7</v>
      </c>
      <c r="D49" s="22">
        <v>2.2172044875561176E-4</v>
      </c>
      <c r="E49" s="22">
        <v>0.22172044875561175</v>
      </c>
      <c r="F49" s="22">
        <v>-2.0216018751857066</v>
      </c>
      <c r="G49" s="22">
        <v>1.823193253194089E-2</v>
      </c>
      <c r="H49" s="22">
        <v>5.0002100000000001E-2</v>
      </c>
      <c r="I49" s="22">
        <v>2.1001764037043995E-2</v>
      </c>
      <c r="J49" s="22">
        <v>72.7393</v>
      </c>
      <c r="K49" s="22">
        <v>578.9687186169117</v>
      </c>
    </row>
    <row r="50" spans="1:11" x14ac:dyDescent="0.35">
      <c r="A50" s="22">
        <v>49</v>
      </c>
      <c r="B50" s="22" t="s">
        <v>57</v>
      </c>
      <c r="C50" s="22" t="s">
        <v>16</v>
      </c>
      <c r="D50" s="22">
        <v>1.9136960041246109E-4</v>
      </c>
      <c r="E50" s="22">
        <v>0.19136960041246109</v>
      </c>
      <c r="F50" s="22">
        <v>-1.8933945113246236</v>
      </c>
      <c r="G50" s="22">
        <v>1.6304653043119462E-2</v>
      </c>
      <c r="H50" s="22">
        <v>5.0002100000000001E-2</v>
      </c>
      <c r="I50" s="22">
        <v>2.1001764037043995E-2</v>
      </c>
      <c r="J50" s="22">
        <v>45.7438</v>
      </c>
      <c r="K50" s="22">
        <v>587.59381450318961</v>
      </c>
    </row>
    <row r="51" spans="1:11" x14ac:dyDescent="0.35">
      <c r="A51" s="22">
        <v>50</v>
      </c>
      <c r="B51" s="22" t="s">
        <v>57</v>
      </c>
      <c r="C51" s="22" t="s">
        <v>16</v>
      </c>
      <c r="D51" s="22">
        <v>1.1176463759286501E-3</v>
      </c>
      <c r="E51" s="22">
        <v>1.1176463759286501</v>
      </c>
      <c r="F51" s="22">
        <v>2.4026343639202481</v>
      </c>
      <c r="G51" s="22">
        <v>6.8877971388695156E-2</v>
      </c>
      <c r="H51" s="22">
        <v>1800.1</v>
      </c>
      <c r="I51" s="22">
        <v>1517.4692993717497</v>
      </c>
      <c r="J51" s="22">
        <v>69.4405</v>
      </c>
      <c r="K51" s="22">
        <v>342.59034567061542</v>
      </c>
    </row>
    <row r="52" spans="1:11" x14ac:dyDescent="0.35">
      <c r="A52" s="22">
        <v>51</v>
      </c>
      <c r="B52" s="22" t="s">
        <v>57</v>
      </c>
      <c r="C52" s="22" t="s">
        <v>16</v>
      </c>
      <c r="D52" s="22">
        <v>9.9811965506599451E-4</v>
      </c>
      <c r="E52" s="22">
        <v>0.99811965506599454</v>
      </c>
      <c r="F52" s="22">
        <v>2.5600351283425296</v>
      </c>
      <c r="G52" s="22">
        <v>6.1036544949868446E-2</v>
      </c>
      <c r="H52" s="22">
        <v>1500.15</v>
      </c>
      <c r="I52" s="22">
        <v>1264.6115993720791</v>
      </c>
      <c r="J52" s="22">
        <v>87.584000000000003</v>
      </c>
      <c r="K52" s="22">
        <v>331.30564800755434</v>
      </c>
    </row>
    <row r="53" spans="1:11" x14ac:dyDescent="0.35">
      <c r="A53" s="22">
        <v>52</v>
      </c>
      <c r="B53" s="22" t="s">
        <v>57</v>
      </c>
      <c r="C53" s="22" t="s">
        <v>16</v>
      </c>
      <c r="D53" s="22">
        <v>9.5220443663043646E-4</v>
      </c>
      <c r="E53" s="22">
        <v>0.95220443663043641</v>
      </c>
      <c r="F53" s="22">
        <v>2.5284493547414013</v>
      </c>
      <c r="G53" s="22">
        <v>5.9604166918947765E-2</v>
      </c>
      <c r="H53" s="22">
        <v>1200.1300000000001</v>
      </c>
      <c r="I53" s="22">
        <v>1011.6938993727455</v>
      </c>
      <c r="J53" s="22">
        <v>103.748</v>
      </c>
      <c r="K53" s="22">
        <v>330.78823846317903</v>
      </c>
    </row>
    <row r="54" spans="1:11" x14ac:dyDescent="0.35">
      <c r="A54" s="22">
        <v>53</v>
      </c>
      <c r="B54" s="22" t="s">
        <v>57</v>
      </c>
      <c r="C54" s="22" t="s">
        <v>16</v>
      </c>
      <c r="D54" s="22">
        <v>9.0602807062998409E-4</v>
      </c>
      <c r="E54" s="22">
        <v>0.90602807062998414</v>
      </c>
      <c r="F54" s="22">
        <v>2.6025000521088493</v>
      </c>
      <c r="G54" s="22">
        <v>5.8092610786069976E-2</v>
      </c>
      <c r="H54" s="22">
        <v>1000.03</v>
      </c>
      <c r="I54" s="22">
        <v>843.00989937323197</v>
      </c>
      <c r="J54" s="22">
        <v>123.036</v>
      </c>
      <c r="K54" s="22">
        <v>327.21701761587974</v>
      </c>
    </row>
    <row r="55" spans="1:11" x14ac:dyDescent="0.35">
      <c r="A55" s="22">
        <v>54</v>
      </c>
      <c r="B55" s="22" t="s">
        <v>57</v>
      </c>
      <c r="C55" s="22" t="s">
        <v>16</v>
      </c>
      <c r="D55" s="22">
        <v>8.3898729201280751E-4</v>
      </c>
      <c r="E55" s="22">
        <v>0.83898729201280753</v>
      </c>
      <c r="F55" s="22">
        <v>3.0149105919193686</v>
      </c>
      <c r="G55" s="22">
        <v>5.4871157096282229E-2</v>
      </c>
      <c r="H55" s="22">
        <v>799.99300000000005</v>
      </c>
      <c r="I55" s="22">
        <v>674.37939850248938</v>
      </c>
      <c r="J55" s="22">
        <v>128.34100000000001</v>
      </c>
      <c r="K55" s="22">
        <v>311.15702427659897</v>
      </c>
    </row>
    <row r="56" spans="1:11" x14ac:dyDescent="0.35">
      <c r="A56" s="22">
        <v>55</v>
      </c>
      <c r="B56" s="22" t="s">
        <v>57</v>
      </c>
      <c r="C56" s="22" t="s">
        <v>16</v>
      </c>
      <c r="D56" s="22">
        <v>7.7599425333964105E-4</v>
      </c>
      <c r="E56" s="22">
        <v>0.775994253339641</v>
      </c>
      <c r="F56" s="22">
        <v>2.4843070694071367</v>
      </c>
      <c r="G56" s="22">
        <v>5.227060004121864E-2</v>
      </c>
      <c r="H56" s="22">
        <v>600.11</v>
      </c>
      <c r="I56" s="22">
        <v>505.87769937525974</v>
      </c>
      <c r="J56" s="22">
        <v>142.87799999999999</v>
      </c>
      <c r="K56" s="22">
        <v>323.3909061908127</v>
      </c>
    </row>
    <row r="57" spans="1:11" x14ac:dyDescent="0.35">
      <c r="A57" s="22">
        <v>56</v>
      </c>
      <c r="B57" s="22" t="s">
        <v>57</v>
      </c>
      <c r="C57" s="22" t="s">
        <v>16</v>
      </c>
      <c r="D57" s="22">
        <v>7.1921812170659325E-4</v>
      </c>
      <c r="E57" s="22">
        <v>0.71921812170659327</v>
      </c>
      <c r="F57" s="22">
        <v>2.6616213743764421</v>
      </c>
      <c r="G57" s="22">
        <v>4.982635358947389E-2</v>
      </c>
      <c r="H57" s="22">
        <v>400.07499999999999</v>
      </c>
      <c r="I57" s="22">
        <v>337.24771418429276</v>
      </c>
      <c r="J57" s="22">
        <v>151.691</v>
      </c>
      <c r="K57" s="22">
        <v>314.29442917897723</v>
      </c>
    </row>
    <row r="58" spans="1:11" x14ac:dyDescent="0.35">
      <c r="A58" s="22">
        <v>57</v>
      </c>
      <c r="B58" s="22" t="s">
        <v>57</v>
      </c>
      <c r="C58" s="22" t="s">
        <v>16</v>
      </c>
      <c r="D58" s="22">
        <v>6.9209537277312909E-4</v>
      </c>
      <c r="E58" s="22">
        <v>0.69209537277312905</v>
      </c>
      <c r="F58" s="22">
        <v>2.1980561830126799</v>
      </c>
      <c r="G58" s="22">
        <v>5.0320100258091145E-2</v>
      </c>
      <c r="H58" s="22">
        <v>199.97399999999999</v>
      </c>
      <c r="I58" s="22">
        <v>168.56377109877315</v>
      </c>
      <c r="J58" s="22">
        <v>149.71199999999999</v>
      </c>
      <c r="K58" s="22">
        <v>330.35417379577774</v>
      </c>
    </row>
    <row r="59" spans="1:11" x14ac:dyDescent="0.35">
      <c r="A59" s="22">
        <v>58</v>
      </c>
      <c r="B59" s="22" t="s">
        <v>57</v>
      </c>
      <c r="C59" s="22" t="s">
        <v>16</v>
      </c>
      <c r="D59" s="22">
        <v>6.4580721152705941E-4</v>
      </c>
      <c r="E59" s="22">
        <v>0.64580721152705944</v>
      </c>
      <c r="F59" s="22">
        <v>1.7283897022719303</v>
      </c>
      <c r="G59" s="22">
        <v>4.885490748701856E-2</v>
      </c>
      <c r="H59" s="22">
        <v>99.909400000000005</v>
      </c>
      <c r="I59" s="22">
        <v>84.20859369185753</v>
      </c>
      <c r="J59" s="22">
        <v>147.898</v>
      </c>
      <c r="K59" s="22">
        <v>344.12552869078087</v>
      </c>
    </row>
    <row r="60" spans="1:11" x14ac:dyDescent="0.35">
      <c r="A60" s="22">
        <v>59</v>
      </c>
      <c r="B60" s="22" t="s">
        <v>57</v>
      </c>
      <c r="C60" s="22" t="s">
        <v>16</v>
      </c>
      <c r="D60" s="22">
        <v>6.6325085945965611E-4</v>
      </c>
      <c r="E60" s="22">
        <v>0.66325085945965612</v>
      </c>
      <c r="F60" s="22">
        <v>0.64055390317843885</v>
      </c>
      <c r="G60" s="22">
        <v>5.0722319305125899E-2</v>
      </c>
      <c r="H60" s="22">
        <v>50.026000000000003</v>
      </c>
      <c r="I60" s="22">
        <v>42.156828639863797</v>
      </c>
      <c r="J60" s="22">
        <v>157.79400000000001</v>
      </c>
      <c r="K60" s="22">
        <v>380.93967790033935</v>
      </c>
    </row>
    <row r="61" spans="1:11" x14ac:dyDescent="0.35">
      <c r="A61" s="22">
        <v>60</v>
      </c>
      <c r="B61" s="22" t="s">
        <v>57</v>
      </c>
      <c r="C61" s="22" t="s">
        <v>16</v>
      </c>
      <c r="D61" s="22">
        <v>6.1819765971216198E-4</v>
      </c>
      <c r="E61" s="22">
        <v>0.61819765971216201</v>
      </c>
      <c r="F61" s="22">
        <v>-1.356605464544669</v>
      </c>
      <c r="G61" s="22">
        <v>4.7584022737152308E-2</v>
      </c>
      <c r="H61" s="22">
        <v>5.0002100000000001E-2</v>
      </c>
      <c r="I61" s="22">
        <v>2.1001764037043995E-2</v>
      </c>
      <c r="J61" s="22">
        <v>162.46799999999999</v>
      </c>
      <c r="K61" s="22">
        <v>447.45937036999044</v>
      </c>
    </row>
    <row r="62" spans="1:11" x14ac:dyDescent="0.35">
      <c r="A62" s="22">
        <v>61</v>
      </c>
      <c r="B62" s="22" t="s">
        <v>55</v>
      </c>
      <c r="C62" s="22" t="s">
        <v>11</v>
      </c>
      <c r="D62" s="22">
        <v>6.2209667362079027E-4</v>
      </c>
      <c r="E62" s="22">
        <v>0.62209667362079024</v>
      </c>
      <c r="F62" s="22">
        <v>-1.7247487683883107</v>
      </c>
      <c r="G62" s="22">
        <v>4.7835563630426021E-2</v>
      </c>
      <c r="H62" s="22">
        <v>5.0002100000000001E-2</v>
      </c>
      <c r="I62" s="22">
        <v>2.1001764037043995E-2</v>
      </c>
      <c r="J62" s="22">
        <v>164.00700000000001</v>
      </c>
      <c r="K62" s="22">
        <v>459.54426933915681</v>
      </c>
    </row>
    <row r="63" spans="1:11" x14ac:dyDescent="0.35">
      <c r="A63" s="22">
        <v>62</v>
      </c>
      <c r="B63" s="22" t="s">
        <v>55</v>
      </c>
      <c r="C63" s="22" t="s">
        <v>11</v>
      </c>
      <c r="D63" s="22">
        <v>8.0986867495695355E-4</v>
      </c>
      <c r="E63" s="22">
        <v>0.80986867495695358</v>
      </c>
      <c r="F63" s="22">
        <v>2.9743373507258468</v>
      </c>
      <c r="G63" s="22">
        <v>4.1472712305352537E-2</v>
      </c>
      <c r="H63" s="22">
        <v>1799.85</v>
      </c>
      <c r="I63" s="22">
        <v>1517.2586993717327</v>
      </c>
      <c r="J63" s="22">
        <v>107.08</v>
      </c>
      <c r="K63" s="22">
        <v>282.24716400357795</v>
      </c>
    </row>
    <row r="64" spans="1:11" x14ac:dyDescent="0.35">
      <c r="A64" s="22">
        <v>63</v>
      </c>
      <c r="B64" s="22" t="s">
        <v>55</v>
      </c>
      <c r="C64" s="22" t="s">
        <v>11</v>
      </c>
      <c r="D64" s="22">
        <v>7.4788766051611731E-4</v>
      </c>
      <c r="E64" s="22">
        <v>0.74788766051611733</v>
      </c>
      <c r="F64" s="22">
        <v>3.5364129585429542</v>
      </c>
      <c r="G64" s="22">
        <v>3.9067906718306969E-2</v>
      </c>
      <c r="H64" s="22">
        <v>1499.87</v>
      </c>
      <c r="I64" s="22">
        <v>1264.3754993720875</v>
      </c>
      <c r="J64" s="22">
        <v>118.813</v>
      </c>
      <c r="K64" s="22">
        <v>252.65959009739768</v>
      </c>
    </row>
    <row r="65" spans="1:11" x14ac:dyDescent="0.35">
      <c r="A65" s="22">
        <v>64</v>
      </c>
      <c r="B65" s="22" t="s">
        <v>55</v>
      </c>
      <c r="C65" s="22" t="s">
        <v>11</v>
      </c>
      <c r="D65" s="22">
        <v>6.9911464608115063E-4</v>
      </c>
      <c r="E65" s="22">
        <v>0.69911464608115059</v>
      </c>
      <c r="F65" s="22">
        <v>3.0936091216498101</v>
      </c>
      <c r="G65" s="22">
        <v>3.8166436051345815E-2</v>
      </c>
      <c r="H65" s="22">
        <v>1199.96</v>
      </c>
      <c r="I65" s="22">
        <v>1011.5513993726042</v>
      </c>
      <c r="J65" s="22">
        <v>126.873</v>
      </c>
      <c r="K65" s="22">
        <v>268.20163517567835</v>
      </c>
    </row>
    <row r="66" spans="1:11" x14ac:dyDescent="0.35">
      <c r="A66" s="22">
        <v>65</v>
      </c>
      <c r="B66" s="22" t="s">
        <v>55</v>
      </c>
      <c r="C66" s="22" t="s">
        <v>11</v>
      </c>
      <c r="D66" s="22">
        <v>6.1701201121492006E-4</v>
      </c>
      <c r="E66" s="22">
        <v>0.61701201121492011</v>
      </c>
      <c r="F66" s="22">
        <v>3.2737434391095981</v>
      </c>
      <c r="G66" s="22">
        <v>3.4824019124722459E-2</v>
      </c>
      <c r="H66" s="22">
        <v>999.92200000000003</v>
      </c>
      <c r="I66" s="22">
        <v>842.91978534411339</v>
      </c>
      <c r="J66" s="22">
        <v>142.08600000000001</v>
      </c>
      <c r="K66" s="22">
        <v>248.011803137236</v>
      </c>
    </row>
    <row r="67" spans="1:11" x14ac:dyDescent="0.35">
      <c r="A67" s="22">
        <v>66</v>
      </c>
      <c r="B67" s="22" t="s">
        <v>55</v>
      </c>
      <c r="C67" s="22" t="s">
        <v>11</v>
      </c>
      <c r="D67" s="22">
        <v>5.4390958697612078E-4</v>
      </c>
      <c r="E67" s="22">
        <v>0.5439095869761208</v>
      </c>
      <c r="F67" s="22">
        <v>3.0532224223344064</v>
      </c>
      <c r="G67" s="22">
        <v>3.1982330065075996E-2</v>
      </c>
      <c r="H67" s="22">
        <v>800.2</v>
      </c>
      <c r="I67" s="22">
        <v>674.55299937409416</v>
      </c>
      <c r="J67" s="22">
        <v>135.68100000000001</v>
      </c>
      <c r="K67" s="22">
        <v>246.25840503557427</v>
      </c>
    </row>
    <row r="68" spans="1:11" x14ac:dyDescent="0.35">
      <c r="A68" s="22">
        <v>67</v>
      </c>
      <c r="B68" s="22" t="s">
        <v>55</v>
      </c>
      <c r="C68" s="22" t="s">
        <v>11</v>
      </c>
      <c r="D68" s="22">
        <v>4.860633720871107E-4</v>
      </c>
      <c r="E68" s="22">
        <v>0.4860633720871107</v>
      </c>
      <c r="F68" s="22">
        <v>2.7241903299621719</v>
      </c>
      <c r="G68" s="22">
        <v>2.9879502327828423E-2</v>
      </c>
      <c r="H68" s="22">
        <v>599.92600000000004</v>
      </c>
      <c r="I68" s="22">
        <v>505.72315723043636</v>
      </c>
      <c r="J68" s="22">
        <v>127.896</v>
      </c>
      <c r="K68" s="22">
        <v>253.54074026284604</v>
      </c>
    </row>
    <row r="69" spans="1:11" x14ac:dyDescent="0.35">
      <c r="A69" s="22">
        <v>68</v>
      </c>
      <c r="B69" s="22" t="s">
        <v>55</v>
      </c>
      <c r="C69" s="22" t="s">
        <v>11</v>
      </c>
      <c r="D69" s="22">
        <v>4.1016974894188854E-4</v>
      </c>
      <c r="E69" s="22">
        <v>0.41016974894188851</v>
      </c>
      <c r="F69" s="22">
        <v>2.7039436242562527</v>
      </c>
      <c r="G69" s="22">
        <v>2.6535454698544285E-2</v>
      </c>
      <c r="H69" s="22">
        <v>400.20600000000002</v>
      </c>
      <c r="I69" s="22">
        <v>337.35832753127016</v>
      </c>
      <c r="J69" s="22">
        <v>123.937</v>
      </c>
      <c r="K69" s="22">
        <v>237.07147415160642</v>
      </c>
    </row>
    <row r="70" spans="1:11" x14ac:dyDescent="0.35">
      <c r="A70" s="22">
        <v>69</v>
      </c>
      <c r="B70" s="22" t="s">
        <v>55</v>
      </c>
      <c r="C70" s="22" t="s">
        <v>11</v>
      </c>
      <c r="D70" s="22">
        <v>3.6972953784320927E-4</v>
      </c>
      <c r="E70" s="22">
        <v>0.36972953784320928</v>
      </c>
      <c r="F70" s="22">
        <v>2.1534420206519163</v>
      </c>
      <c r="G70" s="22">
        <v>2.5316801589787327E-2</v>
      </c>
      <c r="H70" s="22">
        <v>199.863</v>
      </c>
      <c r="I70" s="22">
        <v>168.46932815808208</v>
      </c>
      <c r="J70" s="22">
        <v>128.42400000000001</v>
      </c>
      <c r="K70" s="22">
        <v>264.50218515030588</v>
      </c>
    </row>
    <row r="71" spans="1:11" x14ac:dyDescent="0.35">
      <c r="A71" s="22">
        <v>70</v>
      </c>
      <c r="B71" s="22" t="s">
        <v>55</v>
      </c>
      <c r="C71" s="22" t="s">
        <v>11</v>
      </c>
      <c r="D71" s="22">
        <v>3.5683544324602794E-4</v>
      </c>
      <c r="E71" s="22">
        <v>0.35683544324602795</v>
      </c>
      <c r="F71" s="22">
        <v>1.838172968648965</v>
      </c>
      <c r="G71" s="22">
        <v>2.5368491561032314E-2</v>
      </c>
      <c r="H71" s="22">
        <v>100.127</v>
      </c>
      <c r="I71" s="22">
        <v>84.392270844161814</v>
      </c>
      <c r="J71" s="22">
        <v>123.98099999999999</v>
      </c>
      <c r="K71" s="22">
        <v>285.02610128293355</v>
      </c>
    </row>
    <row r="72" spans="1:11" x14ac:dyDescent="0.35">
      <c r="A72" s="22">
        <v>71</v>
      </c>
      <c r="B72" s="22" t="s">
        <v>55</v>
      </c>
      <c r="C72" s="22" t="s">
        <v>11</v>
      </c>
      <c r="D72" s="22">
        <v>3.1700935425306567E-4</v>
      </c>
      <c r="E72" s="22">
        <v>0.31700935425306564</v>
      </c>
      <c r="F72" s="22">
        <v>0.57279535059980913</v>
      </c>
      <c r="G72" s="22">
        <v>2.3110306182281701E-2</v>
      </c>
      <c r="H72" s="22">
        <v>50.0047</v>
      </c>
      <c r="I72" s="22">
        <v>42.138660096009197</v>
      </c>
      <c r="J72" s="22">
        <v>114.61199999999999</v>
      </c>
      <c r="K72" s="22">
        <v>361.40235952766545</v>
      </c>
    </row>
    <row r="73" spans="1:11" x14ac:dyDescent="0.35">
      <c r="A73" s="22">
        <v>72</v>
      </c>
      <c r="B73" s="22" t="s">
        <v>55</v>
      </c>
      <c r="C73" s="22" t="s">
        <v>11</v>
      </c>
      <c r="D73" s="22">
        <v>2.8465524875977529E-4</v>
      </c>
      <c r="E73" s="22">
        <v>0.28465524875977527</v>
      </c>
      <c r="F73" s="22">
        <v>-1.3746486035817365</v>
      </c>
      <c r="G73" s="22">
        <v>2.1267648121604411E-2</v>
      </c>
      <c r="H73" s="22">
        <v>5.0002100000000001E-2</v>
      </c>
      <c r="I73" s="22">
        <v>2.1001764037043995E-2</v>
      </c>
      <c r="J73" s="22">
        <v>111.94</v>
      </c>
      <c r="K73" s="22">
        <v>504.43724738477414</v>
      </c>
    </row>
    <row r="74" spans="1:11" x14ac:dyDescent="0.35">
      <c r="A74" s="22">
        <v>73</v>
      </c>
      <c r="B74" s="22" t="s">
        <v>56</v>
      </c>
      <c r="C74" s="22" t="s">
        <v>6</v>
      </c>
      <c r="D74" s="22">
        <v>2.709711739466377E-4</v>
      </c>
      <c r="E74" s="22">
        <v>0.27097117394663772</v>
      </c>
      <c r="F74" s="22">
        <v>-1.2737052684527412</v>
      </c>
      <c r="G74" s="22">
        <v>2.0275662468752766E-2</v>
      </c>
      <c r="H74" s="22">
        <v>5.0002100000000001E-2</v>
      </c>
      <c r="I74" s="22">
        <v>2.1001764037043995E-2</v>
      </c>
      <c r="J74" s="22">
        <v>110.923</v>
      </c>
      <c r="K74" s="22">
        <v>501.5295137554802</v>
      </c>
    </row>
    <row r="75" spans="1:11" x14ac:dyDescent="0.35">
      <c r="A75" s="22">
        <v>74</v>
      </c>
      <c r="B75" s="22" t="s">
        <v>56</v>
      </c>
      <c r="C75" s="22" t="s">
        <v>6</v>
      </c>
      <c r="D75" s="22">
        <v>4.6112118521079347E-4</v>
      </c>
      <c r="E75" s="22">
        <v>0.46112118521079348</v>
      </c>
      <c r="F75" s="22">
        <v>0.65358732156895882</v>
      </c>
      <c r="G75" s="22">
        <v>2.7602811970582751E-2</v>
      </c>
      <c r="H75" s="22">
        <v>1800.01</v>
      </c>
      <c r="I75" s="22">
        <v>1517.3927993718235</v>
      </c>
      <c r="J75" s="22">
        <v>107.861</v>
      </c>
      <c r="K75" s="22">
        <v>361.24339691951911</v>
      </c>
    </row>
    <row r="76" spans="1:11" x14ac:dyDescent="0.35">
      <c r="A76" s="22">
        <v>75</v>
      </c>
      <c r="B76" s="22" t="s">
        <v>56</v>
      </c>
      <c r="C76" s="22" t="s">
        <v>6</v>
      </c>
      <c r="D76" s="22">
        <v>4.5583586832275927E-4</v>
      </c>
      <c r="E76" s="22">
        <v>0.45583586832275924</v>
      </c>
      <c r="F76" s="22">
        <v>0.66503657497632351</v>
      </c>
      <c r="G76" s="22">
        <v>2.7694474691275003E-2</v>
      </c>
      <c r="H76" s="22">
        <v>1499.98</v>
      </c>
      <c r="I76" s="22">
        <v>1264.4675993721755</v>
      </c>
      <c r="J76" s="22">
        <v>102.27500000000001</v>
      </c>
      <c r="K76" s="22">
        <v>360.83234165489455</v>
      </c>
    </row>
    <row r="77" spans="1:11" x14ac:dyDescent="0.35">
      <c r="A77" s="22">
        <v>76</v>
      </c>
      <c r="B77" s="22" t="s">
        <v>56</v>
      </c>
      <c r="C77" s="22" t="s">
        <v>6</v>
      </c>
      <c r="D77" s="22">
        <v>4.389422367205943E-4</v>
      </c>
      <c r="E77" s="22">
        <v>0.43894223672059429</v>
      </c>
      <c r="F77" s="22">
        <v>0.70053927887913314</v>
      </c>
      <c r="G77" s="22">
        <v>2.7255454290301986E-2</v>
      </c>
      <c r="H77" s="22">
        <v>1199.94</v>
      </c>
      <c r="I77" s="22">
        <v>1011.5345993725938</v>
      </c>
      <c r="J77" s="22">
        <v>106.288</v>
      </c>
      <c r="K77" s="22">
        <v>358.38050136999203</v>
      </c>
    </row>
    <row r="78" spans="1:11" x14ac:dyDescent="0.35">
      <c r="A78" s="22">
        <v>77</v>
      </c>
      <c r="B78" s="22" t="s">
        <v>56</v>
      </c>
      <c r="C78" s="22" t="s">
        <v>6</v>
      </c>
      <c r="D78" s="22">
        <v>3.6580205450868286E-4</v>
      </c>
      <c r="E78" s="22">
        <v>0.36580205450868286</v>
      </c>
      <c r="F78" s="22">
        <v>0.56255048128851282</v>
      </c>
      <c r="G78" s="22">
        <v>2.320380716784096E-2</v>
      </c>
      <c r="H78" s="22">
        <v>999.87900000000002</v>
      </c>
      <c r="I78" s="22">
        <v>842.88275638844334</v>
      </c>
      <c r="J78" s="22">
        <v>117.21899999999999</v>
      </c>
      <c r="K78" s="22">
        <v>361.00257058432203</v>
      </c>
    </row>
    <row r="79" spans="1:11" x14ac:dyDescent="0.35">
      <c r="A79" s="22">
        <v>78</v>
      </c>
      <c r="B79" s="22" t="s">
        <v>56</v>
      </c>
      <c r="C79" s="22" t="s">
        <v>6</v>
      </c>
      <c r="D79" s="22">
        <v>3.0759863659054955E-4</v>
      </c>
      <c r="E79" s="22">
        <v>0.30759863659054953</v>
      </c>
      <c r="F79" s="22">
        <v>1.0666399994047178</v>
      </c>
      <c r="G79" s="22">
        <v>2.0041063726071714E-2</v>
      </c>
      <c r="H79" s="22">
        <v>799.96600000000001</v>
      </c>
      <c r="I79" s="22">
        <v>674.35672744689123</v>
      </c>
      <c r="J79" s="22">
        <v>122.431</v>
      </c>
      <c r="K79" s="22">
        <v>315.21245410195542</v>
      </c>
    </row>
    <row r="80" spans="1:11" x14ac:dyDescent="0.35">
      <c r="A80" s="22">
        <v>79</v>
      </c>
      <c r="B80" s="22" t="s">
        <v>56</v>
      </c>
      <c r="C80" s="22" t="s">
        <v>6</v>
      </c>
      <c r="D80" s="22">
        <v>3.2707945706753245E-4</v>
      </c>
      <c r="E80" s="22">
        <v>0.32707945706753244</v>
      </c>
      <c r="F80" s="22">
        <v>0.9642299056700675</v>
      </c>
      <c r="G80" s="22">
        <v>2.1950924976776878E-2</v>
      </c>
      <c r="H80" s="22">
        <v>599.80100000000004</v>
      </c>
      <c r="I80" s="22">
        <v>505.61784235103283</v>
      </c>
      <c r="J80" s="22">
        <v>122.739</v>
      </c>
      <c r="K80" s="22">
        <v>330.23428366449542</v>
      </c>
    </row>
    <row r="81" spans="1:32" x14ac:dyDescent="0.35">
      <c r="A81" s="22">
        <v>80</v>
      </c>
      <c r="B81" s="22" t="s">
        <v>56</v>
      </c>
      <c r="C81" s="22" t="s">
        <v>6</v>
      </c>
      <c r="D81" s="22">
        <v>2.814032212072023E-4</v>
      </c>
      <c r="E81" s="22">
        <v>0.28140322120720229</v>
      </c>
      <c r="F81" s="22">
        <v>0.73472376798096617</v>
      </c>
      <c r="G81" s="22">
        <v>1.9601118715931162E-2</v>
      </c>
      <c r="H81" s="22">
        <v>399.964</v>
      </c>
      <c r="I81" s="22">
        <v>337.15504159684696</v>
      </c>
      <c r="J81" s="22">
        <v>124.56399999999999</v>
      </c>
      <c r="K81" s="22">
        <v>340.85972766415557</v>
      </c>
    </row>
    <row r="82" spans="1:32" x14ac:dyDescent="0.35">
      <c r="A82" s="22">
        <v>81</v>
      </c>
      <c r="B82" s="22" t="s">
        <v>56</v>
      </c>
      <c r="C82" s="22" t="s">
        <v>6</v>
      </c>
      <c r="D82" s="22">
        <v>2.3609951047495739E-4</v>
      </c>
      <c r="E82" s="22">
        <v>0.23609951047495739</v>
      </c>
      <c r="F82" s="22">
        <v>0.74295605205114867</v>
      </c>
      <c r="G82" s="22">
        <v>1.708501882890048E-2</v>
      </c>
      <c r="H82" s="22">
        <v>200.01300000000001</v>
      </c>
      <c r="I82" s="22">
        <v>168.59592816033341</v>
      </c>
      <c r="J82" s="22">
        <v>127.907</v>
      </c>
      <c r="K82" s="22">
        <v>331.70247247881639</v>
      </c>
    </row>
    <row r="83" spans="1:32" x14ac:dyDescent="0.35">
      <c r="A83" s="22">
        <v>82</v>
      </c>
      <c r="B83" s="22" t="s">
        <v>56</v>
      </c>
      <c r="C83" s="22" t="s">
        <v>6</v>
      </c>
      <c r="D83" s="22">
        <v>2.4366749712160984E-4</v>
      </c>
      <c r="E83" s="22">
        <v>0.24366749712160984</v>
      </c>
      <c r="F83" s="22">
        <v>0.38766748434946818</v>
      </c>
      <c r="G83" s="22">
        <v>1.8419463251000766E-2</v>
      </c>
      <c r="H83" s="22">
        <v>100.047</v>
      </c>
      <c r="I83" s="22">
        <v>84.323899302998257</v>
      </c>
      <c r="J83" s="22">
        <v>136.495</v>
      </c>
      <c r="K83" s="22">
        <v>367.77144855192324</v>
      </c>
    </row>
    <row r="84" spans="1:32" x14ac:dyDescent="0.35">
      <c r="A84" s="22">
        <v>83</v>
      </c>
      <c r="B84" s="22" t="s">
        <v>56</v>
      </c>
      <c r="C84" s="22" t="s">
        <v>6</v>
      </c>
      <c r="D84" s="22">
        <v>2.2284350558783342E-4</v>
      </c>
      <c r="E84" s="22">
        <v>0.22284350558783342</v>
      </c>
      <c r="F84" s="22">
        <v>0.37866582677313454</v>
      </c>
      <c r="G84" s="22">
        <v>1.7450769866953236E-2</v>
      </c>
      <c r="H84" s="22">
        <v>50.011699999999998</v>
      </c>
      <c r="I84" s="22">
        <v>42.14543204005502</v>
      </c>
      <c r="J84" s="22">
        <v>145.84100000000001</v>
      </c>
      <c r="K84" s="22">
        <v>367.10562256395849</v>
      </c>
    </row>
    <row r="85" spans="1:32" x14ac:dyDescent="0.35">
      <c r="A85" s="22">
        <v>84</v>
      </c>
      <c r="B85" s="22" t="s">
        <v>56</v>
      </c>
      <c r="C85" s="22" t="s">
        <v>6</v>
      </c>
      <c r="D85" s="22">
        <v>2.2461002378576712E-4</v>
      </c>
      <c r="E85" s="22">
        <v>0.22461002378576711</v>
      </c>
      <c r="F85" s="22">
        <v>-1.1320689134829178</v>
      </c>
      <c r="G85" s="22">
        <v>1.7988636998946636E-2</v>
      </c>
      <c r="H85" s="22">
        <v>5.0002100000000001E-2</v>
      </c>
      <c r="I85" s="22">
        <v>2.1001764037043995E-2</v>
      </c>
      <c r="J85" s="22">
        <v>150.45400000000001</v>
      </c>
      <c r="K85" s="22">
        <v>502.28507518399448</v>
      </c>
    </row>
    <row r="86" spans="1:32" x14ac:dyDescent="0.35">
      <c r="A86" s="22">
        <v>87</v>
      </c>
      <c r="B86" s="22" t="s">
        <v>57</v>
      </c>
      <c r="C86" s="22" t="s">
        <v>14</v>
      </c>
      <c r="D86" s="22">
        <v>-7.8635043083070196E-4</v>
      </c>
      <c r="E86" s="22">
        <v>-0.786350430830702</v>
      </c>
      <c r="F86" s="22">
        <v>-4.5696703889934032</v>
      </c>
      <c r="G86" s="22">
        <v>-6.0205412642747501E-2</v>
      </c>
      <c r="H86" s="22">
        <v>5.0002100000000001E-2</v>
      </c>
      <c r="I86" s="22">
        <v>2.1001764037043995E-2</v>
      </c>
      <c r="J86" s="22">
        <v>191.316</v>
      </c>
      <c r="K86" s="22">
        <v>284.51461967798252</v>
      </c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</row>
    <row r="87" spans="1:32" x14ac:dyDescent="0.35">
      <c r="A87" s="22">
        <v>88</v>
      </c>
      <c r="B87" s="22" t="s">
        <v>57</v>
      </c>
      <c r="C87" s="22" t="s">
        <v>14</v>
      </c>
      <c r="D87" s="22">
        <v>1.5249424833316812E-3</v>
      </c>
      <c r="E87" s="22">
        <v>1.5249424833316811</v>
      </c>
      <c r="F87" s="22">
        <v>3.5940278691707062</v>
      </c>
      <c r="G87" s="22">
        <v>6.7033115875175922E-2</v>
      </c>
      <c r="H87" s="22">
        <v>1800.06</v>
      </c>
      <c r="I87" s="22">
        <v>1517.4356993717358</v>
      </c>
      <c r="J87" s="22">
        <v>211.202</v>
      </c>
      <c r="K87" s="22">
        <v>308.43164020006003</v>
      </c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</row>
    <row r="88" spans="1:32" x14ac:dyDescent="0.35">
      <c r="A88" s="22">
        <v>89</v>
      </c>
      <c r="B88" s="22" t="s">
        <v>57</v>
      </c>
      <c r="C88" s="22" t="s">
        <v>14</v>
      </c>
      <c r="D88" s="22">
        <v>1.4338620235757134E-3</v>
      </c>
      <c r="E88" s="22">
        <v>1.4338620235757134</v>
      </c>
      <c r="F88" s="22">
        <v>3.4960368054323911</v>
      </c>
      <c r="G88" s="22">
        <v>6.2890405965744536E-2</v>
      </c>
      <c r="H88" s="22">
        <v>1500.11</v>
      </c>
      <c r="I88" s="22">
        <v>1264.5779993720621</v>
      </c>
      <c r="J88" s="22">
        <v>192.31100000000001</v>
      </c>
      <c r="K88" s="22">
        <v>305.39683075471527</v>
      </c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</row>
    <row r="89" spans="1:32" x14ac:dyDescent="0.35">
      <c r="A89" s="22">
        <v>90</v>
      </c>
      <c r="B89" s="22" t="s">
        <v>57</v>
      </c>
      <c r="C89" s="22" t="s">
        <v>14</v>
      </c>
      <c r="D89" s="22">
        <v>1.3464770642938584E-3</v>
      </c>
      <c r="E89" s="22">
        <v>1.3464770642938584</v>
      </c>
      <c r="F89" s="22">
        <v>3.3568534394561347</v>
      </c>
      <c r="G89" s="22">
        <v>5.9289806719307371E-2</v>
      </c>
      <c r="H89" s="22">
        <v>1199.8599999999999</v>
      </c>
      <c r="I89" s="22">
        <v>1011.4670993726044</v>
      </c>
      <c r="J89" s="22">
        <v>182.184</v>
      </c>
      <c r="K89" s="22">
        <v>303.96821977100302</v>
      </c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</row>
    <row r="90" spans="1:32" x14ac:dyDescent="0.35">
      <c r="A90" s="22">
        <v>91</v>
      </c>
      <c r="B90" s="22" t="s">
        <v>57</v>
      </c>
      <c r="C90" s="22" t="s">
        <v>14</v>
      </c>
      <c r="D90" s="22">
        <v>1.2726148043646641E-3</v>
      </c>
      <c r="E90" s="22">
        <v>1.2726148043646641</v>
      </c>
      <c r="F90" s="22">
        <v>3.0337883879142185</v>
      </c>
      <c r="G90" s="22">
        <v>5.6741814096919224E-2</v>
      </c>
      <c r="H90" s="22">
        <v>1000.02</v>
      </c>
      <c r="I90" s="22">
        <v>843.00179937316261</v>
      </c>
      <c r="J90" s="22">
        <v>175.399</v>
      </c>
      <c r="K90" s="22">
        <v>309.25175615983517</v>
      </c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</row>
    <row r="91" spans="1:32" x14ac:dyDescent="0.35">
      <c r="A91" s="22">
        <v>92</v>
      </c>
      <c r="B91" s="22" t="s">
        <v>57</v>
      </c>
      <c r="C91" s="22" t="s">
        <v>14</v>
      </c>
      <c r="D91" s="22">
        <v>1.1702536391400447E-3</v>
      </c>
      <c r="E91" s="22">
        <v>1.1702536391400447</v>
      </c>
      <c r="F91" s="22">
        <v>2.9495548933010904</v>
      </c>
      <c r="G91" s="22">
        <v>5.3190765959430515E-2</v>
      </c>
      <c r="H91" s="22">
        <v>799.82399999999996</v>
      </c>
      <c r="I91" s="22">
        <v>674.23687130005567</v>
      </c>
      <c r="J91" s="22">
        <v>172.172</v>
      </c>
      <c r="K91" s="22">
        <v>306.43915650928784</v>
      </c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</row>
    <row r="92" spans="1:32" x14ac:dyDescent="0.35">
      <c r="A92" s="22">
        <v>93</v>
      </c>
      <c r="B92" s="22" t="s">
        <v>57</v>
      </c>
      <c r="C92" s="22" t="s">
        <v>14</v>
      </c>
      <c r="D92" s="22">
        <v>1.0575570526101083E-3</v>
      </c>
      <c r="E92" s="22">
        <v>1.0575570526101084</v>
      </c>
      <c r="F92" s="22">
        <v>2.9754408169811897</v>
      </c>
      <c r="G92" s="22">
        <v>4.9270696773001769E-2</v>
      </c>
      <c r="H92" s="22">
        <v>599.81600000000003</v>
      </c>
      <c r="I92" s="22">
        <v>505.62982747570709</v>
      </c>
      <c r="J92" s="22">
        <v>168.24100000000001</v>
      </c>
      <c r="K92" s="22">
        <v>299.04928776070471</v>
      </c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</row>
    <row r="93" spans="1:32" x14ac:dyDescent="0.35">
      <c r="A93" s="22">
        <v>94</v>
      </c>
      <c r="B93" s="22" t="s">
        <v>57</v>
      </c>
      <c r="C93" s="22" t="s">
        <v>14</v>
      </c>
      <c r="D93" s="22">
        <v>9.3354557835097934E-4</v>
      </c>
      <c r="E93" s="22">
        <v>0.93354557835097929</v>
      </c>
      <c r="F93" s="22">
        <v>2.7485743034883994</v>
      </c>
      <c r="G93" s="22">
        <v>4.5390547551104707E-2</v>
      </c>
      <c r="H93" s="22">
        <v>399.96899999999999</v>
      </c>
      <c r="I93" s="22">
        <v>337.15925641420046</v>
      </c>
      <c r="J93" s="22">
        <v>165.464</v>
      </c>
      <c r="K93" s="22">
        <v>299.40890078001866</v>
      </c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</row>
    <row r="94" spans="1:32" x14ac:dyDescent="0.35">
      <c r="A94" s="22">
        <v>95</v>
      </c>
      <c r="B94" s="22" t="s">
        <v>57</v>
      </c>
      <c r="C94" s="22" t="s">
        <v>14</v>
      </c>
      <c r="D94" s="22">
        <v>8.1959590216830209E-4</v>
      </c>
      <c r="E94" s="22">
        <v>0.81959590216830214</v>
      </c>
      <c r="F94" s="22">
        <v>2.4591469451991466</v>
      </c>
      <c r="G94" s="22">
        <v>4.1713735875479802E-2</v>
      </c>
      <c r="H94" s="22">
        <v>200.011</v>
      </c>
      <c r="I94" s="22">
        <v>168.59424231063204</v>
      </c>
      <c r="J94" s="22">
        <v>172.227</v>
      </c>
      <c r="K94" s="22">
        <v>302.70017775862158</v>
      </c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</row>
    <row r="95" spans="1:32" x14ac:dyDescent="0.35">
      <c r="A95" s="22">
        <v>96</v>
      </c>
      <c r="B95" s="22" t="s">
        <v>57</v>
      </c>
      <c r="C95" s="22" t="s">
        <v>14</v>
      </c>
      <c r="D95" s="22">
        <v>7.9329840234787269E-4</v>
      </c>
      <c r="E95" s="22">
        <v>0.79329840234787274</v>
      </c>
      <c r="F95" s="22">
        <v>1.4727436057502299</v>
      </c>
      <c r="G95" s="22">
        <v>4.112428798798138E-2</v>
      </c>
      <c r="H95" s="22">
        <v>99.807199999999995</v>
      </c>
      <c r="I95" s="22">
        <v>84.122467919356865</v>
      </c>
      <c r="J95" s="22">
        <v>165.57400000000001</v>
      </c>
      <c r="K95" s="22">
        <v>339.94796439656136</v>
      </c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</row>
    <row r="96" spans="1:32" x14ac:dyDescent="0.35">
      <c r="A96" s="22">
        <v>97</v>
      </c>
      <c r="B96" s="22" t="s">
        <v>57</v>
      </c>
      <c r="C96" s="22" t="s">
        <v>14</v>
      </c>
      <c r="D96" s="22">
        <v>6.7022389472302588E-4</v>
      </c>
      <c r="E96" s="22">
        <v>0.6702238947230259</v>
      </c>
      <c r="F96" s="22">
        <v>0.49501601294334174</v>
      </c>
      <c r="G96" s="22">
        <v>3.5234711149528065E-2</v>
      </c>
      <c r="H96" s="22">
        <v>50.002000000000002</v>
      </c>
      <c r="I96" s="22">
        <v>42.137284854459615</v>
      </c>
      <c r="J96" s="22">
        <v>164.035</v>
      </c>
      <c r="K96" s="22">
        <v>375.12045258804557</v>
      </c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</row>
    <row r="97" spans="1:32" x14ac:dyDescent="0.35">
      <c r="A97" s="22">
        <v>98</v>
      </c>
      <c r="B97" s="22" t="s">
        <v>57</v>
      </c>
      <c r="C97" s="22" t="s">
        <v>14</v>
      </c>
      <c r="D97" s="22">
        <v>6.8127049682473607E-4</v>
      </c>
      <c r="E97" s="22">
        <v>0.68127049682473606</v>
      </c>
      <c r="F97" s="22">
        <v>-1.8719105019388058</v>
      </c>
      <c r="G97" s="22">
        <v>3.6565332771580736E-2</v>
      </c>
      <c r="H97" s="22">
        <v>5.0002100000000001E-2</v>
      </c>
      <c r="I97" s="22">
        <v>2.1001764037043995E-2</v>
      </c>
      <c r="J97" s="22">
        <v>184.46</v>
      </c>
      <c r="K97" s="22">
        <v>479.62112306392106</v>
      </c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</row>
    <row r="98" spans="1:32" x14ac:dyDescent="0.35">
      <c r="A98" s="22">
        <v>99</v>
      </c>
      <c r="B98" s="22" t="s">
        <v>55</v>
      </c>
      <c r="C98" s="22" t="s">
        <v>8</v>
      </c>
      <c r="D98" s="22">
        <v>-3.0798389453165335E-3</v>
      </c>
      <c r="E98" s="22">
        <v>-3.0798389453165336</v>
      </c>
      <c r="F98" s="22">
        <v>-172.68802619858326</v>
      </c>
      <c r="G98" s="22">
        <v>-0.16644629767820909</v>
      </c>
      <c r="H98" s="22">
        <v>5.0002100000000001E-2</v>
      </c>
      <c r="I98" s="22">
        <v>2.1001764037043995E-2</v>
      </c>
      <c r="J98" s="22">
        <v>213.435</v>
      </c>
      <c r="K98" s="22">
        <v>-1127.5460642714215</v>
      </c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</row>
    <row r="99" spans="1:32" x14ac:dyDescent="0.35">
      <c r="A99" s="22">
        <v>100</v>
      </c>
      <c r="B99" s="22" t="s">
        <v>55</v>
      </c>
      <c r="C99" s="22" t="s">
        <v>8</v>
      </c>
      <c r="D99" s="22">
        <v>1.465900099832231E-3</v>
      </c>
      <c r="E99" s="22">
        <v>1.4659000998322311</v>
      </c>
      <c r="F99" s="22">
        <v>4.5202375543722271</v>
      </c>
      <c r="G99" s="22">
        <v>6.0190256538882748E-2</v>
      </c>
      <c r="H99" s="22">
        <v>1799.92</v>
      </c>
      <c r="I99" s="22">
        <v>1517.3177993717222</v>
      </c>
      <c r="J99" s="22">
        <v>159.982</v>
      </c>
      <c r="K99" s="22">
        <v>273.26826745592962</v>
      </c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</row>
    <row r="100" spans="1:32" x14ac:dyDescent="0.35">
      <c r="A100" s="22">
        <v>101</v>
      </c>
      <c r="B100" s="22" t="s">
        <v>55</v>
      </c>
      <c r="C100" s="22" t="s">
        <v>8</v>
      </c>
      <c r="D100" s="22">
        <v>1.3848833178482958E-3</v>
      </c>
      <c r="E100" s="22">
        <v>1.3848833178482958</v>
      </c>
      <c r="F100" s="22">
        <v>4.2073908668019184</v>
      </c>
      <c r="G100" s="22">
        <v>5.8700344528414702E-2</v>
      </c>
      <c r="H100" s="22">
        <v>1499.99</v>
      </c>
      <c r="I100" s="22">
        <v>1264.47599937218</v>
      </c>
      <c r="J100" s="22">
        <v>131.84299999999999</v>
      </c>
      <c r="K100" s="22">
        <v>279.2149085313917</v>
      </c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</row>
    <row r="101" spans="1:32" x14ac:dyDescent="0.35">
      <c r="A101" s="22">
        <v>102</v>
      </c>
      <c r="B101" s="22" t="s">
        <v>55</v>
      </c>
      <c r="C101" s="22" t="s">
        <v>8</v>
      </c>
      <c r="D101" s="22">
        <v>1.2410029045584142E-3</v>
      </c>
      <c r="E101" s="22">
        <v>1.2410029045584143</v>
      </c>
      <c r="F101" s="22">
        <v>4.314956924678917</v>
      </c>
      <c r="G101" s="22">
        <v>5.4564114804984264E-2</v>
      </c>
      <c r="H101" s="22">
        <v>1200</v>
      </c>
      <c r="I101" s="22">
        <v>1011.5843993727301</v>
      </c>
      <c r="J101" s="22">
        <v>115.822</v>
      </c>
      <c r="K101" s="22">
        <v>268.06451005549923</v>
      </c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</row>
    <row r="102" spans="1:32" x14ac:dyDescent="0.35">
      <c r="A102" s="22">
        <v>103</v>
      </c>
      <c r="B102" s="22" t="s">
        <v>55</v>
      </c>
      <c r="C102" s="22" t="s">
        <v>8</v>
      </c>
      <c r="D102" s="22">
        <v>1.1749506376685064E-3</v>
      </c>
      <c r="E102" s="22">
        <v>1.1749506376685064</v>
      </c>
      <c r="F102" s="22">
        <v>4.1852826995205596</v>
      </c>
      <c r="G102" s="22">
        <v>5.359424508851978E-2</v>
      </c>
      <c r="H102" s="22">
        <v>1000.02</v>
      </c>
      <c r="I102" s="22">
        <v>843.00239937303661</v>
      </c>
      <c r="J102" s="22">
        <v>95.457300000000004</v>
      </c>
      <c r="K102" s="22">
        <v>270.09738046325754</v>
      </c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</row>
    <row r="103" spans="1:32" x14ac:dyDescent="0.35">
      <c r="A103" s="22">
        <v>104</v>
      </c>
      <c r="B103" s="22" t="s">
        <v>55</v>
      </c>
      <c r="C103" s="22" t="s">
        <v>8</v>
      </c>
      <c r="D103" s="22">
        <v>1.174816484356163E-3</v>
      </c>
      <c r="E103" s="22">
        <v>1.174816484356163</v>
      </c>
      <c r="F103" s="22">
        <v>4.1669927528727273</v>
      </c>
      <c r="G103" s="22">
        <v>5.4618777758876184E-2</v>
      </c>
      <c r="H103" s="22">
        <v>799.96100000000001</v>
      </c>
      <c r="I103" s="22">
        <v>674.35251253821116</v>
      </c>
      <c r="J103" s="22">
        <v>83.966300000000004</v>
      </c>
      <c r="K103" s="22">
        <v>273.18451600938977</v>
      </c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</row>
    <row r="104" spans="1:32" x14ac:dyDescent="0.35">
      <c r="A104" s="22">
        <v>105</v>
      </c>
      <c r="B104" s="22" t="s">
        <v>55</v>
      </c>
      <c r="C104" s="22" t="s">
        <v>8</v>
      </c>
      <c r="D104" s="22">
        <v>1.1229510432095601E-3</v>
      </c>
      <c r="E104" s="22">
        <v>1.1229510432095602</v>
      </c>
      <c r="F104" s="22">
        <v>3.8147401349732788</v>
      </c>
      <c r="G104" s="22">
        <v>5.3374051822430872E-2</v>
      </c>
      <c r="H104" s="22">
        <v>599.85900000000004</v>
      </c>
      <c r="I104" s="22">
        <v>505.66595640062138</v>
      </c>
      <c r="J104" s="22">
        <v>72.937200000000004</v>
      </c>
      <c r="K104" s="22">
        <v>281.2193667265575</v>
      </c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</row>
    <row r="105" spans="1:32" x14ac:dyDescent="0.35">
      <c r="A105" s="22">
        <v>106</v>
      </c>
      <c r="B105" s="22" t="s">
        <v>55</v>
      </c>
      <c r="C105" s="22" t="s">
        <v>8</v>
      </c>
      <c r="D105" s="22">
        <v>1.0088935603613661E-3</v>
      </c>
      <c r="E105" s="22">
        <v>1.008893560361366</v>
      </c>
      <c r="F105" s="22">
        <v>3.9072764659430881</v>
      </c>
      <c r="G105" s="22">
        <v>4.9775197234387593E-2</v>
      </c>
      <c r="H105" s="22">
        <v>400.07299999999998</v>
      </c>
      <c r="I105" s="22">
        <v>337.24602826183229</v>
      </c>
      <c r="J105" s="22">
        <v>62.37</v>
      </c>
      <c r="K105" s="22">
        <v>270.62616165381894</v>
      </c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</row>
    <row r="106" spans="1:32" x14ac:dyDescent="0.35">
      <c r="A106" s="22">
        <v>107</v>
      </c>
      <c r="B106" s="22" t="s">
        <v>55</v>
      </c>
      <c r="C106" s="22" t="s">
        <v>8</v>
      </c>
      <c r="D106" s="22">
        <v>8.7623508886278774E-4</v>
      </c>
      <c r="E106" s="22">
        <v>0.87623508886278778</v>
      </c>
      <c r="F106" s="22">
        <v>3.4667021886871652</v>
      </c>
      <c r="G106" s="22">
        <v>4.6061557211336625E-2</v>
      </c>
      <c r="H106" s="22">
        <v>200.00299999999999</v>
      </c>
      <c r="I106" s="22">
        <v>168.5881281691114</v>
      </c>
      <c r="J106" s="22">
        <v>51.703699999999998</v>
      </c>
      <c r="K106" s="22">
        <v>276.78313761010935</v>
      </c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</row>
    <row r="107" spans="1:32" x14ac:dyDescent="0.35">
      <c r="A107" s="22">
        <v>108</v>
      </c>
      <c r="B107" s="22" t="s">
        <v>55</v>
      </c>
      <c r="C107" s="22" t="s">
        <v>8</v>
      </c>
      <c r="D107" s="22">
        <v>9.0094599082917077E-4</v>
      </c>
      <c r="E107" s="22">
        <v>0.90094599082917082</v>
      </c>
      <c r="F107" s="22">
        <v>1.6684447650175807</v>
      </c>
      <c r="G107" s="22">
        <v>4.8354520514891329E-2</v>
      </c>
      <c r="H107" s="22">
        <v>100.03</v>
      </c>
      <c r="I107" s="22">
        <v>84.309599402940378</v>
      </c>
      <c r="J107" s="22">
        <v>42.0381</v>
      </c>
      <c r="K107" s="22">
        <v>342.16766335079279</v>
      </c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</row>
    <row r="108" spans="1:32" x14ac:dyDescent="0.35">
      <c r="A108" s="22">
        <v>109</v>
      </c>
      <c r="B108" s="22" t="s">
        <v>55</v>
      </c>
      <c r="C108" s="22" t="s">
        <v>8</v>
      </c>
      <c r="D108" s="22">
        <v>8.4440370320314727E-4</v>
      </c>
      <c r="E108" s="22">
        <v>0.84440370320314728</v>
      </c>
      <c r="F108" s="22">
        <v>0.68096065449745946</v>
      </c>
      <c r="G108" s="22">
        <v>4.5492202545601323E-2</v>
      </c>
      <c r="H108" s="22">
        <v>49.999000000000002</v>
      </c>
      <c r="I108" s="22">
        <v>42.13475671849379</v>
      </c>
      <c r="J108" s="22">
        <v>36.507100000000001</v>
      </c>
      <c r="K108" s="22">
        <v>373.77981093575397</v>
      </c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</row>
    <row r="109" spans="1:32" x14ac:dyDescent="0.35">
      <c r="A109" s="22">
        <v>110</v>
      </c>
      <c r="B109" s="22" t="s">
        <v>55</v>
      </c>
      <c r="C109" s="22" t="s">
        <v>8</v>
      </c>
      <c r="D109" s="22">
        <v>8.3903210552624234E-4</v>
      </c>
      <c r="E109" s="22">
        <v>0.8390321055262423</v>
      </c>
      <c r="F109" s="22">
        <v>-1.3448144057772802</v>
      </c>
      <c r="G109" s="22">
        <v>4.5762657634314467E-2</v>
      </c>
      <c r="H109" s="22">
        <v>5.0002100000000001E-2</v>
      </c>
      <c r="I109" s="22">
        <v>2.1001764037043995E-2</v>
      </c>
      <c r="J109" s="22">
        <v>35.347000000000001</v>
      </c>
      <c r="K109" s="22">
        <v>445.17040780384008</v>
      </c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</row>
    <row r="110" spans="1:32" x14ac:dyDescent="0.35">
      <c r="A110" s="22">
        <v>111</v>
      </c>
      <c r="B110" s="22" t="s">
        <v>56</v>
      </c>
      <c r="C110" s="22" t="s">
        <v>31</v>
      </c>
      <c r="D110" s="22">
        <v>7.8477801778871915E-4</v>
      </c>
      <c r="E110" s="22">
        <v>0.78477801778871914</v>
      </c>
      <c r="F110" s="22">
        <v>-1.5872606111859326</v>
      </c>
      <c r="G110" s="22">
        <v>4.5038186116300866E-2</v>
      </c>
      <c r="H110" s="22">
        <v>5.0002100000000001E-2</v>
      </c>
      <c r="I110" s="22">
        <v>2.1001764037043995E-2</v>
      </c>
      <c r="J110" s="22">
        <v>33.2303</v>
      </c>
      <c r="K110" s="22">
        <v>455.11509159601269</v>
      </c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</row>
    <row r="111" spans="1:32" x14ac:dyDescent="0.35">
      <c r="A111" s="22">
        <v>112</v>
      </c>
      <c r="B111" s="22" t="s">
        <v>56</v>
      </c>
      <c r="C111" s="22" t="s">
        <v>31</v>
      </c>
      <c r="D111" s="22">
        <v>7.7410641325364722E-4</v>
      </c>
      <c r="E111" s="22">
        <v>0.77410641325364726</v>
      </c>
      <c r="F111" s="22">
        <v>1.4573985995028604</v>
      </c>
      <c r="G111" s="22">
        <v>3.188301605900444E-2</v>
      </c>
      <c r="H111" s="22">
        <v>1800</v>
      </c>
      <c r="I111" s="22">
        <v>1517.384699371785</v>
      </c>
      <c r="J111" s="22">
        <v>35.737400000000001</v>
      </c>
      <c r="K111" s="22">
        <v>321.50597218730405</v>
      </c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</row>
    <row r="112" spans="1:32" x14ac:dyDescent="0.35">
      <c r="A112" s="22">
        <v>113</v>
      </c>
      <c r="B112" s="22" t="s">
        <v>56</v>
      </c>
      <c r="C112" s="22" t="s">
        <v>31</v>
      </c>
      <c r="D112" s="22">
        <v>7.7318001290260958E-4</v>
      </c>
      <c r="E112" s="22">
        <v>0.77318001290260963</v>
      </c>
      <c r="F112" s="22">
        <v>1.7566531587600327</v>
      </c>
      <c r="G112" s="22">
        <v>3.2630444567899861E-2</v>
      </c>
      <c r="H112" s="22">
        <v>1499.97</v>
      </c>
      <c r="I112" s="22">
        <v>1264.4591993721715</v>
      </c>
      <c r="J112" s="22">
        <v>40.7956</v>
      </c>
      <c r="K112" s="22">
        <v>308.96160718626845</v>
      </c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</row>
    <row r="113" spans="1:32" x14ac:dyDescent="0.35">
      <c r="A113" s="22">
        <v>114</v>
      </c>
      <c r="B113" s="22" t="s">
        <v>56</v>
      </c>
      <c r="C113" s="22" t="s">
        <v>31</v>
      </c>
      <c r="D113" s="22">
        <v>7.4695042604259727E-4</v>
      </c>
      <c r="E113" s="22">
        <v>0.74695042604259732</v>
      </c>
      <c r="F113" s="22">
        <v>1.6827186247045318</v>
      </c>
      <c r="G113" s="22">
        <v>3.2148965368432557E-2</v>
      </c>
      <c r="H113" s="22">
        <v>1200.1400000000001</v>
      </c>
      <c r="I113" s="22">
        <v>1011.7025993726984</v>
      </c>
      <c r="J113" s="22">
        <v>40.740600000000001</v>
      </c>
      <c r="K113" s="22">
        <v>311.58523745313659</v>
      </c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  <c r="AA113"/>
      <c r="AB113"/>
      <c r="AC113"/>
      <c r="AD113"/>
      <c r="AE113"/>
      <c r="AF113"/>
    </row>
    <row r="114" spans="1:32" x14ac:dyDescent="0.35">
      <c r="A114" s="22">
        <v>115</v>
      </c>
      <c r="B114" s="22" t="s">
        <v>56</v>
      </c>
      <c r="C114" s="22" t="s">
        <v>31</v>
      </c>
      <c r="D114" s="22">
        <v>7.1175782642713455E-4</v>
      </c>
      <c r="E114" s="22">
        <v>0.71175782642713459</v>
      </c>
      <c r="F114" s="22">
        <v>1.7085362562152588</v>
      </c>
      <c r="G114" s="22">
        <v>3.1344803013265164E-2</v>
      </c>
      <c r="H114" s="22">
        <v>1000.03</v>
      </c>
      <c r="I114" s="22">
        <v>843.0101993731688</v>
      </c>
      <c r="J114" s="22">
        <v>47.008400000000002</v>
      </c>
      <c r="K114" s="22">
        <v>308.45276861791751</v>
      </c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</row>
    <row r="115" spans="1:32" x14ac:dyDescent="0.35">
      <c r="A115" s="22">
        <v>116</v>
      </c>
      <c r="B115" s="22" t="s">
        <v>56</v>
      </c>
      <c r="C115" s="22" t="s">
        <v>31</v>
      </c>
      <c r="D115" s="22">
        <v>6.8905332454275662E-4</v>
      </c>
      <c r="E115" s="22">
        <v>0.68905332454275658</v>
      </c>
      <c r="F115" s="22">
        <v>1.6660796458104814</v>
      </c>
      <c r="G115" s="22">
        <v>3.1485603346740706E-2</v>
      </c>
      <c r="H115" s="22">
        <v>800.053</v>
      </c>
      <c r="I115" s="22">
        <v>674.42982831821155</v>
      </c>
      <c r="J115" s="22">
        <v>46.1342</v>
      </c>
      <c r="K115" s="22">
        <v>311.42898908229938</v>
      </c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  <c r="AA115"/>
      <c r="AB115"/>
      <c r="AC115"/>
      <c r="AD115"/>
      <c r="AE115"/>
      <c r="AF115"/>
    </row>
    <row r="116" spans="1:32" x14ac:dyDescent="0.35">
      <c r="A116" s="22">
        <v>117</v>
      </c>
      <c r="B116" s="22" t="s">
        <v>56</v>
      </c>
      <c r="C116" s="22" t="s">
        <v>31</v>
      </c>
      <c r="D116" s="22">
        <v>6.786527363229093E-4</v>
      </c>
      <c r="E116" s="22">
        <v>0.67865273632290934</v>
      </c>
      <c r="F116" s="22">
        <v>1.667758392213007</v>
      </c>
      <c r="G116" s="22">
        <v>3.1921019523740504E-2</v>
      </c>
      <c r="H116" s="22">
        <v>599.90700000000004</v>
      </c>
      <c r="I116" s="22">
        <v>505.70657045042594</v>
      </c>
      <c r="J116" s="22">
        <v>47.723100000000002</v>
      </c>
      <c r="K116" s="22">
        <v>312.83563239679961</v>
      </c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  <c r="AA116"/>
      <c r="AB116"/>
      <c r="AC116"/>
      <c r="AD116"/>
      <c r="AE116"/>
      <c r="AF116"/>
    </row>
    <row r="117" spans="1:32" x14ac:dyDescent="0.35">
      <c r="A117" s="22">
        <v>118</v>
      </c>
      <c r="B117" s="22" t="s">
        <v>56</v>
      </c>
      <c r="C117" s="22" t="s">
        <v>31</v>
      </c>
      <c r="D117" s="22">
        <v>6.2600064316483729E-4</v>
      </c>
      <c r="E117" s="22">
        <v>0.62600064316483728</v>
      </c>
      <c r="F117" s="22">
        <v>1.6839947267880717</v>
      </c>
      <c r="G117" s="22">
        <v>3.0868714198553391E-2</v>
      </c>
      <c r="H117" s="22">
        <v>400.16300000000001</v>
      </c>
      <c r="I117" s="22">
        <v>337.32192826206585</v>
      </c>
      <c r="J117" s="22">
        <v>50.911999999999999</v>
      </c>
      <c r="K117" s="22">
        <v>309.81177978145712</v>
      </c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  <c r="AA117"/>
      <c r="AB117"/>
      <c r="AC117"/>
      <c r="AD117"/>
      <c r="AE117"/>
      <c r="AF117"/>
    </row>
    <row r="118" spans="1:32" x14ac:dyDescent="0.35">
      <c r="A118" s="22">
        <v>119</v>
      </c>
      <c r="B118" s="22" t="s">
        <v>56</v>
      </c>
      <c r="C118" s="22" t="s">
        <v>31</v>
      </c>
      <c r="D118" s="22">
        <v>5.6255708041889148E-4</v>
      </c>
      <c r="E118" s="22">
        <v>0.56255708041889152</v>
      </c>
      <c r="F118" s="22">
        <v>1.6561080759115165</v>
      </c>
      <c r="G118" s="22">
        <v>2.8641325593367673E-2</v>
      </c>
      <c r="H118" s="22">
        <v>200</v>
      </c>
      <c r="I118" s="22">
        <v>168.58499938575065</v>
      </c>
      <c r="J118" s="22">
        <v>53.661000000000001</v>
      </c>
      <c r="K118" s="22">
        <v>305.06668767184277</v>
      </c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  <c r="AA118"/>
      <c r="AB118"/>
      <c r="AC118"/>
      <c r="AD118"/>
      <c r="AE118"/>
      <c r="AF118"/>
    </row>
    <row r="119" spans="1:32" x14ac:dyDescent="0.35">
      <c r="A119" s="22">
        <v>120</v>
      </c>
      <c r="B119" s="22" t="s">
        <v>56</v>
      </c>
      <c r="C119" s="22" t="s">
        <v>31</v>
      </c>
      <c r="D119" s="22">
        <v>5.6361376281883503E-4</v>
      </c>
      <c r="E119" s="22">
        <v>0.56361376281883502</v>
      </c>
      <c r="F119" s="22">
        <v>1.0217468190201755</v>
      </c>
      <c r="G119" s="22">
        <v>2.9030951678058893E-2</v>
      </c>
      <c r="H119" s="22">
        <v>100.033</v>
      </c>
      <c r="I119" s="22">
        <v>84.312127932363637</v>
      </c>
      <c r="J119" s="22">
        <v>56.0032</v>
      </c>
      <c r="K119" s="22">
        <v>341.15409077323284</v>
      </c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  <c r="AA119"/>
      <c r="AB119"/>
      <c r="AC119"/>
      <c r="AD119"/>
      <c r="AE119"/>
      <c r="AF119"/>
    </row>
    <row r="120" spans="1:32" x14ac:dyDescent="0.35">
      <c r="A120" s="22">
        <v>121</v>
      </c>
      <c r="B120" s="22" t="s">
        <v>56</v>
      </c>
      <c r="C120" s="22" t="s">
        <v>31</v>
      </c>
      <c r="D120" s="22">
        <v>5.6194337221725211E-4</v>
      </c>
      <c r="E120" s="22">
        <v>0.5619433722172521</v>
      </c>
      <c r="F120" s="22">
        <v>0.40738864240379091</v>
      </c>
      <c r="G120" s="22">
        <v>2.9161399033190431E-2</v>
      </c>
      <c r="H120" s="22">
        <v>50.007100000000001</v>
      </c>
      <c r="I120" s="22">
        <v>42.141555567401937</v>
      </c>
      <c r="J120" s="22">
        <v>59.378999999999998</v>
      </c>
      <c r="K120" s="22">
        <v>375.14343648269391</v>
      </c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  <c r="AA120"/>
      <c r="AB120"/>
      <c r="AC120"/>
      <c r="AD120"/>
      <c r="AE120"/>
      <c r="AF120"/>
    </row>
    <row r="121" spans="1:32" x14ac:dyDescent="0.35">
      <c r="A121" s="22">
        <v>122</v>
      </c>
      <c r="B121" s="22" t="s">
        <v>56</v>
      </c>
      <c r="C121" s="22" t="s">
        <v>31</v>
      </c>
      <c r="D121" s="22">
        <v>5.4863472408023001E-4</v>
      </c>
      <c r="E121" s="22">
        <v>0.54863472408023006</v>
      </c>
      <c r="F121" s="22">
        <v>-1.435035632019563</v>
      </c>
      <c r="G121" s="22">
        <v>2.8559715915536493E-2</v>
      </c>
      <c r="H121" s="22">
        <v>5.0002100000000001E-2</v>
      </c>
      <c r="I121" s="22">
        <v>2.1001764037043995E-2</v>
      </c>
      <c r="J121" s="22">
        <v>62.826300000000003</v>
      </c>
      <c r="K121" s="22">
        <v>477.51544568918985</v>
      </c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  <c r="AA121"/>
      <c r="AB121"/>
      <c r="AC121"/>
      <c r="AD121"/>
      <c r="AE121"/>
      <c r="AF121"/>
    </row>
  </sheetData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67075F-F585-40DF-9DC9-F4C06FC85F24}">
  <dimension ref="A1:AI60"/>
  <sheetViews>
    <sheetView zoomScale="80" zoomScaleNormal="80" workbookViewId="0">
      <selection activeCell="N15" sqref="N15"/>
    </sheetView>
  </sheetViews>
  <sheetFormatPr defaultRowHeight="14.15" x14ac:dyDescent="0.35"/>
  <cols>
    <col min="1" max="1" width="7.85546875" style="16" bestFit="1" customWidth="1"/>
    <col min="2" max="2" width="5.78515625" style="16" bestFit="1" customWidth="1"/>
    <col min="3" max="5" width="15.42578125" style="16" bestFit="1" customWidth="1"/>
    <col min="6" max="6" width="5.78515625" style="16" bestFit="1" customWidth="1"/>
    <col min="7" max="9" width="15.42578125" style="16" bestFit="1" customWidth="1"/>
    <col min="10" max="10" width="10" style="16" bestFit="1" customWidth="1"/>
    <col min="11" max="11" width="5.78515625" style="16" bestFit="1" customWidth="1"/>
    <col min="12" max="12" width="8.35546875" style="16" bestFit="1" customWidth="1"/>
    <col min="13" max="13" width="5.78515625" style="16" bestFit="1" customWidth="1"/>
    <col min="14" max="14" width="8.35546875" style="16" bestFit="1" customWidth="1"/>
    <col min="16" max="16" width="10" style="18" bestFit="1" customWidth="1"/>
    <col min="17" max="17" width="13.5703125" style="18" bestFit="1" customWidth="1"/>
    <col min="18" max="18" width="5.78515625" style="18" bestFit="1" customWidth="1"/>
    <col min="19" max="20" width="7.85546875" style="18" bestFit="1" customWidth="1"/>
    <col min="21" max="21" width="7.140625" style="18" bestFit="1" customWidth="1"/>
    <col min="23" max="23" width="6.140625" style="11" bestFit="1" customWidth="1"/>
    <col min="24" max="24" width="13.5703125" style="11" bestFit="1" customWidth="1"/>
    <col min="25" max="25" width="5.78515625" style="11" bestFit="1" customWidth="1"/>
    <col min="26" max="26" width="10" style="11" bestFit="1" customWidth="1"/>
    <col min="27" max="29" width="14.140625" style="11" bestFit="1" customWidth="1"/>
    <col min="30" max="35" width="8.85546875" style="11"/>
  </cols>
  <sheetData>
    <row r="1" spans="1:35" x14ac:dyDescent="0.35">
      <c r="A1" s="15">
        <v>5.25</v>
      </c>
      <c r="C1" s="16" t="s">
        <v>52</v>
      </c>
      <c r="J1" s="15">
        <v>5.25</v>
      </c>
      <c r="P1" s="18">
        <v>5.28</v>
      </c>
      <c r="W1" s="11">
        <v>6.14</v>
      </c>
      <c r="AD1" s="13" t="s">
        <v>52</v>
      </c>
      <c r="AE1" s="13" t="s">
        <v>128</v>
      </c>
    </row>
    <row r="2" spans="1:35" x14ac:dyDescent="0.35">
      <c r="A2" s="16" t="s">
        <v>81</v>
      </c>
      <c r="B2" s="16" t="s">
        <v>82</v>
      </c>
      <c r="C2" s="16" t="s">
        <v>69</v>
      </c>
      <c r="D2" s="16" t="s">
        <v>70</v>
      </c>
      <c r="E2" s="16" t="s">
        <v>72</v>
      </c>
      <c r="F2" s="16" t="s">
        <v>74</v>
      </c>
      <c r="G2" s="16" t="s">
        <v>69</v>
      </c>
      <c r="H2" s="16" t="s">
        <v>70</v>
      </c>
      <c r="I2" s="16" t="s">
        <v>72</v>
      </c>
      <c r="J2" s="16" t="s">
        <v>84</v>
      </c>
      <c r="K2" s="16" t="s">
        <v>82</v>
      </c>
      <c r="L2" s="16" t="s">
        <v>83</v>
      </c>
      <c r="M2" s="16" t="s">
        <v>75</v>
      </c>
      <c r="N2" s="16" t="s">
        <v>83</v>
      </c>
      <c r="P2" s="18" t="s">
        <v>85</v>
      </c>
      <c r="Q2" s="18" t="s">
        <v>75</v>
      </c>
      <c r="R2" s="18" t="s">
        <v>87</v>
      </c>
      <c r="S2" s="19" t="s">
        <v>89</v>
      </c>
      <c r="T2" s="19" t="s">
        <v>86</v>
      </c>
      <c r="U2" s="19" t="s">
        <v>88</v>
      </c>
      <c r="W2" s="13" t="s">
        <v>91</v>
      </c>
      <c r="X2" s="11" t="s">
        <v>75</v>
      </c>
      <c r="Y2" s="11" t="s">
        <v>87</v>
      </c>
      <c r="Z2" s="13" t="s">
        <v>92</v>
      </c>
      <c r="AA2" s="13" t="s">
        <v>93</v>
      </c>
      <c r="AB2" s="13" t="s">
        <v>61</v>
      </c>
      <c r="AC2" s="14" t="s">
        <v>62</v>
      </c>
      <c r="AD2" s="13" t="s">
        <v>92</v>
      </c>
      <c r="AE2" s="13"/>
      <c r="AF2" s="13" t="s">
        <v>93</v>
      </c>
      <c r="AH2" s="13" t="s">
        <v>61</v>
      </c>
      <c r="AI2" s="13"/>
    </row>
    <row r="3" spans="1:35" x14ac:dyDescent="0.35">
      <c r="B3" s="16">
        <v>0</v>
      </c>
      <c r="C3" s="16">
        <v>-2.679759325051845E-4</v>
      </c>
      <c r="D3" s="16">
        <v>0.36468976217847787</v>
      </c>
      <c r="E3" s="16">
        <v>-2.9426335830314058E-2</v>
      </c>
      <c r="F3" s="17">
        <v>0.2</v>
      </c>
      <c r="G3" s="16">
        <v>-4.1930071367831057E-4</v>
      </c>
      <c r="H3" s="16">
        <v>0.65106392591971651</v>
      </c>
      <c r="I3" s="16">
        <v>-4.4459131952289704E-2</v>
      </c>
      <c r="K3" s="16">
        <v>0</v>
      </c>
      <c r="L3" s="16">
        <v>0.77299999999999991</v>
      </c>
      <c r="M3" s="17">
        <v>0.2</v>
      </c>
      <c r="N3" s="16">
        <v>0.77510000000000001</v>
      </c>
      <c r="Q3" s="20">
        <v>0.2</v>
      </c>
      <c r="R3" s="18" t="s">
        <v>95</v>
      </c>
      <c r="S3" s="21">
        <v>0.79249999999999998</v>
      </c>
      <c r="T3" s="21">
        <v>0.77750000000000008</v>
      </c>
      <c r="U3" s="21">
        <v>0.78750000000000009</v>
      </c>
      <c r="X3" s="12">
        <v>0.2</v>
      </c>
      <c r="Y3" s="11" t="s">
        <v>94</v>
      </c>
      <c r="Z3" s="11">
        <v>0.19059999999999999</v>
      </c>
      <c r="AA3" s="11">
        <v>4.8000000000000001E-2</v>
      </c>
      <c r="AB3" s="11">
        <v>0.1426</v>
      </c>
      <c r="AC3" s="11">
        <v>0.74816369359916057</v>
      </c>
      <c r="AD3" s="11">
        <f>AVERAGE(Z3:Z9)</f>
        <v>0.20799999999999999</v>
      </c>
      <c r="AE3" s="11">
        <f>_xlfn.STDEV.P(Z9)+_xlfn.STDEV.P(Z3:Z9)</f>
        <v>6.3859220164358507E-2</v>
      </c>
      <c r="AF3" s="11">
        <f>AVERAGE(AA3:AA9)</f>
        <v>5.0857142857142858E-2</v>
      </c>
      <c r="AG3" s="11">
        <f>_xlfn.STDEV.P(AA9)+_xlfn.STDEV.P(AA3:AA9)</f>
        <v>9.1718290967283452E-3</v>
      </c>
      <c r="AH3" s="11">
        <f>AVERAGE(AB3:AB9)</f>
        <v>0.15714285714285717</v>
      </c>
      <c r="AI3" s="11">
        <f>_xlfn.STDEV.P(AB9)+_xlfn.STDEV.P(AB3:AB9)</f>
        <v>5.4943681741081961E-2</v>
      </c>
    </row>
    <row r="4" spans="1:35" x14ac:dyDescent="0.35">
      <c r="B4" s="16">
        <v>30</v>
      </c>
      <c r="C4" s="16">
        <v>-5.8954109249807752E-4</v>
      </c>
      <c r="D4" s="16">
        <v>0.97323486012860982</v>
      </c>
      <c r="E4" s="16">
        <v>-6.1371027589512281E-2</v>
      </c>
      <c r="F4" s="17">
        <v>0.4</v>
      </c>
      <c r="G4" s="16">
        <v>-5.5517777375623043E-4</v>
      </c>
      <c r="H4" s="16">
        <v>1.2778984831187665</v>
      </c>
      <c r="I4" s="16">
        <v>-5.5864106126688198E-2</v>
      </c>
      <c r="K4" s="16">
        <v>30</v>
      </c>
      <c r="L4" s="16">
        <v>0.7772</v>
      </c>
      <c r="M4" s="17">
        <v>0.4</v>
      </c>
      <c r="N4" s="16">
        <v>0.79390000000000005</v>
      </c>
      <c r="R4" s="18" t="s">
        <v>97</v>
      </c>
      <c r="S4" s="21">
        <v>0.79249999999999998</v>
      </c>
      <c r="T4" s="21">
        <v>0.77749999999999997</v>
      </c>
      <c r="U4" s="21">
        <v>0.79249999999999998</v>
      </c>
      <c r="Y4" s="11" t="s">
        <v>96</v>
      </c>
      <c r="Z4" s="11">
        <v>0.2</v>
      </c>
      <c r="AA4" s="11">
        <v>5.1999999999999998E-2</v>
      </c>
      <c r="AB4" s="11">
        <v>0.14800000000000002</v>
      </c>
      <c r="AC4" s="11">
        <v>0.7400000000000001</v>
      </c>
    </row>
    <row r="5" spans="1:35" x14ac:dyDescent="0.35">
      <c r="A5" s="16" t="s">
        <v>66</v>
      </c>
      <c r="B5" s="16">
        <v>50</v>
      </c>
      <c r="C5" s="16">
        <v>-4.2797117750224622E-4</v>
      </c>
      <c r="D5" s="16">
        <v>1.3829360552532208</v>
      </c>
      <c r="E5" s="16">
        <v>-4.2461905015638554E-2</v>
      </c>
      <c r="F5" s="17">
        <v>0.6</v>
      </c>
      <c r="G5" s="16">
        <v>-4.3324025337633146E-4</v>
      </c>
      <c r="H5" s="16">
        <v>1.4713411464418571</v>
      </c>
      <c r="I5" s="16">
        <v>-4.0995471380213429E-2</v>
      </c>
      <c r="K5" s="16">
        <v>50</v>
      </c>
      <c r="L5" s="16">
        <v>0.79360000000000008</v>
      </c>
      <c r="M5" s="17">
        <v>0.6</v>
      </c>
      <c r="N5" s="16">
        <v>0.79630000000000012</v>
      </c>
      <c r="R5" s="18" t="s">
        <v>99</v>
      </c>
      <c r="S5" s="21">
        <v>0.8</v>
      </c>
      <c r="T5" s="21">
        <v>0.78</v>
      </c>
      <c r="U5" s="21">
        <v>0.79499999999999993</v>
      </c>
      <c r="Y5" s="11" t="s">
        <v>98</v>
      </c>
      <c r="Z5" s="11">
        <v>0.1744</v>
      </c>
      <c r="AA5" s="11">
        <v>4.9000000000000002E-2</v>
      </c>
      <c r="AB5" s="11">
        <v>0.12540000000000001</v>
      </c>
      <c r="AC5" s="11">
        <v>0.71903669724770647</v>
      </c>
    </row>
    <row r="6" spans="1:35" x14ac:dyDescent="0.35">
      <c r="B6" s="16">
        <v>70</v>
      </c>
      <c r="C6" s="16">
        <v>-7.3690148269049325E-4</v>
      </c>
      <c r="D6" s="16">
        <v>1.1278448086409745</v>
      </c>
      <c r="E6" s="16">
        <v>-7.5010107713901958E-2</v>
      </c>
      <c r="F6" s="17"/>
      <c r="H6" s="16" t="s">
        <v>108</v>
      </c>
      <c r="K6" s="16">
        <v>70</v>
      </c>
      <c r="L6" s="16">
        <v>0.79420000000000002</v>
      </c>
      <c r="R6" s="18" t="s">
        <v>101</v>
      </c>
      <c r="S6" s="21">
        <v>0.8</v>
      </c>
      <c r="T6" s="21">
        <v>0.78</v>
      </c>
      <c r="U6" s="21">
        <v>0.79249999999999998</v>
      </c>
      <c r="Y6" s="11" t="s">
        <v>100</v>
      </c>
      <c r="Z6" s="11">
        <v>0.36220000000000002</v>
      </c>
      <c r="AA6" s="11">
        <v>7.1999999999999995E-2</v>
      </c>
      <c r="AB6" s="11">
        <v>0.29020000000000001</v>
      </c>
      <c r="AC6" s="11">
        <v>0.80121479845389287</v>
      </c>
    </row>
    <row r="7" spans="1:35" x14ac:dyDescent="0.35">
      <c r="B7" s="16">
        <v>80</v>
      </c>
      <c r="C7" s="16">
        <v>-4.7599198952529541E-4</v>
      </c>
      <c r="D7" s="16">
        <v>1.4821632329650487</v>
      </c>
      <c r="E7" s="16">
        <v>-4.5433787904370401E-2</v>
      </c>
      <c r="F7" s="17"/>
      <c r="K7" s="16">
        <v>80</v>
      </c>
      <c r="L7" s="16">
        <v>0.81140000000000012</v>
      </c>
      <c r="R7" s="18" t="s">
        <v>103</v>
      </c>
      <c r="S7" s="21">
        <v>0.79</v>
      </c>
      <c r="T7" s="21">
        <v>0.64</v>
      </c>
      <c r="U7" s="21">
        <v>0.59750000000000003</v>
      </c>
      <c r="Y7" s="11" t="s">
        <v>102</v>
      </c>
      <c r="Z7" s="11">
        <v>0.186</v>
      </c>
      <c r="AA7" s="11">
        <v>4.8000000000000001E-2</v>
      </c>
      <c r="AB7" s="11">
        <v>0.13800000000000001</v>
      </c>
      <c r="AC7" s="11">
        <v>0.74193548387096786</v>
      </c>
    </row>
    <row r="8" spans="1:35" x14ac:dyDescent="0.35">
      <c r="B8" s="16">
        <v>90</v>
      </c>
      <c r="C8" s="16">
        <v>-3.9048851722736747E-4</v>
      </c>
      <c r="D8" s="16">
        <v>1.4605190599186657</v>
      </c>
      <c r="E8" s="16">
        <v>-3.6557154856056456E-2</v>
      </c>
      <c r="F8" s="17"/>
      <c r="K8" s="16">
        <v>90</v>
      </c>
      <c r="L8" s="16">
        <v>0.78120000000000012</v>
      </c>
      <c r="R8" s="18" t="s">
        <v>105</v>
      </c>
      <c r="S8" s="21">
        <v>0.79249999999999998</v>
      </c>
      <c r="T8" s="21">
        <v>0.55500000000000005</v>
      </c>
      <c r="U8" s="21">
        <v>0.3775</v>
      </c>
      <c r="Y8" s="11" t="s">
        <v>104</v>
      </c>
      <c r="Z8" s="11">
        <v>0.16400000000000001</v>
      </c>
      <c r="AA8" s="11">
        <v>4.1000000000000002E-2</v>
      </c>
      <c r="AB8" s="11">
        <v>0.123</v>
      </c>
      <c r="AC8" s="11">
        <v>0.75</v>
      </c>
    </row>
    <row r="9" spans="1:35" x14ac:dyDescent="0.35">
      <c r="F9" s="17"/>
      <c r="R9" s="18" t="s">
        <v>107</v>
      </c>
      <c r="S9" s="21">
        <v>0.78249999999999997</v>
      </c>
      <c r="T9" s="21">
        <v>0.46749999999999997</v>
      </c>
      <c r="U9" s="21">
        <v>0.2</v>
      </c>
      <c r="Y9" s="11" t="s">
        <v>106</v>
      </c>
      <c r="Z9" s="11">
        <v>0.17879999999999999</v>
      </c>
      <c r="AA9" s="11">
        <v>4.5999999999999999E-2</v>
      </c>
      <c r="AB9" s="11">
        <v>0.13279999999999997</v>
      </c>
      <c r="AC9" s="11">
        <v>0.74272930648769564</v>
      </c>
    </row>
    <row r="10" spans="1:35" x14ac:dyDescent="0.35">
      <c r="B10" s="16">
        <v>0</v>
      </c>
      <c r="C10" s="16">
        <v>-1.0668831983833874E-3</v>
      </c>
      <c r="D10" s="16">
        <v>-6.3897229941554397</v>
      </c>
      <c r="E10" s="16">
        <v>-0.11506957863146092</v>
      </c>
      <c r="F10" s="17">
        <v>0.2</v>
      </c>
      <c r="G10" s="16">
        <v>-9.5948848226341875E-4</v>
      </c>
      <c r="H10" s="16">
        <v>-5.9566961523596174</v>
      </c>
      <c r="I10" s="16">
        <v>-9.8295816263843108E-2</v>
      </c>
      <c r="K10" s="16">
        <v>0</v>
      </c>
      <c r="L10" s="16">
        <v>0.72740000000000005</v>
      </c>
      <c r="M10" s="17">
        <v>0.2</v>
      </c>
      <c r="N10" s="16">
        <v>0.7077</v>
      </c>
      <c r="Q10" s="20">
        <v>0.4</v>
      </c>
      <c r="R10" s="18" t="s">
        <v>95</v>
      </c>
      <c r="S10" s="21">
        <v>0.8224999999999999</v>
      </c>
      <c r="T10" s="21">
        <v>0.81499999999999995</v>
      </c>
      <c r="U10" s="21">
        <v>0.8224999999999999</v>
      </c>
      <c r="X10" s="12">
        <v>0.4</v>
      </c>
      <c r="Y10" s="11" t="s">
        <v>94</v>
      </c>
      <c r="Z10" s="11">
        <v>0.52580000000000005</v>
      </c>
      <c r="AA10" s="11">
        <v>9.8000000000000004E-2</v>
      </c>
      <c r="AB10" s="11">
        <v>0.42780000000000007</v>
      </c>
      <c r="AC10" s="11">
        <v>0.81361734499809824</v>
      </c>
      <c r="AD10" s="11">
        <f>AVERAGE(Z10:Z16)</f>
        <v>0.30495714285714287</v>
      </c>
      <c r="AE10" s="11">
        <f>_xlfn.STDEV.P(Z10:Z16)</f>
        <v>0.1163130978638859</v>
      </c>
      <c r="AF10" s="11">
        <f>AVERAGE(AA10:AA16)</f>
        <v>6.5571428571428572E-2</v>
      </c>
      <c r="AG10" s="11">
        <f>_xlfn.STDEV.P(AA10:AA16)</f>
        <v>1.6105519398704325E-2</v>
      </c>
      <c r="AH10" s="11">
        <f>AVERAGE(AB10:AB16)</f>
        <v>0.23938571428571431</v>
      </c>
      <c r="AI10" s="11">
        <f>_xlfn.STDEV.P(AB10:AB16)</f>
        <v>0.10050410693202586</v>
      </c>
    </row>
    <row r="11" spans="1:35" x14ac:dyDescent="0.35">
      <c r="B11" s="16">
        <v>30</v>
      </c>
      <c r="C11" s="16">
        <v>-8.6185692215435638E-4</v>
      </c>
      <c r="D11" s="16">
        <v>-5.5630353870906903</v>
      </c>
      <c r="E11" s="16">
        <v>-8.3046941384190526E-2</v>
      </c>
      <c r="F11" s="17">
        <v>0.4</v>
      </c>
      <c r="G11" s="16">
        <v>-8.2098243445825111E-4</v>
      </c>
      <c r="H11" s="16">
        <v>-3.4499576524017073</v>
      </c>
      <c r="I11" s="16">
        <v>-7.3183396296903735E-2</v>
      </c>
      <c r="K11" s="16">
        <v>30</v>
      </c>
      <c r="L11" s="16">
        <v>0.68799999999999994</v>
      </c>
      <c r="M11" s="17">
        <v>0.4</v>
      </c>
      <c r="N11" s="16">
        <v>0.66879999999999995</v>
      </c>
      <c r="R11" s="18" t="s">
        <v>97</v>
      </c>
      <c r="S11" s="21">
        <v>0.8075</v>
      </c>
      <c r="T11" s="21">
        <v>0.80249999999999999</v>
      </c>
      <c r="U11" s="21">
        <v>0.8075</v>
      </c>
      <c r="Y11" s="11" t="s">
        <v>96</v>
      </c>
      <c r="Z11" s="11">
        <v>0.17580000000000001</v>
      </c>
      <c r="AA11" s="11">
        <v>4.8000000000000001E-2</v>
      </c>
      <c r="AB11" s="11">
        <v>0.12780000000000002</v>
      </c>
      <c r="AC11" s="11">
        <v>0.726962457337884</v>
      </c>
    </row>
    <row r="12" spans="1:35" x14ac:dyDescent="0.35">
      <c r="A12" s="16" t="s">
        <v>67</v>
      </c>
      <c r="B12" s="16">
        <v>50</v>
      </c>
      <c r="C12" s="16">
        <v>-1.0881819571794513E-3</v>
      </c>
      <c r="D12" s="16">
        <v>-4.1143240957203142</v>
      </c>
      <c r="E12" s="16">
        <v>-9.7641314590218922E-2</v>
      </c>
      <c r="F12" s="17">
        <v>0.6</v>
      </c>
      <c r="G12" s="16">
        <v>-6.9835335502360391E-4</v>
      </c>
      <c r="H12" s="16">
        <v>-2.3091327621878857</v>
      </c>
      <c r="I12" s="16">
        <v>-5.638922195182542E-2</v>
      </c>
      <c r="K12" s="16">
        <v>50</v>
      </c>
      <c r="L12" s="16">
        <v>0.6581999999999999</v>
      </c>
      <c r="M12" s="17">
        <v>0.6</v>
      </c>
      <c r="N12" s="16">
        <v>0.68190000000000006</v>
      </c>
      <c r="R12" s="18" t="s">
        <v>99</v>
      </c>
      <c r="S12" s="21">
        <v>0.81499999999999995</v>
      </c>
      <c r="T12" s="21">
        <v>0.8</v>
      </c>
      <c r="U12" s="21">
        <v>0.80500000000000005</v>
      </c>
      <c r="Y12" s="11" t="s">
        <v>98</v>
      </c>
      <c r="Z12" s="11">
        <v>0.38400000000000001</v>
      </c>
      <c r="AA12" s="11">
        <v>7.0999999999999994E-2</v>
      </c>
      <c r="AB12" s="11">
        <v>0.313</v>
      </c>
      <c r="AC12" s="11">
        <v>0.81510416666666663</v>
      </c>
    </row>
    <row r="13" spans="1:35" x14ac:dyDescent="0.35">
      <c r="B13" s="16">
        <v>70</v>
      </c>
      <c r="C13" s="16">
        <v>-6.0236464314090564E-4</v>
      </c>
      <c r="D13" s="16">
        <v>-2.9063851078683021</v>
      </c>
      <c r="E13" s="16">
        <v>-5.3172372238736762E-2</v>
      </c>
      <c r="F13" s="17"/>
      <c r="K13" s="16">
        <v>70</v>
      </c>
      <c r="L13" s="16">
        <v>0.6794</v>
      </c>
      <c r="R13" s="18" t="s">
        <v>101</v>
      </c>
      <c r="S13" s="21">
        <v>0.80249999999999999</v>
      </c>
      <c r="T13" s="21">
        <v>0.77749999999999997</v>
      </c>
      <c r="U13" s="21">
        <v>0.79249999999999998</v>
      </c>
      <c r="Y13" s="11" t="s">
        <v>100</v>
      </c>
      <c r="Z13" s="11">
        <v>0.36930000000000002</v>
      </c>
      <c r="AA13" s="11">
        <v>7.5999999999999998E-2</v>
      </c>
      <c r="AB13" s="11">
        <v>0.29330000000000001</v>
      </c>
      <c r="AC13" s="11">
        <v>0.7942052531816951</v>
      </c>
    </row>
    <row r="14" spans="1:35" x14ac:dyDescent="0.35">
      <c r="B14" s="16">
        <v>80</v>
      </c>
      <c r="C14" s="16">
        <v>-4.5801053353711988E-4</v>
      </c>
      <c r="D14" s="16">
        <v>-2.0498219185779734</v>
      </c>
      <c r="E14" s="16">
        <v>-3.8435186640114652E-2</v>
      </c>
      <c r="F14" s="17"/>
      <c r="K14" s="16">
        <v>80</v>
      </c>
      <c r="L14" s="16">
        <v>0.68160000000000009</v>
      </c>
      <c r="R14" s="18" t="s">
        <v>103</v>
      </c>
      <c r="S14" s="21">
        <v>0.80500000000000005</v>
      </c>
      <c r="T14" s="21">
        <v>0.72249999999999992</v>
      </c>
      <c r="U14" s="21">
        <v>0.72750000000000004</v>
      </c>
      <c r="Y14" s="11" t="s">
        <v>102</v>
      </c>
      <c r="Z14" s="11">
        <v>0.2432</v>
      </c>
      <c r="AA14" s="11">
        <v>5.3999999999999999E-2</v>
      </c>
      <c r="AB14" s="11">
        <v>0.18920000000000001</v>
      </c>
      <c r="AC14" s="11">
        <v>0.77796052631578949</v>
      </c>
    </row>
    <row r="15" spans="1:35" x14ac:dyDescent="0.35">
      <c r="B15" s="16">
        <v>90</v>
      </c>
      <c r="C15" s="16">
        <v>-9.3869617651008805E-4</v>
      </c>
      <c r="D15" s="16">
        <v>-2.5684436057977975</v>
      </c>
      <c r="E15" s="16">
        <v>-7.4343257263536203E-2</v>
      </c>
      <c r="F15" s="17"/>
      <c r="K15" s="16">
        <v>90</v>
      </c>
      <c r="L15" s="16">
        <v>0.68220000000000003</v>
      </c>
      <c r="R15" s="18" t="s">
        <v>105</v>
      </c>
      <c r="S15" s="21">
        <v>0.7975000000000001</v>
      </c>
      <c r="T15" s="21">
        <v>0.54749999999999999</v>
      </c>
      <c r="U15" s="21">
        <v>0.41249999999999998</v>
      </c>
      <c r="Y15" s="11" t="s">
        <v>104</v>
      </c>
      <c r="Z15" s="11">
        <v>0.21460000000000001</v>
      </c>
      <c r="AA15" s="11">
        <v>5.6000000000000001E-2</v>
      </c>
      <c r="AB15" s="11">
        <v>0.15860000000000002</v>
      </c>
      <c r="AC15" s="11">
        <v>0.73904939422180804</v>
      </c>
    </row>
    <row r="16" spans="1:35" x14ac:dyDescent="0.35">
      <c r="F16" s="17"/>
      <c r="R16" s="18" t="s">
        <v>107</v>
      </c>
      <c r="S16" s="21">
        <v>0.80500000000000005</v>
      </c>
      <c r="T16" s="21">
        <v>0.2</v>
      </c>
      <c r="U16" s="21">
        <v>0.2225</v>
      </c>
      <c r="Y16" s="11" t="s">
        <v>106</v>
      </c>
      <c r="Z16" s="11">
        <v>0.222</v>
      </c>
      <c r="AA16" s="11">
        <v>5.6000000000000001E-2</v>
      </c>
      <c r="AB16" s="11">
        <v>0.16600000000000001</v>
      </c>
      <c r="AC16" s="11">
        <v>0.74774774774774777</v>
      </c>
    </row>
    <row r="17" spans="1:35" x14ac:dyDescent="0.35">
      <c r="B17" s="16">
        <v>0</v>
      </c>
      <c r="C17" s="16">
        <v>2.4196890390749745E-4</v>
      </c>
      <c r="D17" s="16">
        <v>2.36321593391119</v>
      </c>
      <c r="E17" s="16">
        <v>1.2399749519433819E-2</v>
      </c>
      <c r="F17" s="17">
        <v>0.2</v>
      </c>
      <c r="G17" s="16">
        <v>1.6322785265406812E-4</v>
      </c>
      <c r="H17" s="16">
        <v>2.1827565572752712</v>
      </c>
      <c r="I17" s="16">
        <v>8.3117635476141812E-3</v>
      </c>
      <c r="K17" s="16">
        <v>0</v>
      </c>
      <c r="L17" s="16">
        <v>0.6704</v>
      </c>
      <c r="M17" s="17">
        <v>0.2</v>
      </c>
      <c r="N17" s="16">
        <v>0.6401</v>
      </c>
      <c r="Q17" s="20">
        <v>0.6</v>
      </c>
      <c r="R17" s="18" t="s">
        <v>95</v>
      </c>
      <c r="S17" s="21">
        <v>0.82</v>
      </c>
      <c r="T17" s="21">
        <v>0.79749999999999999</v>
      </c>
      <c r="U17" s="21">
        <v>0.81499999999999995</v>
      </c>
      <c r="X17" s="12">
        <v>0.6</v>
      </c>
      <c r="Y17" s="11" t="s">
        <v>94</v>
      </c>
      <c r="Z17" s="11">
        <v>0.15920000000000001</v>
      </c>
      <c r="AA17" s="11">
        <v>4.5999999999999999E-2</v>
      </c>
      <c r="AB17" s="11">
        <v>0.11320000000000001</v>
      </c>
      <c r="AC17" s="11">
        <v>0.71105527638190957</v>
      </c>
      <c r="AD17" s="11">
        <f>AVERAGE(Z17:Z23)</f>
        <v>0.21807142857142861</v>
      </c>
      <c r="AE17" s="11">
        <f>_xlfn.STDEV.P(Z17:Z23)</f>
        <v>3.208287101000918E-2</v>
      </c>
      <c r="AF17" s="11">
        <f>AVERAGE(AA17:AA23)</f>
        <v>5.5E-2</v>
      </c>
      <c r="AG17" s="11">
        <f>_xlfn.STDEV.P(AA17:AA23)</f>
        <v>6.0944940022004401E-3</v>
      </c>
      <c r="AH17" s="11">
        <f>AVERAGE(AB17:AB23)</f>
        <v>0.16307142857142859</v>
      </c>
      <c r="AI17" s="11">
        <f>_xlfn.STDEV.P(AB17:AB23)</f>
        <v>2.6923633499517093E-2</v>
      </c>
    </row>
    <row r="18" spans="1:35" x14ac:dyDescent="0.35">
      <c r="B18" s="16">
        <v>30</v>
      </c>
      <c r="C18" s="16">
        <v>4.5116275773924102E-5</v>
      </c>
      <c r="D18" s="16">
        <v>1.9120674923213858</v>
      </c>
      <c r="E18" s="16">
        <v>2.1797845898847193E-3</v>
      </c>
      <c r="F18" s="17">
        <v>0.4</v>
      </c>
      <c r="G18" s="16">
        <v>8.7929890486899511E-6</v>
      </c>
      <c r="H18" s="16">
        <v>2.2810495402801592</v>
      </c>
      <c r="I18" s="16">
        <v>5.353741210519595E-4</v>
      </c>
      <c r="K18" s="16">
        <v>30</v>
      </c>
      <c r="L18" s="16">
        <v>0.60980000000000012</v>
      </c>
      <c r="M18" s="17">
        <v>0.4</v>
      </c>
      <c r="N18" s="16">
        <v>0.66970000000000007</v>
      </c>
      <c r="R18" s="18" t="s">
        <v>97</v>
      </c>
      <c r="S18" s="21">
        <v>0.8075</v>
      </c>
      <c r="T18" s="21">
        <v>0.79749999999999999</v>
      </c>
      <c r="U18" s="21">
        <v>0.80999999999999994</v>
      </c>
      <c r="Y18" s="11" t="s">
        <v>96</v>
      </c>
      <c r="Z18" s="11">
        <v>0.2394</v>
      </c>
      <c r="AA18" s="11">
        <v>5.7000000000000002E-2</v>
      </c>
      <c r="AB18" s="11">
        <v>0.18240000000000001</v>
      </c>
      <c r="AC18" s="11">
        <v>0.76190476190476197</v>
      </c>
    </row>
    <row r="19" spans="1:35" x14ac:dyDescent="0.35">
      <c r="A19" s="16" t="s">
        <v>68</v>
      </c>
      <c r="B19" s="16">
        <v>50</v>
      </c>
      <c r="C19" s="16">
        <v>7.5965280637202762E-5</v>
      </c>
      <c r="D19" s="16">
        <v>2.6634667466319208</v>
      </c>
      <c r="E19" s="16">
        <v>3.7878555474365086E-3</v>
      </c>
      <c r="F19" s="17">
        <v>0.6</v>
      </c>
      <c r="G19" s="16">
        <v>2.9776734080762235E-4</v>
      </c>
      <c r="H19" s="16">
        <v>3.2170113329509706</v>
      </c>
      <c r="I19" s="16">
        <v>1.469035735368014E-2</v>
      </c>
      <c r="K19" s="16">
        <v>50</v>
      </c>
      <c r="L19" s="16">
        <v>0.66180000000000005</v>
      </c>
      <c r="M19" s="17">
        <v>0.6</v>
      </c>
      <c r="N19" s="16">
        <v>0.66070000000000007</v>
      </c>
      <c r="R19" s="18" t="s">
        <v>99</v>
      </c>
      <c r="S19" s="21">
        <v>0.81749999999999989</v>
      </c>
      <c r="T19" s="21">
        <v>0.79249999999999998</v>
      </c>
      <c r="U19" s="21">
        <v>0.81499999999999995</v>
      </c>
      <c r="Y19" s="11" t="s">
        <v>98</v>
      </c>
      <c r="Z19" s="11">
        <v>0.18720000000000001</v>
      </c>
      <c r="AA19" s="11">
        <v>4.5999999999999999E-2</v>
      </c>
      <c r="AB19" s="11">
        <v>0.14119999999999999</v>
      </c>
      <c r="AC19" s="11">
        <v>0.75427350427350426</v>
      </c>
    </row>
    <row r="20" spans="1:35" x14ac:dyDescent="0.35">
      <c r="B20" s="16">
        <v>70</v>
      </c>
      <c r="C20" s="16">
        <v>5.9049955818226565E-5</v>
      </c>
      <c r="D20" s="16">
        <v>2.324545264720566</v>
      </c>
      <c r="E20" s="16">
        <v>2.9451360319357831E-3</v>
      </c>
      <c r="F20" s="17"/>
      <c r="K20" s="16">
        <v>70</v>
      </c>
      <c r="L20" s="16">
        <v>0.67759999999999998</v>
      </c>
      <c r="R20" s="18" t="s">
        <v>101</v>
      </c>
      <c r="S20" s="21">
        <v>0.81749999999999989</v>
      </c>
      <c r="T20" s="21">
        <v>0.78</v>
      </c>
      <c r="U20" s="21">
        <v>0.8</v>
      </c>
      <c r="Y20" s="11" t="s">
        <v>100</v>
      </c>
      <c r="Z20" s="11">
        <v>0.25040000000000001</v>
      </c>
      <c r="AA20" s="11">
        <v>6.3E-2</v>
      </c>
      <c r="AB20" s="11">
        <v>0.18740000000000001</v>
      </c>
      <c r="AC20" s="11">
        <v>0.74840255591054317</v>
      </c>
    </row>
    <row r="21" spans="1:35" x14ac:dyDescent="0.35">
      <c r="B21" s="16">
        <v>80</v>
      </c>
      <c r="C21" s="16">
        <v>3.1210243466187797E-4</v>
      </c>
      <c r="D21" s="16">
        <v>3.4023040926861436</v>
      </c>
      <c r="E21" s="16">
        <v>1.5477948742519359E-2</v>
      </c>
      <c r="F21" s="17"/>
      <c r="K21" s="16">
        <v>80</v>
      </c>
      <c r="L21" s="16">
        <v>0.68200000000000005</v>
      </c>
      <c r="R21" s="18" t="s">
        <v>103</v>
      </c>
      <c r="S21" s="21">
        <v>0.8125</v>
      </c>
      <c r="T21" s="21">
        <v>0.74249999999999994</v>
      </c>
      <c r="U21" s="21">
        <v>0.7</v>
      </c>
      <c r="Y21" s="11" t="s">
        <v>102</v>
      </c>
      <c r="Z21" s="11">
        <v>0.21490000000000001</v>
      </c>
      <c r="AA21" s="11">
        <v>5.6000000000000001E-2</v>
      </c>
      <c r="AB21" s="11">
        <v>0.15890000000000001</v>
      </c>
      <c r="AC21" s="11">
        <v>0.73941368078175895</v>
      </c>
    </row>
    <row r="22" spans="1:35" x14ac:dyDescent="0.35">
      <c r="B22" s="16">
        <v>90</v>
      </c>
      <c r="C22" s="16">
        <v>2.7483119064081348E-4</v>
      </c>
      <c r="D22" s="16">
        <v>2.9205429173746955</v>
      </c>
      <c r="E22" s="16">
        <v>1.343021113153739E-2</v>
      </c>
      <c r="F22" s="17"/>
      <c r="K22" s="16">
        <v>90</v>
      </c>
      <c r="L22" s="16">
        <v>0.63939999999999997</v>
      </c>
      <c r="R22" s="18" t="s">
        <v>105</v>
      </c>
      <c r="S22" s="21">
        <v>0.8</v>
      </c>
      <c r="T22" s="21">
        <v>0.49249999999999999</v>
      </c>
      <c r="U22" s="21">
        <v>0.39249999999999996</v>
      </c>
      <c r="Y22" s="11" t="s">
        <v>104</v>
      </c>
      <c r="Z22" s="11">
        <v>0.25359999999999999</v>
      </c>
      <c r="AA22" s="11">
        <v>5.7000000000000002E-2</v>
      </c>
      <c r="AB22" s="11">
        <v>0.1966</v>
      </c>
      <c r="AC22" s="11">
        <v>0.77523659305993697</v>
      </c>
    </row>
    <row r="23" spans="1:35" x14ac:dyDescent="0.35">
      <c r="F23" s="17"/>
      <c r="R23" s="18" t="s">
        <v>107</v>
      </c>
      <c r="S23" s="21">
        <v>0.79250000000000009</v>
      </c>
      <c r="T23" s="21">
        <v>0.22500000000000001</v>
      </c>
      <c r="U23" s="21">
        <v>0.20750000000000002</v>
      </c>
      <c r="Y23" s="11" t="s">
        <v>106</v>
      </c>
      <c r="Z23" s="11">
        <v>0.2218</v>
      </c>
      <c r="AA23" s="11">
        <v>0.06</v>
      </c>
      <c r="AB23" s="11">
        <v>0.1618</v>
      </c>
      <c r="AC23" s="11">
        <v>0.72948602344454461</v>
      </c>
    </row>
    <row r="24" spans="1:35" x14ac:dyDescent="0.35">
      <c r="B24" s="16">
        <v>0</v>
      </c>
      <c r="C24" s="16">
        <v>-9.3597617264629888E-4</v>
      </c>
      <c r="D24" s="16">
        <v>1.1546892712357719</v>
      </c>
      <c r="E24" s="16">
        <v>-3.5633821851413977E-2</v>
      </c>
      <c r="F24" s="17">
        <v>0.2</v>
      </c>
      <c r="G24" s="16">
        <v>-6.6518321720839186E-4</v>
      </c>
      <c r="H24" s="16">
        <v>0.84753657694244688</v>
      </c>
      <c r="I24" s="16">
        <v>-2.595686351776106E-2</v>
      </c>
      <c r="K24" s="16">
        <v>0</v>
      </c>
      <c r="L24" s="16">
        <v>0.71479999999999999</v>
      </c>
      <c r="M24" s="17">
        <v>0.2</v>
      </c>
      <c r="N24" s="16">
        <v>0.68679999999999997</v>
      </c>
      <c r="Q24" s="18" t="s">
        <v>90</v>
      </c>
      <c r="R24" s="18" t="s">
        <v>95</v>
      </c>
      <c r="S24" s="21">
        <v>0.82333333333333325</v>
      </c>
      <c r="T24" s="21">
        <v>0.81</v>
      </c>
      <c r="U24" s="21">
        <v>0.82333333333333325</v>
      </c>
      <c r="X24" s="11" t="s">
        <v>90</v>
      </c>
      <c r="Y24" s="11" t="s">
        <v>94</v>
      </c>
      <c r="Z24" s="11">
        <v>0.15609999999999999</v>
      </c>
      <c r="AA24" s="11">
        <v>3.5000000000000003E-2</v>
      </c>
      <c r="AB24" s="11">
        <v>0.12109999999999999</v>
      </c>
      <c r="AC24" s="11">
        <v>0.77578475336322861</v>
      </c>
      <c r="AD24" s="11">
        <f>AVERAGE(Z24:Z30)</f>
        <v>0.20595714285714287</v>
      </c>
      <c r="AF24" s="11">
        <f>AVERAGE(AA24:AA30)</f>
        <v>5.219047619047619E-2</v>
      </c>
      <c r="AH24" s="11">
        <f>AVERAGE(AB24:AB30)</f>
        <v>0.15376666666666663</v>
      </c>
    </row>
    <row r="25" spans="1:35" x14ac:dyDescent="0.35">
      <c r="B25" s="16">
        <v>30</v>
      </c>
      <c r="C25" s="16">
        <v>-3.673109662266945E-4</v>
      </c>
      <c r="D25" s="16">
        <v>0.50966861321978918</v>
      </c>
      <c r="E25" s="16">
        <v>-1.5312209350742855E-2</v>
      </c>
      <c r="F25" s="17">
        <v>0.4</v>
      </c>
      <c r="G25" s="16">
        <v>-8.8714083821502259E-4</v>
      </c>
      <c r="H25" s="16">
        <v>1.8232414464207354</v>
      </c>
      <c r="I25" s="16">
        <v>-3.5643455800790612E-2</v>
      </c>
      <c r="K25" s="16">
        <v>30</v>
      </c>
      <c r="L25" s="16">
        <v>0.66079999999999983</v>
      </c>
      <c r="M25" s="17">
        <v>0.4</v>
      </c>
      <c r="N25" s="16">
        <v>0.70150000000000001</v>
      </c>
      <c r="R25" s="18" t="s">
        <v>97</v>
      </c>
      <c r="S25" s="21">
        <v>0.79666666666666675</v>
      </c>
      <c r="T25" s="21">
        <v>0.79333333333333333</v>
      </c>
      <c r="U25" s="21">
        <v>0.78333333333333333</v>
      </c>
      <c r="Y25" s="11" t="s">
        <v>96</v>
      </c>
      <c r="Z25" s="11">
        <v>0.23169999999999999</v>
      </c>
      <c r="AA25" s="11">
        <v>6.9000000000000006E-2</v>
      </c>
      <c r="AB25" s="11">
        <v>0.16269999999999998</v>
      </c>
      <c r="AC25" s="11">
        <v>0.70220112214069919</v>
      </c>
    </row>
    <row r="26" spans="1:35" x14ac:dyDescent="0.35">
      <c r="A26" s="16" t="s">
        <v>76</v>
      </c>
      <c r="B26" s="16">
        <v>50</v>
      </c>
      <c r="C26" s="16">
        <v>-6.1189940506682487E-4</v>
      </c>
      <c r="D26" s="16">
        <v>1.9706695103677245</v>
      </c>
      <c r="E26" s="16">
        <v>-2.4039691397696468E-2</v>
      </c>
      <c r="F26" s="17">
        <v>0.6</v>
      </c>
      <c r="G26" s="16">
        <v>-6.9858636364913951E-4</v>
      </c>
      <c r="H26" s="16">
        <v>1.1932063470756125</v>
      </c>
      <c r="I26" s="16">
        <v>-2.8689867227520253E-2</v>
      </c>
      <c r="K26" s="16">
        <v>50</v>
      </c>
      <c r="L26" s="16">
        <v>0.67979999999999996</v>
      </c>
      <c r="M26" s="17">
        <v>0.6</v>
      </c>
      <c r="N26" s="16">
        <v>0.68729999999999991</v>
      </c>
      <c r="R26" s="18" t="s">
        <v>99</v>
      </c>
      <c r="S26" s="21">
        <v>0.79</v>
      </c>
      <c r="T26" s="21">
        <v>0.77</v>
      </c>
      <c r="U26" s="21">
        <v>0.79333333333333333</v>
      </c>
      <c r="Y26" s="11" t="s">
        <v>98</v>
      </c>
      <c r="Z26" s="11">
        <v>0.1162</v>
      </c>
      <c r="AA26" s="11">
        <v>3.2000000000000001E-2</v>
      </c>
      <c r="AB26" s="11">
        <v>8.4199999999999997E-2</v>
      </c>
      <c r="AC26" s="11">
        <v>0.7246127366609294</v>
      </c>
    </row>
    <row r="27" spans="1:35" x14ac:dyDescent="0.35">
      <c r="B27" s="16">
        <v>70</v>
      </c>
      <c r="C27" s="16">
        <v>-1.1967874505067456E-3</v>
      </c>
      <c r="D27" s="16">
        <v>1.657384874480373</v>
      </c>
      <c r="E27" s="16">
        <v>-4.8697690754271522E-2</v>
      </c>
      <c r="F27" s="17"/>
      <c r="K27" s="16">
        <v>70</v>
      </c>
      <c r="L27" s="16">
        <v>0.72320000000000007</v>
      </c>
      <c r="R27" s="18" t="s">
        <v>101</v>
      </c>
      <c r="S27" s="21">
        <v>0.79999999999999993</v>
      </c>
      <c r="T27" s="21">
        <v>0.76666666666666661</v>
      </c>
      <c r="U27" s="21">
        <v>0.77</v>
      </c>
      <c r="Y27" s="11" t="s">
        <v>100</v>
      </c>
      <c r="Z27" s="11">
        <v>0.37440000000000001</v>
      </c>
      <c r="AA27" s="11">
        <v>6.8000000000000005E-2</v>
      </c>
      <c r="AB27" s="11">
        <v>0.30640000000000001</v>
      </c>
      <c r="AC27" s="11">
        <v>0.81837606837606836</v>
      </c>
    </row>
    <row r="28" spans="1:35" x14ac:dyDescent="0.35">
      <c r="B28" s="16">
        <v>80</v>
      </c>
      <c r="C28" s="16">
        <v>-6.9960554061323393E-4</v>
      </c>
      <c r="D28" s="16">
        <v>0.7724448170196625</v>
      </c>
      <c r="E28" s="16">
        <v>-2.786135732367731E-2</v>
      </c>
      <c r="F28" s="17"/>
      <c r="K28" s="16">
        <v>80</v>
      </c>
      <c r="L28" s="16">
        <v>0.68980000000000008</v>
      </c>
      <c r="R28" s="18" t="s">
        <v>103</v>
      </c>
      <c r="S28" s="21">
        <v>0.80333333333333334</v>
      </c>
      <c r="T28" s="21">
        <v>0.68333333333333324</v>
      </c>
      <c r="U28" s="21">
        <v>0.62666666666666659</v>
      </c>
      <c r="Y28" s="11" t="s">
        <v>102</v>
      </c>
      <c r="Z28" s="11">
        <v>0.28449999999999998</v>
      </c>
      <c r="AA28" s="11">
        <v>6.9000000000000006E-2</v>
      </c>
      <c r="AB28" s="11">
        <v>0.21549999999999997</v>
      </c>
      <c r="AC28" s="11">
        <v>0.75746924428822493</v>
      </c>
    </row>
    <row r="29" spans="1:35" x14ac:dyDescent="0.35">
      <c r="B29" s="16">
        <v>90</v>
      </c>
      <c r="C29" s="16">
        <v>-6.9742158997588861E-4</v>
      </c>
      <c r="D29" s="16">
        <v>1.6740766671395548</v>
      </c>
      <c r="E29" s="16">
        <v>-2.963673568905504E-2</v>
      </c>
      <c r="F29" s="17"/>
      <c r="K29" s="16">
        <v>90</v>
      </c>
      <c r="L29" s="16">
        <v>0.68479999999999996</v>
      </c>
      <c r="R29" s="18" t="s">
        <v>105</v>
      </c>
      <c r="S29" s="21">
        <v>0.81</v>
      </c>
      <c r="T29" s="21">
        <v>0.54333333333333333</v>
      </c>
      <c r="U29" s="21">
        <v>0.53333333333333333</v>
      </c>
      <c r="Y29" s="11" t="s">
        <v>104</v>
      </c>
      <c r="Z29" s="11">
        <v>0.14979999999999999</v>
      </c>
      <c r="AA29" s="11">
        <v>4.2999999999999997E-2</v>
      </c>
      <c r="AB29" s="11">
        <v>0.10679999999999999</v>
      </c>
      <c r="AC29" s="11">
        <v>0.71295060080106809</v>
      </c>
    </row>
    <row r="30" spans="1:35" x14ac:dyDescent="0.35">
      <c r="F30" s="17"/>
      <c r="R30" s="18" t="s">
        <v>107</v>
      </c>
      <c r="S30" s="21">
        <v>0.80666666666666664</v>
      </c>
      <c r="T30" s="21">
        <v>0.54333333333333333</v>
      </c>
      <c r="U30" s="21">
        <v>0.56333333333333335</v>
      </c>
      <c r="Y30" s="11" t="s">
        <v>106</v>
      </c>
      <c r="Z30" s="11">
        <v>0.129</v>
      </c>
      <c r="AA30" s="11">
        <v>4.933333333333334E-2</v>
      </c>
      <c r="AB30" s="11">
        <v>7.9666666666666663E-2</v>
      </c>
      <c r="AC30" s="11">
        <v>0.60862224618494087</v>
      </c>
    </row>
    <row r="31" spans="1:35" x14ac:dyDescent="0.35">
      <c r="B31" s="16">
        <v>0</v>
      </c>
      <c r="C31" s="16">
        <v>1.5761222627530254E-4</v>
      </c>
      <c r="D31" s="16">
        <v>0.83886877923055403</v>
      </c>
      <c r="E31" s="16">
        <v>5.3333394271429429E-3</v>
      </c>
      <c r="F31" s="17">
        <v>0.2</v>
      </c>
      <c r="G31" s="16">
        <v>1.2499664704859983E-4</v>
      </c>
      <c r="H31" s="16">
        <v>0.52604222435546077</v>
      </c>
      <c r="I31" s="16">
        <v>4.1662087419256141E-3</v>
      </c>
      <c r="K31" s="16">
        <v>0</v>
      </c>
      <c r="L31" s="16">
        <v>0.66600000000000004</v>
      </c>
      <c r="M31" s="17">
        <v>0.2</v>
      </c>
      <c r="N31" s="16">
        <v>0.66779999999999995</v>
      </c>
    </row>
    <row r="32" spans="1:35" x14ac:dyDescent="0.35">
      <c r="B32" s="16">
        <v>30</v>
      </c>
      <c r="C32" s="16">
        <v>9.8904183667237669E-5</v>
      </c>
      <c r="D32" s="16">
        <v>0.27578098045538602</v>
      </c>
      <c r="E32" s="16">
        <v>3.2325041937517505E-3</v>
      </c>
      <c r="F32" s="17">
        <v>0.4</v>
      </c>
      <c r="G32" s="16">
        <v>2.327970087827874E-4</v>
      </c>
      <c r="H32" s="16">
        <v>1.3860675936551345</v>
      </c>
      <c r="I32" s="16">
        <v>8.8529971510147992E-3</v>
      </c>
      <c r="K32" s="16">
        <v>30</v>
      </c>
      <c r="L32" s="16">
        <v>0.66959999999999997</v>
      </c>
      <c r="M32" s="17">
        <v>0.4</v>
      </c>
      <c r="N32" s="16">
        <v>0.74150000000000005</v>
      </c>
    </row>
    <row r="33" spans="1:14" x14ac:dyDescent="0.35">
      <c r="A33" s="16" t="s">
        <v>80</v>
      </c>
      <c r="B33" s="16">
        <v>50</v>
      </c>
      <c r="C33" s="16">
        <v>2.1470144777145636E-4</v>
      </c>
      <c r="D33" s="16">
        <v>1.0920196423712614</v>
      </c>
      <c r="E33" s="16">
        <v>7.9174317633416719E-3</v>
      </c>
      <c r="F33" s="17">
        <v>0.6</v>
      </c>
      <c r="G33" s="16">
        <v>6.1543134542971667E-4</v>
      </c>
      <c r="H33" s="16">
        <v>1.5839330112773358</v>
      </c>
      <c r="I33" s="16">
        <v>2.4254320201934625E-2</v>
      </c>
      <c r="K33" s="16">
        <v>50</v>
      </c>
      <c r="L33" s="16">
        <v>0.71839999999999993</v>
      </c>
      <c r="M33" s="17">
        <v>0.6</v>
      </c>
      <c r="N33" s="16">
        <v>0.73040000000000005</v>
      </c>
    </row>
    <row r="34" spans="1:14" x14ac:dyDescent="0.35">
      <c r="B34" s="16">
        <v>70</v>
      </c>
      <c r="C34" s="16">
        <v>2.6446424055261673E-4</v>
      </c>
      <c r="D34" s="16">
        <v>1.9006515084019127</v>
      </c>
      <c r="E34" s="16">
        <v>1.0490236579442772E-2</v>
      </c>
      <c r="F34" s="17"/>
      <c r="K34" s="16">
        <v>70</v>
      </c>
      <c r="L34" s="16">
        <v>0.76460000000000006</v>
      </c>
    </row>
    <row r="35" spans="1:14" x14ac:dyDescent="0.35">
      <c r="B35" s="16">
        <v>80</v>
      </c>
      <c r="C35" s="16">
        <v>8.2238190758382598E-4</v>
      </c>
      <c r="D35" s="16">
        <v>1.8532135094766879</v>
      </c>
      <c r="E35" s="16">
        <v>3.2596754262041734E-2</v>
      </c>
      <c r="F35" s="17"/>
      <c r="K35" s="16">
        <v>80</v>
      </c>
      <c r="L35" s="16">
        <v>0.72399999999999998</v>
      </c>
    </row>
    <row r="36" spans="1:14" x14ac:dyDescent="0.35">
      <c r="B36" s="16">
        <v>90</v>
      </c>
      <c r="C36" s="16">
        <v>3.050055021985525E-4</v>
      </c>
      <c r="D36" s="16">
        <v>1.1800122639783066</v>
      </c>
      <c r="E36" s="16">
        <v>1.174066911177395E-2</v>
      </c>
      <c r="F36" s="17"/>
      <c r="K36" s="16">
        <v>90</v>
      </c>
      <c r="L36" s="16">
        <v>0.73680000000000012</v>
      </c>
    </row>
    <row r="37" spans="1:14" x14ac:dyDescent="0.35">
      <c r="F37" s="17"/>
    </row>
    <row r="38" spans="1:14" x14ac:dyDescent="0.35">
      <c r="B38" s="16">
        <v>0</v>
      </c>
      <c r="C38" s="16">
        <v>1.9026636523743524E-4</v>
      </c>
      <c r="D38" s="16">
        <v>0.62424021627263182</v>
      </c>
      <c r="E38" s="16">
        <v>6.9943913791614401E-3</v>
      </c>
      <c r="F38" s="17">
        <v>0.2</v>
      </c>
      <c r="G38" s="16">
        <v>1.2280155336059079E-4</v>
      </c>
      <c r="H38" s="16">
        <v>0.63260108454752262</v>
      </c>
      <c r="I38" s="16">
        <v>4.6193909902405563E-3</v>
      </c>
      <c r="K38" s="16">
        <v>0</v>
      </c>
      <c r="L38" s="16">
        <v>0.71299999999999997</v>
      </c>
      <c r="M38" s="17">
        <v>0.2</v>
      </c>
      <c r="N38" s="16">
        <v>0.70960000000000001</v>
      </c>
    </row>
    <row r="39" spans="1:14" x14ac:dyDescent="0.35">
      <c r="B39" s="16">
        <v>30</v>
      </c>
      <c r="C39" s="16">
        <v>2.8350816733008581E-5</v>
      </c>
      <c r="D39" s="16">
        <v>0.64430630013236967</v>
      </c>
      <c r="E39" s="16">
        <v>1.2943904457513181E-3</v>
      </c>
      <c r="F39" s="17">
        <v>0.4</v>
      </c>
      <c r="G39" s="16">
        <v>2.1067499479975483E-4</v>
      </c>
      <c r="H39" s="16">
        <v>1.172863129701939</v>
      </c>
      <c r="I39" s="16">
        <v>8.5521230912560791E-3</v>
      </c>
      <c r="K39" s="16">
        <v>30</v>
      </c>
      <c r="L39" s="16">
        <v>0.70620000000000005</v>
      </c>
      <c r="M39" s="17">
        <v>0.4</v>
      </c>
      <c r="N39" s="16">
        <v>0.75140000000000007</v>
      </c>
    </row>
    <row r="40" spans="1:14" x14ac:dyDescent="0.35">
      <c r="A40" s="16" t="s">
        <v>79</v>
      </c>
      <c r="B40" s="16">
        <v>50</v>
      </c>
      <c r="C40" s="16">
        <v>8.0269261282553021E-5</v>
      </c>
      <c r="D40" s="16">
        <v>1.0354115061654077</v>
      </c>
      <c r="E40" s="16">
        <v>3.233804695512813E-3</v>
      </c>
      <c r="F40" s="17">
        <v>0.6</v>
      </c>
      <c r="G40" s="16">
        <v>5.1774049863331057E-4</v>
      </c>
      <c r="H40" s="16">
        <v>1.7627857246475145</v>
      </c>
      <c r="I40" s="16">
        <v>2.2263867552573261E-2</v>
      </c>
      <c r="K40" s="16">
        <v>50</v>
      </c>
      <c r="L40" s="16">
        <v>0.74740000000000006</v>
      </c>
      <c r="M40" s="17">
        <v>0.6</v>
      </c>
      <c r="N40" s="16">
        <v>0.75790000000000002</v>
      </c>
    </row>
    <row r="41" spans="1:14" x14ac:dyDescent="0.35">
      <c r="B41" s="16">
        <v>70</v>
      </c>
      <c r="C41" s="16">
        <v>3.2478001162730642E-4</v>
      </c>
      <c r="D41" s="16">
        <v>1.2931333002964034</v>
      </c>
      <c r="E41" s="16">
        <v>1.3205651687531439E-2</v>
      </c>
      <c r="F41" s="17"/>
      <c r="K41" s="16">
        <v>70</v>
      </c>
      <c r="L41" s="16">
        <v>0.75540000000000007</v>
      </c>
    </row>
    <row r="42" spans="1:14" x14ac:dyDescent="0.35">
      <c r="B42" s="16">
        <v>80</v>
      </c>
      <c r="C42" s="16">
        <v>5.0389986925809067E-4</v>
      </c>
      <c r="D42" s="16">
        <v>1.9041432173373218</v>
      </c>
      <c r="E42" s="16">
        <v>2.1194439197047606E-2</v>
      </c>
      <c r="F42" s="17"/>
      <c r="K42" s="16">
        <v>80</v>
      </c>
      <c r="L42" s="16">
        <v>0.75560000000000005</v>
      </c>
    </row>
    <row r="43" spans="1:14" x14ac:dyDescent="0.35">
      <c r="B43" s="16">
        <v>90</v>
      </c>
      <c r="C43" s="16">
        <v>5.3158112800853047E-4</v>
      </c>
      <c r="D43" s="16">
        <v>1.6214282319577067</v>
      </c>
      <c r="E43" s="16">
        <v>2.3333295908098923E-2</v>
      </c>
      <c r="F43" s="17"/>
      <c r="K43" s="16">
        <v>90</v>
      </c>
      <c r="L43" s="16">
        <v>0.76019999999999999</v>
      </c>
    </row>
    <row r="44" spans="1:14" x14ac:dyDescent="0.35">
      <c r="F44" s="17"/>
    </row>
    <row r="45" spans="1:14" x14ac:dyDescent="0.35">
      <c r="B45" s="16">
        <v>0</v>
      </c>
      <c r="C45" s="16">
        <v>-8.429376947017758E-4</v>
      </c>
      <c r="D45" s="16">
        <v>-1.0012537867707088</v>
      </c>
      <c r="E45" s="16">
        <v>-4.4824298804216095E-2</v>
      </c>
      <c r="F45" s="17">
        <v>0.2</v>
      </c>
      <c r="G45" s="16">
        <v>-7.0244706520493502E-4</v>
      </c>
      <c r="H45" s="16">
        <v>-1.1045418300349337</v>
      </c>
      <c r="I45" s="16">
        <v>-3.7724565241126655E-2</v>
      </c>
      <c r="K45" s="16">
        <v>0</v>
      </c>
      <c r="L45" s="16">
        <v>0.77600000000000002</v>
      </c>
      <c r="M45" s="17">
        <v>0.2</v>
      </c>
      <c r="N45" s="16">
        <v>0.76739999999999997</v>
      </c>
    </row>
    <row r="46" spans="1:14" x14ac:dyDescent="0.35">
      <c r="B46" s="16">
        <v>30</v>
      </c>
      <c r="C46" s="16">
        <v>-5.4439510702098944E-4</v>
      </c>
      <c r="D46" s="16">
        <v>-1.2207408787071872</v>
      </c>
      <c r="E46" s="16">
        <v>-2.9737364982651022E-2</v>
      </c>
      <c r="F46" s="17">
        <v>0.4</v>
      </c>
      <c r="G46" s="16">
        <v>-4.8945167107843838E-4</v>
      </c>
      <c r="H46" s="16">
        <v>-1.1050405184060812</v>
      </c>
      <c r="I46" s="16">
        <v>-2.6584277215508913E-2</v>
      </c>
      <c r="K46" s="16">
        <v>30</v>
      </c>
      <c r="L46" s="16">
        <v>0.75880000000000003</v>
      </c>
      <c r="M46" s="17">
        <v>0.4</v>
      </c>
      <c r="N46" s="16">
        <v>0.77099999999999991</v>
      </c>
    </row>
    <row r="47" spans="1:14" x14ac:dyDescent="0.35">
      <c r="A47" s="16" t="s">
        <v>77</v>
      </c>
      <c r="B47" s="16">
        <v>50</v>
      </c>
      <c r="C47" s="16">
        <v>-5.6987486820199321E-4</v>
      </c>
      <c r="D47" s="16">
        <v>-1.2416476551582767</v>
      </c>
      <c r="E47" s="16">
        <v>-3.0809750597591036E-2</v>
      </c>
      <c r="F47" s="17">
        <v>0.6</v>
      </c>
      <c r="G47" s="16">
        <v>-1.3002223043520607E-3</v>
      </c>
      <c r="H47" s="16">
        <v>-3.0322155501435057</v>
      </c>
      <c r="I47" s="16">
        <v>-6.6534741249810084E-2</v>
      </c>
      <c r="K47" s="16">
        <v>50</v>
      </c>
      <c r="L47" s="16">
        <v>0.76639999999999997</v>
      </c>
      <c r="M47" s="17">
        <v>0.6</v>
      </c>
      <c r="N47" s="16">
        <v>0.78829999999999989</v>
      </c>
    </row>
    <row r="48" spans="1:14" x14ac:dyDescent="0.35">
      <c r="B48" s="16">
        <v>70</v>
      </c>
      <c r="C48" s="16">
        <v>-4.0902847395488345E-4</v>
      </c>
      <c r="D48" s="16">
        <v>-0.96843338165388571</v>
      </c>
      <c r="E48" s="16">
        <v>-2.2358803833426793E-2</v>
      </c>
      <c r="F48" s="17"/>
      <c r="K48" s="16">
        <v>70</v>
      </c>
      <c r="L48" s="16">
        <v>0.77560000000000007</v>
      </c>
    </row>
    <row r="49" spans="2:14" x14ac:dyDescent="0.35">
      <c r="B49" s="16">
        <v>80</v>
      </c>
      <c r="C49" s="16">
        <v>-9.1563753374836979E-4</v>
      </c>
      <c r="D49" s="16">
        <v>-1.3424305201693763</v>
      </c>
      <c r="E49" s="16">
        <v>-4.9987588914774665E-2</v>
      </c>
      <c r="F49" s="17"/>
      <c r="K49" s="16">
        <v>80</v>
      </c>
      <c r="L49" s="16">
        <v>0.79059999999999997</v>
      </c>
    </row>
    <row r="50" spans="2:14" x14ac:dyDescent="0.35">
      <c r="B50" s="16">
        <v>90</v>
      </c>
      <c r="C50" s="16">
        <v>-7.5194422246811928E-4</v>
      </c>
      <c r="D50" s="16">
        <v>-1.3687595324519706</v>
      </c>
      <c r="E50" s="16">
        <v>-4.1810366691500608E-2</v>
      </c>
      <c r="F50" s="17"/>
      <c r="K50" s="16">
        <v>90</v>
      </c>
      <c r="L50" s="16">
        <v>0.78600000000000003</v>
      </c>
    </row>
    <row r="54" spans="2:14" x14ac:dyDescent="0.35">
      <c r="H54" s="16">
        <v>-5.9566999999999997</v>
      </c>
      <c r="I54" s="16">
        <v>-3.4499599999999999</v>
      </c>
      <c r="J54" s="16">
        <v>-2.3091300000000001</v>
      </c>
      <c r="L54" s="16">
        <v>0.77510000000000001</v>
      </c>
      <c r="M54" s="16">
        <v>0.79390000000000005</v>
      </c>
      <c r="N54" s="16">
        <v>0.79630000000000001</v>
      </c>
    </row>
    <row r="55" spans="2:14" x14ac:dyDescent="0.35">
      <c r="H55" s="16">
        <v>0.65105999999999997</v>
      </c>
      <c r="I55" s="16">
        <v>1.2779</v>
      </c>
      <c r="J55" s="16">
        <v>1.4713400000000001</v>
      </c>
      <c r="L55" s="16">
        <v>0.7077</v>
      </c>
      <c r="M55" s="16">
        <v>0.66879999999999995</v>
      </c>
      <c r="N55" s="16">
        <v>0.68189999999999995</v>
      </c>
    </row>
    <row r="56" spans="2:14" x14ac:dyDescent="0.35">
      <c r="H56" s="16">
        <v>2.18276</v>
      </c>
      <c r="I56" s="16">
        <v>2.28105</v>
      </c>
      <c r="J56" s="16">
        <v>3.2170100000000001</v>
      </c>
      <c r="L56" s="16">
        <v>0.6401</v>
      </c>
      <c r="M56" s="16">
        <v>0.66969999999999996</v>
      </c>
      <c r="N56" s="16">
        <v>0.66069999999999995</v>
      </c>
    </row>
    <row r="57" spans="2:14" x14ac:dyDescent="0.35">
      <c r="H57" s="16">
        <v>0.84753999999999996</v>
      </c>
      <c r="I57" s="16">
        <v>1.82324</v>
      </c>
      <c r="J57" s="16">
        <v>1.1932100000000001</v>
      </c>
      <c r="L57" s="16">
        <v>0.68779999999999997</v>
      </c>
      <c r="M57" s="16">
        <v>0.70150000000000001</v>
      </c>
      <c r="N57" s="16">
        <v>0.68730000000000002</v>
      </c>
    </row>
    <row r="58" spans="2:14" x14ac:dyDescent="0.35">
      <c r="H58" s="16">
        <v>0.52603999999999995</v>
      </c>
      <c r="I58" s="16">
        <v>1.3860699999999999</v>
      </c>
      <c r="J58" s="16">
        <v>1.5839300000000001</v>
      </c>
      <c r="L58" s="16">
        <v>0.66779999999999995</v>
      </c>
      <c r="M58" s="16">
        <v>0.74150000000000005</v>
      </c>
      <c r="N58" s="16">
        <v>0.73040000000000005</v>
      </c>
    </row>
    <row r="59" spans="2:14" x14ac:dyDescent="0.35">
      <c r="H59" s="16">
        <v>0.63260000000000005</v>
      </c>
      <c r="I59" s="16">
        <v>1.17286</v>
      </c>
      <c r="J59" s="16">
        <v>1.7627900000000001</v>
      </c>
      <c r="L59" s="16">
        <v>0.70960000000000001</v>
      </c>
      <c r="M59" s="16">
        <v>0.75139999999999996</v>
      </c>
      <c r="N59" s="16">
        <v>0.75790000000000002</v>
      </c>
    </row>
    <row r="60" spans="2:14" x14ac:dyDescent="0.35">
      <c r="H60" s="16">
        <v>-1.1045400000000001</v>
      </c>
      <c r="I60" s="16">
        <v>-1.10504</v>
      </c>
      <c r="J60" s="16">
        <v>-3.0322200000000001</v>
      </c>
      <c r="L60" s="16">
        <v>0.76739999999999997</v>
      </c>
      <c r="M60" s="16">
        <v>0.77100000000000002</v>
      </c>
      <c r="N60" s="16">
        <v>0.7883</v>
      </c>
    </row>
  </sheetData>
  <phoneticPr fontId="1" type="noConversion"/>
  <pageMargins left="0.7" right="0.7" top="0.75" bottom="0.75" header="0.3" footer="0.3"/>
  <ignoredErrors>
    <ignoredError sqref="AD10 AD17 AD24 AD3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use</vt:lpstr>
      <vt:lpstr>daily variation</vt:lpstr>
      <vt:lpstr>fluorescence</vt:lpstr>
      <vt:lpstr>light response</vt:lpstr>
      <vt:lpstr>deal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徐榕</dc:creator>
  <cp:lastModifiedBy>yaling zhang</cp:lastModifiedBy>
  <dcterms:created xsi:type="dcterms:W3CDTF">2015-06-05T18:19:34Z</dcterms:created>
  <dcterms:modified xsi:type="dcterms:W3CDTF">2024-10-30T12:34:10Z</dcterms:modified>
</cp:coreProperties>
</file>