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GRL\Desktop\Endocarditis_Revision_Front\Supplementary\"/>
    </mc:Choice>
  </mc:AlternateContent>
  <bookViews>
    <workbookView xWindow="0" yWindow="0" windowWidth="28800" windowHeight="12450"/>
  </bookViews>
  <sheets>
    <sheet name="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1" l="1"/>
  <c r="W31" i="1"/>
  <c r="U31" i="1"/>
  <c r="V31" i="1"/>
  <c r="S31" i="1"/>
  <c r="T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T32" i="1" l="1"/>
  <c r="E13" i="1" l="1"/>
  <c r="F13" i="1"/>
  <c r="G13" i="1"/>
  <c r="G14" i="1" s="1"/>
  <c r="H13" i="1"/>
  <c r="H14" i="1" s="1"/>
  <c r="I13" i="1"/>
  <c r="I14" i="1" s="1"/>
  <c r="J13" i="1"/>
  <c r="J14" i="1" s="1"/>
  <c r="K13" i="1"/>
  <c r="K14" i="1" s="1"/>
  <c r="L13" i="1"/>
  <c r="L14" i="1" s="1"/>
  <c r="M13" i="1"/>
  <c r="M14" i="1" s="1"/>
  <c r="N13" i="1"/>
  <c r="N14" i="1" s="1"/>
  <c r="O13" i="1"/>
  <c r="O14" i="1" s="1"/>
  <c r="P13" i="1"/>
  <c r="P14" i="1" s="1"/>
  <c r="Q13" i="1"/>
  <c r="R13" i="1"/>
  <c r="S13" i="1"/>
  <c r="S14" i="1" s="1"/>
  <c r="T13" i="1"/>
  <c r="T14" i="1" s="1"/>
  <c r="U13" i="1"/>
  <c r="U14" i="1" s="1"/>
  <c r="V13" i="1"/>
  <c r="V14" i="1" s="1"/>
  <c r="W13" i="1"/>
  <c r="W14" i="1" s="1"/>
  <c r="X13" i="1"/>
  <c r="X14" i="1" s="1"/>
  <c r="E14" i="1"/>
  <c r="F14" i="1"/>
  <c r="Q14" i="1"/>
  <c r="R14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U32" i="1"/>
  <c r="V32" i="1"/>
  <c r="W32" i="1"/>
  <c r="X32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E51" i="1"/>
  <c r="F51" i="1"/>
  <c r="G51" i="1"/>
  <c r="H51" i="1"/>
  <c r="I51" i="1"/>
  <c r="J51" i="1"/>
  <c r="K51" i="1"/>
  <c r="L51" i="1"/>
  <c r="M51" i="1"/>
  <c r="N51" i="1"/>
  <c r="P51" i="1"/>
  <c r="R51" i="1"/>
  <c r="U51" i="1"/>
  <c r="W51" i="1"/>
  <c r="E60" i="1"/>
  <c r="F60" i="1"/>
  <c r="G60" i="1"/>
  <c r="H60" i="1"/>
  <c r="I60" i="1"/>
  <c r="J60" i="1"/>
  <c r="K60" i="1"/>
  <c r="L60" i="1"/>
  <c r="M60" i="1"/>
  <c r="N60" i="1"/>
  <c r="P60" i="1"/>
  <c r="R60" i="1"/>
  <c r="U60" i="1"/>
  <c r="W60" i="1"/>
</calcChain>
</file>

<file path=xl/sharedStrings.xml><?xml version="1.0" encoding="utf-8"?>
<sst xmlns="http://schemas.openxmlformats.org/spreadsheetml/2006/main" count="292" uniqueCount="154">
  <si>
    <t>h</t>
  </si>
  <si>
    <t>Solid + liquid specimen</t>
  </si>
  <si>
    <t>g</t>
  </si>
  <si>
    <t>Sample not weighed</t>
  </si>
  <si>
    <t>f</t>
  </si>
  <si>
    <t>Follows the MolDNase B incubation step in order to remove undigested tissue</t>
  </si>
  <si>
    <t>e</t>
  </si>
  <si>
    <t>d</t>
  </si>
  <si>
    <t>Digestion performed for 1 h (insted of 1.5 h)</t>
  </si>
  <si>
    <t>c</t>
  </si>
  <si>
    <t>b</t>
  </si>
  <si>
    <t>Separate homogenisation of two fragments of the same valve</t>
  </si>
  <si>
    <t>a</t>
  </si>
  <si>
    <t>Reads Bacterial (mNGS)</t>
  </si>
  <si>
    <t>Reads Non-human (mNGS)</t>
  </si>
  <si>
    <t>Reads Human (mNGS)</t>
  </si>
  <si>
    <t>Reads QF (mNGS)</t>
  </si>
  <si>
    <t>Reads Total (mNGS)</t>
  </si>
  <si>
    <t>AEOM-267</t>
  </si>
  <si>
    <t>AEOM-90</t>
  </si>
  <si>
    <t>AEOM-82</t>
  </si>
  <si>
    <t>AEOM-70</t>
  </si>
  <si>
    <t>AEOM-59</t>
  </si>
  <si>
    <t>AEOM-49</t>
  </si>
  <si>
    <t>AEOM-45</t>
  </si>
  <si>
    <t>AEOM-29</t>
  </si>
  <si>
    <t>AEOM-25</t>
  </si>
  <si>
    <t>AEOM-13</t>
  </si>
  <si>
    <t>AEOM-21</t>
  </si>
  <si>
    <t>AEOM-17</t>
  </si>
  <si>
    <t>AEOM-9</t>
  </si>
  <si>
    <t>GTH-762</t>
  </si>
  <si>
    <t>Sequencing data ID</t>
  </si>
  <si>
    <t>MOLZ-CH</t>
  </si>
  <si>
    <t>AEOM-266</t>
  </si>
  <si>
    <t>AEOM-89</t>
  </si>
  <si>
    <t>AEOM-81</t>
  </si>
  <si>
    <t>AEOM-69</t>
  </si>
  <si>
    <t>AEOM-58</t>
  </si>
  <si>
    <t>AEOM-48</t>
  </si>
  <si>
    <t>AEOM-44</t>
  </si>
  <si>
    <t>AEOM-28</t>
  </si>
  <si>
    <t>AEOM-24</t>
  </si>
  <si>
    <t>AEOM-12</t>
  </si>
  <si>
    <t>AEOM-20</t>
  </si>
  <si>
    <t>AEOM-16</t>
  </si>
  <si>
    <t>AEOM-8</t>
  </si>
  <si>
    <t>GTH-761</t>
  </si>
  <si>
    <t>MOLZ</t>
  </si>
  <si>
    <t>NEC No.</t>
  </si>
  <si>
    <t>NECs</t>
  </si>
  <si>
    <t>N50 statistic</t>
  </si>
  <si>
    <t>Sum of contigs' lengths [nt]</t>
  </si>
  <si>
    <t>Number of contigs</t>
  </si>
  <si>
    <t>+/–</t>
  </si>
  <si>
    <t>–/+</t>
  </si>
  <si>
    <t>+/+</t>
  </si>
  <si>
    <t>–/–</t>
  </si>
  <si>
    <t>Fresh</t>
  </si>
  <si>
    <t>–20 °C</t>
  </si>
  <si>
    <t>Input homogenate mass for DNA extraction [mg]</t>
  </si>
  <si>
    <t>AEOM-265</t>
  </si>
  <si>
    <t>AEOM-263</t>
  </si>
  <si>
    <t>AEOM-88</t>
  </si>
  <si>
    <t>AEOM-86</t>
  </si>
  <si>
    <t>AEOM-80</t>
  </si>
  <si>
    <t>AEOM-78</t>
  </si>
  <si>
    <t>AEOM-75</t>
  </si>
  <si>
    <t>AEOM-67</t>
  </si>
  <si>
    <t>AEOM-65</t>
  </si>
  <si>
    <t>AEOM-57</t>
  </si>
  <si>
    <t>AEOM-55</t>
  </si>
  <si>
    <t>AEOM-47</t>
  </si>
  <si>
    <t>AEOM-43</t>
  </si>
  <si>
    <t>AEOM-27</t>
  </si>
  <si>
    <t>AEOM-23</t>
  </si>
  <si>
    <t>AEOM-11</t>
  </si>
  <si>
    <t>AEOM-19</t>
  </si>
  <si>
    <t>AEOM-15</t>
  </si>
  <si>
    <t>AEOM-7</t>
  </si>
  <si>
    <t>GTH-760</t>
  </si>
  <si>
    <t>N50</t>
  </si>
  <si>
    <t>AEOM-264</t>
  </si>
  <si>
    <t>AEOM-262</t>
  </si>
  <si>
    <t>AEOM-87</t>
  </si>
  <si>
    <t>AEOM-85</t>
  </si>
  <si>
    <t>AEOM-79</t>
  </si>
  <si>
    <t>AEOM-77</t>
  </si>
  <si>
    <t>AEOM-74</t>
  </si>
  <si>
    <t>AEOM-66</t>
  </si>
  <si>
    <t>AEOM-64</t>
  </si>
  <si>
    <t>AEOM-56</t>
  </si>
  <si>
    <t>AEOM-54</t>
  </si>
  <si>
    <t>AEOM-46</t>
  </si>
  <si>
    <t>AEOM-42</t>
  </si>
  <si>
    <t>AEOM-26</t>
  </si>
  <si>
    <t>AEOM-22</t>
  </si>
  <si>
    <t>AEOM-10</t>
  </si>
  <si>
    <t>AEOM-18</t>
  </si>
  <si>
    <t>AEOM-14</t>
  </si>
  <si>
    <t>AEOM-6</t>
  </si>
  <si>
    <t>GTH-759</t>
  </si>
  <si>
    <t>–</t>
  </si>
  <si>
    <t>100; 100 (a)</t>
  </si>
  <si>
    <t>50; 50 (a)</t>
  </si>
  <si>
    <t>60; 60 (a)</t>
  </si>
  <si>
    <t>DPBS volume used for beads rinsing [µL]</t>
  </si>
  <si>
    <t xml:space="preserve">DPBS volume added prior to homogenisation [µL] </t>
  </si>
  <si>
    <t>Not weighed</t>
  </si>
  <si>
    <t>133; 142 (a)</t>
  </si>
  <si>
    <t>45; 51 (a)</t>
  </si>
  <si>
    <t>93; 93 (a)</t>
  </si>
  <si>
    <t>94; 100 (a)</t>
  </si>
  <si>
    <t>34; 39 (a)</t>
  </si>
  <si>
    <t>Input valve specimen mass for homogenisation [mg]</t>
  </si>
  <si>
    <t>+4</t>
  </si>
  <si>
    <t>–80</t>
  </si>
  <si>
    <t>Conservation of the specimen before DNA extraction [°C]</t>
  </si>
  <si>
    <t>16B</t>
  </si>
  <si>
    <t>16A</t>
  </si>
  <si>
    <t>Sample No.</t>
  </si>
  <si>
    <t>´</t>
  </si>
  <si>
    <t>L04pKG020</t>
  </si>
  <si>
    <t>I19qKG020</t>
  </si>
  <si>
    <t>P22qKG020</t>
  </si>
  <si>
    <t>Amplification cycles for Illumina library</t>
  </si>
  <si>
    <t>Sequencing run</t>
  </si>
  <si>
    <t>qPCR bacteria [pg/uL]</t>
  </si>
  <si>
    <t>qPCR human [pg/uL]</t>
  </si>
  <si>
    <t>qPCR total [pg/uL]</t>
  </si>
  <si>
    <t>NECs temporally separated from DNA extractions from valve specimens</t>
  </si>
  <si>
    <t>10 (b)</t>
  </si>
  <si>
    <t>Collagenase I, collagenase II and hyaluronidase conservation (c)</t>
  </si>
  <si>
    <t>Short spin/centrifugation (2000g, 5 min) (d)</t>
  </si>
  <si>
    <t>(e)</t>
  </si>
  <si>
    <t>330+300 (f)</t>
  </si>
  <si>
    <t>106+200; 
109+200(af)</t>
  </si>
  <si>
    <t>49+200; 
46+200 (af)</t>
  </si>
  <si>
    <t>Relative to the sum of bacterial and human fractions</t>
  </si>
  <si>
    <t>% bacterial DNA (g) (qPCR)</t>
  </si>
  <si>
    <t>% bacterial reads (g) (mNGS)</t>
  </si>
  <si>
    <t>9 (h)</t>
  </si>
  <si>
    <t>10 (h)</t>
  </si>
  <si>
    <t>11-12 (h)</t>
  </si>
  <si>
    <t>13-14 (h)</t>
  </si>
  <si>
    <t>15-16 (h)</t>
  </si>
  <si>
    <t>17-18 (h)</t>
  </si>
  <si>
    <t>19-20 (h)</t>
  </si>
  <si>
    <t>M17oKG020</t>
  </si>
  <si>
    <t>Volume of 2% collagenase I, collagenase II and hyaluronidase [µL] (each)</t>
  </si>
  <si>
    <t>Valve</t>
  </si>
  <si>
    <t>Ultra-Deep Microbiome Prep (Molzym) kit lot No</t>
  </si>
  <si>
    <t>Fresh = freshly prepared solutions used; –20° C = solutions stored at –20° C ( &lt; 1 month) before use</t>
  </si>
  <si>
    <t>Supplementary Table 1. Overview of sample processing details, qPCR results, and mNGS read and contig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</si>
</sst>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3" fillId="2" borderId="0" xfId="0" quotePrefix="1" applyFont="1" applyFill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quotePrefix="1" applyFont="1" applyFill="1" applyBorder="1" applyAlignment="1">
      <alignment horizontal="left" vertical="center" indent="1"/>
    </xf>
    <xf numFmtId="0" fontId="2" fillId="2" borderId="0" xfId="0" quotePrefix="1" applyFont="1" applyFill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indent="1"/>
    </xf>
    <xf numFmtId="165" fontId="2" fillId="2" borderId="6" xfId="0" applyNumberFormat="1" applyFont="1" applyFill="1" applyBorder="1" applyAlignment="1">
      <alignment horizontal="left" vertical="center" indent="1"/>
    </xf>
    <xf numFmtId="165" fontId="2" fillId="2" borderId="0" xfId="0" applyNumberFormat="1" applyFont="1" applyFill="1" applyBorder="1" applyAlignment="1">
      <alignment horizontal="left" vertical="center" indent="1"/>
    </xf>
    <xf numFmtId="165" fontId="2" fillId="2" borderId="5" xfId="0" applyNumberFormat="1" applyFont="1" applyFill="1" applyBorder="1" applyAlignment="1">
      <alignment horizontal="left" vertical="center" indent="1"/>
    </xf>
    <xf numFmtId="2" fontId="2" fillId="2" borderId="6" xfId="0" applyNumberFormat="1" applyFont="1" applyFill="1" applyBorder="1" applyAlignment="1">
      <alignment horizontal="left" vertical="center" indent="1"/>
    </xf>
    <xf numFmtId="2" fontId="2" fillId="2" borderId="0" xfId="0" applyNumberFormat="1" applyFont="1" applyFill="1" applyBorder="1" applyAlignment="1">
      <alignment horizontal="left" vertical="center" indent="1"/>
    </xf>
    <xf numFmtId="2" fontId="2" fillId="2" borderId="5" xfId="0" applyNumberFormat="1" applyFont="1" applyFill="1" applyBorder="1" applyAlignment="1">
      <alignment horizontal="left" vertical="center" indent="1"/>
    </xf>
    <xf numFmtId="1" fontId="2" fillId="2" borderId="6" xfId="0" applyNumberFormat="1" applyFont="1" applyFill="1" applyBorder="1" applyAlignment="1">
      <alignment horizontal="left" vertical="center" indent="1"/>
    </xf>
    <xf numFmtId="1" fontId="2" fillId="2" borderId="0" xfId="0" applyNumberFormat="1" applyFont="1" applyFill="1" applyBorder="1" applyAlignment="1">
      <alignment horizontal="left" vertical="center" indent="1"/>
    </xf>
    <xf numFmtId="1" fontId="2" fillId="2" borderId="5" xfId="0" applyNumberFormat="1" applyFont="1" applyFill="1" applyBorder="1" applyAlignment="1">
      <alignment horizontal="left" vertical="center" indent="1"/>
    </xf>
    <xf numFmtId="164" fontId="2" fillId="2" borderId="6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Border="1" applyAlignment="1">
      <alignment horizontal="left" vertical="center" indent="1"/>
    </xf>
    <xf numFmtId="164" fontId="2" fillId="2" borderId="5" xfId="0" applyNumberFormat="1" applyFont="1" applyFill="1" applyBorder="1" applyAlignment="1">
      <alignment horizontal="left" vertical="center" indent="1"/>
    </xf>
    <xf numFmtId="1" fontId="2" fillId="2" borderId="3" xfId="0" applyNumberFormat="1" applyFont="1" applyFill="1" applyBorder="1" applyAlignment="1">
      <alignment horizontal="left" vertical="center" indent="1"/>
    </xf>
    <xf numFmtId="1" fontId="2" fillId="2" borderId="2" xfId="0" applyNumberFormat="1" applyFont="1" applyFill="1" applyBorder="1" applyAlignment="1">
      <alignment horizontal="left" vertical="center" indent="1"/>
    </xf>
    <xf numFmtId="1" fontId="2" fillId="2" borderId="1" xfId="0" applyNumberFormat="1" applyFont="1" applyFill="1" applyBorder="1" applyAlignment="1">
      <alignment horizontal="left" vertical="center" indent="1"/>
    </xf>
    <xf numFmtId="0" fontId="2" fillId="2" borderId="0" xfId="0" quotePrefix="1" applyFont="1" applyFill="1" applyBorder="1" applyAlignment="1">
      <alignment horizontal="left" vertical="center" indent="1"/>
    </xf>
    <xf numFmtId="165" fontId="2" fillId="2" borderId="0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indent="1"/>
    </xf>
    <xf numFmtId="1" fontId="2" fillId="2" borderId="0" xfId="0" applyNumberFormat="1" applyFont="1" applyFill="1" applyAlignment="1">
      <alignment horizontal="left" vertical="center" indent="1"/>
    </xf>
    <xf numFmtId="2" fontId="2" fillId="2" borderId="0" xfId="0" applyNumberFormat="1" applyFont="1" applyFill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164" fontId="2" fillId="2" borderId="10" xfId="0" applyNumberFormat="1" applyFont="1" applyFill="1" applyBorder="1" applyAlignment="1">
      <alignment horizontal="left" vertical="center" indent="1"/>
    </xf>
    <xf numFmtId="164" fontId="2" fillId="2" borderId="9" xfId="0" applyNumberFormat="1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righ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4" fillId="2" borderId="0" xfId="1" applyFont="1" applyFill="1" applyAlignment="1">
      <alignment horizontal="left" indent="1"/>
    </xf>
    <xf numFmtId="0" fontId="5" fillId="2" borderId="0" xfId="1" applyFont="1" applyFill="1" applyAlignment="1">
      <alignment horizontal="left" indent="1"/>
    </xf>
    <xf numFmtId="0" fontId="2" fillId="3" borderId="11" xfId="0" quotePrefix="1" applyFont="1" applyFill="1" applyBorder="1" applyAlignment="1">
      <alignment horizontal="left" vertical="center" wrapText="1" indent="1"/>
    </xf>
    <xf numFmtId="0" fontId="2" fillId="3" borderId="7" xfId="0" quotePrefix="1" applyFont="1" applyFill="1" applyBorder="1" applyAlignment="1">
      <alignment horizontal="left" vertical="center" wrapText="1" indent="1"/>
    </xf>
    <xf numFmtId="0" fontId="2" fillId="3" borderId="4" xfId="0" quotePrefix="1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9F1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tabSelected="1" topLeftCell="N1" zoomScaleNormal="100" workbookViewId="0">
      <selection activeCell="Y1" sqref="Y1:XFD1048576"/>
    </sheetView>
  </sheetViews>
  <sheetFormatPr defaultColWidth="9" defaultRowHeight="12.75"/>
  <cols>
    <col min="1" max="1" width="2.7109375" style="5" customWidth="1"/>
    <col min="2" max="2" width="10.140625" style="3" customWidth="1"/>
    <col min="3" max="3" width="10.85546875" style="5" customWidth="1"/>
    <col min="4" max="4" width="59.140625" style="5" customWidth="1"/>
    <col min="5" max="24" width="11" style="5" customWidth="1"/>
    <col min="25" max="16384" width="9" style="5"/>
  </cols>
  <sheetData>
    <row r="1" spans="1:24" ht="12" customHeight="1"/>
    <row r="2" spans="1:24" ht="12" customHeight="1">
      <c r="B2" s="67" t="s">
        <v>153</v>
      </c>
      <c r="C2" s="68"/>
      <c r="D2" s="68"/>
      <c r="E2" s="68"/>
      <c r="F2" s="68"/>
      <c r="G2" s="68"/>
      <c r="H2" s="68"/>
      <c r="I2" s="68"/>
      <c r="J2" s="68"/>
      <c r="K2" s="68"/>
    </row>
    <row r="3" spans="1:24" ht="12" customHeight="1"/>
    <row r="4" spans="1:24">
      <c r="A4" s="6" t="s">
        <v>121</v>
      </c>
      <c r="B4" s="69" t="s">
        <v>150</v>
      </c>
      <c r="C4" s="78" t="s">
        <v>120</v>
      </c>
      <c r="D4" s="79"/>
      <c r="E4" s="7">
        <v>2</v>
      </c>
      <c r="F4" s="8">
        <v>3</v>
      </c>
      <c r="G4" s="8">
        <v>4</v>
      </c>
      <c r="H4" s="8">
        <v>5</v>
      </c>
      <c r="I4" s="9">
        <v>6</v>
      </c>
      <c r="J4" s="9">
        <v>7</v>
      </c>
      <c r="K4" s="9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8">
        <v>14</v>
      </c>
      <c r="R4" s="8">
        <v>15</v>
      </c>
      <c r="S4" s="8" t="s">
        <v>119</v>
      </c>
      <c r="T4" s="8" t="s">
        <v>118</v>
      </c>
      <c r="U4" s="8">
        <v>17</v>
      </c>
      <c r="V4" s="8">
        <v>18</v>
      </c>
      <c r="W4" s="8">
        <v>19</v>
      </c>
      <c r="X4" s="10">
        <v>20</v>
      </c>
    </row>
    <row r="5" spans="1:24">
      <c r="A5" s="1"/>
      <c r="B5" s="70"/>
      <c r="C5" s="11" t="s">
        <v>117</v>
      </c>
      <c r="D5" s="12"/>
      <c r="E5" s="13" t="s">
        <v>116</v>
      </c>
      <c r="F5" s="1" t="s">
        <v>116</v>
      </c>
      <c r="G5" s="1" t="s">
        <v>116</v>
      </c>
      <c r="H5" s="1" t="s">
        <v>116</v>
      </c>
      <c r="I5" s="14" t="s">
        <v>116</v>
      </c>
      <c r="J5" s="15" t="s">
        <v>115</v>
      </c>
      <c r="K5" s="14" t="s">
        <v>116</v>
      </c>
      <c r="L5" s="1" t="s">
        <v>116</v>
      </c>
      <c r="M5" s="16" t="s">
        <v>115</v>
      </c>
      <c r="N5" s="1" t="s">
        <v>116</v>
      </c>
      <c r="O5" s="1" t="s">
        <v>116</v>
      </c>
      <c r="P5" s="16" t="s">
        <v>115</v>
      </c>
      <c r="Q5" s="16" t="s">
        <v>115</v>
      </c>
      <c r="R5" s="1" t="s">
        <v>116</v>
      </c>
      <c r="S5" s="16" t="s">
        <v>115</v>
      </c>
      <c r="T5" s="16" t="s">
        <v>115</v>
      </c>
      <c r="U5" s="1" t="s">
        <v>116</v>
      </c>
      <c r="V5" s="1" t="s">
        <v>116</v>
      </c>
      <c r="W5" s="1" t="s">
        <v>115</v>
      </c>
      <c r="X5" s="17" t="s">
        <v>115</v>
      </c>
    </row>
    <row r="6" spans="1:24" ht="25.5">
      <c r="A6" s="1"/>
      <c r="B6" s="70"/>
      <c r="C6" s="11" t="s">
        <v>114</v>
      </c>
      <c r="D6" s="12"/>
      <c r="E6" s="18" t="s">
        <v>113</v>
      </c>
      <c r="F6" s="1">
        <v>270</v>
      </c>
      <c r="G6" s="1">
        <v>92</v>
      </c>
      <c r="H6" s="1">
        <v>180</v>
      </c>
      <c r="I6" s="14">
        <v>320</v>
      </c>
      <c r="J6" s="14">
        <v>70</v>
      </c>
      <c r="K6" s="14">
        <v>226</v>
      </c>
      <c r="L6" s="1">
        <v>306</v>
      </c>
      <c r="M6" s="1">
        <v>45</v>
      </c>
      <c r="N6" s="19" t="s">
        <v>112</v>
      </c>
      <c r="O6" s="19" t="s">
        <v>136</v>
      </c>
      <c r="P6" s="19" t="s">
        <v>137</v>
      </c>
      <c r="Q6" s="19" t="s">
        <v>111</v>
      </c>
      <c r="R6" s="2">
        <v>280</v>
      </c>
      <c r="S6" s="2" t="s">
        <v>110</v>
      </c>
      <c r="T6" s="2" t="s">
        <v>109</v>
      </c>
      <c r="U6" s="2" t="s">
        <v>135</v>
      </c>
      <c r="V6" s="2" t="s">
        <v>108</v>
      </c>
      <c r="W6" s="2" t="s">
        <v>108</v>
      </c>
      <c r="X6" s="20" t="s">
        <v>108</v>
      </c>
    </row>
    <row r="7" spans="1:24">
      <c r="A7" s="1"/>
      <c r="B7" s="70"/>
      <c r="C7" s="11" t="s">
        <v>107</v>
      </c>
      <c r="D7" s="12"/>
      <c r="E7" s="13" t="s">
        <v>102</v>
      </c>
      <c r="F7" s="1">
        <v>200</v>
      </c>
      <c r="G7" s="1">
        <v>200</v>
      </c>
      <c r="H7" s="1">
        <v>200</v>
      </c>
      <c r="I7" s="14">
        <v>160</v>
      </c>
      <c r="J7" s="14">
        <v>70</v>
      </c>
      <c r="K7" s="14">
        <v>200</v>
      </c>
      <c r="L7" s="1">
        <v>300</v>
      </c>
      <c r="M7" s="1">
        <v>100</v>
      </c>
      <c r="N7" s="1" t="s">
        <v>103</v>
      </c>
      <c r="O7" s="1" t="s">
        <v>102</v>
      </c>
      <c r="P7" s="1" t="s">
        <v>102</v>
      </c>
      <c r="Q7" s="1" t="s">
        <v>103</v>
      </c>
      <c r="R7" s="1" t="s">
        <v>102</v>
      </c>
      <c r="S7" s="1" t="s">
        <v>103</v>
      </c>
      <c r="T7" s="1" t="s">
        <v>103</v>
      </c>
      <c r="U7" s="1" t="s">
        <v>102</v>
      </c>
      <c r="V7" s="1" t="s">
        <v>102</v>
      </c>
      <c r="W7" s="1" t="s">
        <v>102</v>
      </c>
      <c r="X7" s="17" t="s">
        <v>102</v>
      </c>
    </row>
    <row r="8" spans="1:24">
      <c r="A8" s="1"/>
      <c r="B8" s="70"/>
      <c r="C8" s="21" t="s">
        <v>106</v>
      </c>
      <c r="D8" s="12"/>
      <c r="E8" s="13" t="s">
        <v>105</v>
      </c>
      <c r="F8" s="22" t="s">
        <v>102</v>
      </c>
      <c r="G8" s="22">
        <v>100</v>
      </c>
      <c r="H8" s="22" t="s">
        <v>102</v>
      </c>
      <c r="I8" s="23" t="s">
        <v>102</v>
      </c>
      <c r="J8" s="23">
        <v>200</v>
      </c>
      <c r="K8" s="23">
        <v>200</v>
      </c>
      <c r="L8" s="22" t="s">
        <v>102</v>
      </c>
      <c r="M8" s="22">
        <v>300</v>
      </c>
      <c r="N8" s="22" t="s">
        <v>102</v>
      </c>
      <c r="O8" s="22" t="s">
        <v>102</v>
      </c>
      <c r="P8" s="22" t="s">
        <v>104</v>
      </c>
      <c r="Q8" s="22" t="s">
        <v>102</v>
      </c>
      <c r="R8" s="22">
        <v>300</v>
      </c>
      <c r="S8" s="22" t="s">
        <v>103</v>
      </c>
      <c r="T8" s="22" t="s">
        <v>103</v>
      </c>
      <c r="U8" s="22" t="s">
        <v>102</v>
      </c>
      <c r="V8" s="22">
        <v>160</v>
      </c>
      <c r="W8" s="22">
        <v>200</v>
      </c>
      <c r="X8" s="17">
        <v>200</v>
      </c>
    </row>
    <row r="9" spans="1:24">
      <c r="B9" s="70"/>
      <c r="C9" s="72" t="s">
        <v>48</v>
      </c>
      <c r="D9" s="24" t="s">
        <v>32</v>
      </c>
      <c r="E9" s="25" t="s">
        <v>101</v>
      </c>
      <c r="F9" s="26" t="s">
        <v>100</v>
      </c>
      <c r="G9" s="26" t="s">
        <v>99</v>
      </c>
      <c r="H9" s="26" t="s">
        <v>98</v>
      </c>
      <c r="I9" s="27" t="s">
        <v>97</v>
      </c>
      <c r="J9" s="27" t="s">
        <v>96</v>
      </c>
      <c r="K9" s="27" t="s">
        <v>95</v>
      </c>
      <c r="L9" s="26" t="s">
        <v>94</v>
      </c>
      <c r="M9" s="26" t="s">
        <v>93</v>
      </c>
      <c r="N9" s="26" t="s">
        <v>92</v>
      </c>
      <c r="O9" s="26" t="s">
        <v>91</v>
      </c>
      <c r="P9" s="26" t="s">
        <v>90</v>
      </c>
      <c r="Q9" s="26" t="s">
        <v>89</v>
      </c>
      <c r="R9" s="26" t="s">
        <v>88</v>
      </c>
      <c r="S9" s="26" t="s">
        <v>87</v>
      </c>
      <c r="T9" s="26" t="s">
        <v>86</v>
      </c>
      <c r="U9" s="26" t="s">
        <v>85</v>
      </c>
      <c r="V9" s="26" t="s">
        <v>84</v>
      </c>
      <c r="W9" s="26" t="s">
        <v>83</v>
      </c>
      <c r="X9" s="28" t="s">
        <v>82</v>
      </c>
    </row>
    <row r="10" spans="1:24">
      <c r="A10" s="1"/>
      <c r="B10" s="70"/>
      <c r="C10" s="75"/>
      <c r="D10" s="11" t="s">
        <v>60</v>
      </c>
      <c r="E10" s="13" t="s">
        <v>134</v>
      </c>
      <c r="F10" s="22">
        <v>210</v>
      </c>
      <c r="G10" s="22">
        <v>100</v>
      </c>
      <c r="H10" s="22">
        <v>153</v>
      </c>
      <c r="I10" s="22">
        <v>170</v>
      </c>
      <c r="J10" s="22">
        <v>130</v>
      </c>
      <c r="K10" s="22">
        <v>150</v>
      </c>
      <c r="L10" s="22">
        <v>245</v>
      </c>
      <c r="M10" s="22">
        <v>240</v>
      </c>
      <c r="N10" s="22" t="s">
        <v>134</v>
      </c>
      <c r="O10" s="22" t="s">
        <v>134</v>
      </c>
      <c r="P10" s="22" t="s">
        <v>134</v>
      </c>
      <c r="Q10" s="22" t="s">
        <v>134</v>
      </c>
      <c r="R10" s="22">
        <v>230</v>
      </c>
      <c r="S10" s="22" t="s">
        <v>134</v>
      </c>
      <c r="T10" s="22" t="s">
        <v>134</v>
      </c>
      <c r="U10" s="22">
        <v>232</v>
      </c>
      <c r="V10" s="22">
        <v>151</v>
      </c>
      <c r="W10" s="22">
        <v>263</v>
      </c>
      <c r="X10" s="17">
        <v>300</v>
      </c>
    </row>
    <row r="11" spans="1:24">
      <c r="B11" s="70"/>
      <c r="C11" s="75"/>
      <c r="D11" s="11" t="s">
        <v>127</v>
      </c>
      <c r="E11" s="29">
        <v>2.75</v>
      </c>
      <c r="F11" s="30">
        <v>7.0000000000000007E-2</v>
      </c>
      <c r="G11" s="30">
        <v>20.82</v>
      </c>
      <c r="H11" s="30">
        <v>1.5</v>
      </c>
      <c r="I11" s="30">
        <v>1270.2</v>
      </c>
      <c r="J11" s="30">
        <v>9.8800000000000008</v>
      </c>
      <c r="K11" s="30">
        <v>1152.57</v>
      </c>
      <c r="L11" s="30">
        <v>9.23</v>
      </c>
      <c r="M11" s="30">
        <v>0.59160449221757805</v>
      </c>
      <c r="N11" s="30">
        <v>46.976529811449097</v>
      </c>
      <c r="O11" s="30">
        <v>51.241865848006697</v>
      </c>
      <c r="P11" s="30">
        <v>0.25947083990776798</v>
      </c>
      <c r="Q11" s="30">
        <v>460.74895025046175</v>
      </c>
      <c r="R11" s="30">
        <v>1.4279943032987881</v>
      </c>
      <c r="S11" s="30">
        <v>0.23294399127411783</v>
      </c>
      <c r="T11" s="30">
        <v>0.17278329498551112</v>
      </c>
      <c r="U11" s="30">
        <v>18.212452464466129</v>
      </c>
      <c r="V11" s="30">
        <v>0.10613602707276423</v>
      </c>
      <c r="W11" s="30">
        <v>6.2643662887301836</v>
      </c>
      <c r="X11" s="31">
        <v>695.77223605324161</v>
      </c>
    </row>
    <row r="12" spans="1:24">
      <c r="B12" s="70"/>
      <c r="C12" s="75"/>
      <c r="D12" s="11" t="s">
        <v>128</v>
      </c>
      <c r="E12" s="29">
        <v>55.75</v>
      </c>
      <c r="F12" s="30">
        <v>115.14</v>
      </c>
      <c r="G12" s="30">
        <v>27.71</v>
      </c>
      <c r="H12" s="30">
        <v>7.02</v>
      </c>
      <c r="I12" s="30">
        <v>4.47</v>
      </c>
      <c r="J12" s="30">
        <v>3435.1</v>
      </c>
      <c r="K12" s="30">
        <v>129.55000000000001</v>
      </c>
      <c r="L12" s="30">
        <v>803.53</v>
      </c>
      <c r="M12" s="30">
        <v>515.67092692130495</v>
      </c>
      <c r="N12" s="30">
        <v>386.42819147960802</v>
      </c>
      <c r="O12" s="30">
        <v>10126.7407396254</v>
      </c>
      <c r="P12" s="30">
        <v>848.26903290366204</v>
      </c>
      <c r="Q12" s="30">
        <v>3387.2019733896054</v>
      </c>
      <c r="R12" s="30">
        <v>591.41502398909506</v>
      </c>
      <c r="S12" s="30">
        <v>8607.3215271163226</v>
      </c>
      <c r="T12" s="30">
        <v>171.44088317269501</v>
      </c>
      <c r="U12" s="30">
        <v>1237.2182305822064</v>
      </c>
      <c r="V12" s="30">
        <v>275.79176799744943</v>
      </c>
      <c r="W12" s="30">
        <v>343.08484882552426</v>
      </c>
      <c r="X12" s="31">
        <v>130.90694855891425</v>
      </c>
    </row>
    <row r="13" spans="1:24">
      <c r="B13" s="70"/>
      <c r="C13" s="75"/>
      <c r="D13" s="11" t="s">
        <v>129</v>
      </c>
      <c r="E13" s="29">
        <f t="shared" ref="E13:X13" si="0">SUM(E11:E12)</f>
        <v>58.5</v>
      </c>
      <c r="F13" s="30">
        <f t="shared" si="0"/>
        <v>115.21</v>
      </c>
      <c r="G13" s="30">
        <f t="shared" si="0"/>
        <v>48.53</v>
      </c>
      <c r="H13" s="30">
        <f t="shared" si="0"/>
        <v>8.52</v>
      </c>
      <c r="I13" s="30">
        <f t="shared" si="0"/>
        <v>1274.67</v>
      </c>
      <c r="J13" s="30">
        <f t="shared" si="0"/>
        <v>3444.98</v>
      </c>
      <c r="K13" s="30">
        <f t="shared" si="0"/>
        <v>1282.1199999999999</v>
      </c>
      <c r="L13" s="30">
        <f t="shared" si="0"/>
        <v>812.76</v>
      </c>
      <c r="M13" s="30">
        <f t="shared" si="0"/>
        <v>516.26253141352254</v>
      </c>
      <c r="N13" s="30">
        <f t="shared" si="0"/>
        <v>433.40472129105711</v>
      </c>
      <c r="O13" s="30">
        <f t="shared" si="0"/>
        <v>10177.982605473408</v>
      </c>
      <c r="P13" s="30">
        <f t="shared" si="0"/>
        <v>848.52850374356979</v>
      </c>
      <c r="Q13" s="30">
        <f t="shared" si="0"/>
        <v>3847.9509236400672</v>
      </c>
      <c r="R13" s="30">
        <f t="shared" si="0"/>
        <v>592.84301829239382</v>
      </c>
      <c r="S13" s="30">
        <f t="shared" si="0"/>
        <v>8607.5544711075963</v>
      </c>
      <c r="T13" s="30">
        <f t="shared" si="0"/>
        <v>171.61366646768053</v>
      </c>
      <c r="U13" s="30">
        <f t="shared" si="0"/>
        <v>1255.4306830466726</v>
      </c>
      <c r="V13" s="30">
        <f t="shared" si="0"/>
        <v>275.89790402452218</v>
      </c>
      <c r="W13" s="30">
        <f t="shared" si="0"/>
        <v>349.34921511425443</v>
      </c>
      <c r="X13" s="31">
        <f t="shared" si="0"/>
        <v>826.67918461215584</v>
      </c>
    </row>
    <row r="14" spans="1:24">
      <c r="B14" s="70"/>
      <c r="C14" s="75"/>
      <c r="D14" s="11" t="s">
        <v>139</v>
      </c>
      <c r="E14" s="32">
        <f t="shared" ref="E14:X14" si="1">(E11*100)/E13</f>
        <v>4.700854700854701</v>
      </c>
      <c r="F14" s="33">
        <f t="shared" si="1"/>
        <v>6.0758614703584769E-2</v>
      </c>
      <c r="G14" s="33">
        <f t="shared" si="1"/>
        <v>42.901298166082832</v>
      </c>
      <c r="H14" s="33">
        <f t="shared" si="1"/>
        <v>17.605633802816904</v>
      </c>
      <c r="I14" s="33">
        <f t="shared" si="1"/>
        <v>99.6493210007296</v>
      </c>
      <c r="J14" s="33">
        <f t="shared" si="1"/>
        <v>0.28679411781781028</v>
      </c>
      <c r="K14" s="33">
        <f t="shared" si="1"/>
        <v>89.895641593610591</v>
      </c>
      <c r="L14" s="33">
        <f t="shared" si="1"/>
        <v>1.1356365962891874</v>
      </c>
      <c r="M14" s="33">
        <f t="shared" si="1"/>
        <v>0.11459373017014615</v>
      </c>
      <c r="N14" s="33">
        <f t="shared" si="1"/>
        <v>10.838952024221619</v>
      </c>
      <c r="O14" s="33">
        <f t="shared" si="1"/>
        <v>0.50345798213931303</v>
      </c>
      <c r="P14" s="33">
        <f t="shared" si="1"/>
        <v>3.0578918535208284E-2</v>
      </c>
      <c r="Q14" s="33">
        <f t="shared" si="1"/>
        <v>11.973878029988088</v>
      </c>
      <c r="R14" s="33">
        <f t="shared" si="1"/>
        <v>0.24087224766717125</v>
      </c>
      <c r="S14" s="33">
        <f t="shared" si="1"/>
        <v>2.7062737976974224E-3</v>
      </c>
      <c r="T14" s="33">
        <f t="shared" si="1"/>
        <v>0.10068154742096304</v>
      </c>
      <c r="U14" s="33">
        <f t="shared" si="1"/>
        <v>1.4506935914827448</v>
      </c>
      <c r="V14" s="33">
        <f t="shared" si="1"/>
        <v>3.8469312569815936E-2</v>
      </c>
      <c r="W14" s="33">
        <f t="shared" si="1"/>
        <v>1.7931531023138054</v>
      </c>
      <c r="X14" s="34">
        <f t="shared" si="1"/>
        <v>84.164721817650417</v>
      </c>
    </row>
    <row r="15" spans="1:24">
      <c r="B15" s="70"/>
      <c r="C15" s="75"/>
      <c r="D15" s="11" t="s">
        <v>17</v>
      </c>
      <c r="E15" s="35">
        <v>8839109</v>
      </c>
      <c r="F15" s="36">
        <v>1509571</v>
      </c>
      <c r="G15" s="36">
        <v>4183890</v>
      </c>
      <c r="H15" s="36">
        <v>3965406</v>
      </c>
      <c r="I15" s="36">
        <v>2502493</v>
      </c>
      <c r="J15" s="36">
        <v>4301165</v>
      </c>
      <c r="K15" s="36">
        <v>4392248</v>
      </c>
      <c r="L15" s="36">
        <v>5084123</v>
      </c>
      <c r="M15" s="36">
        <v>5761187</v>
      </c>
      <c r="N15" s="36">
        <v>3632353</v>
      </c>
      <c r="O15" s="36">
        <v>5212539</v>
      </c>
      <c r="P15" s="36">
        <v>1307195</v>
      </c>
      <c r="Q15" s="36">
        <v>1367717</v>
      </c>
      <c r="R15" s="36">
        <v>881551</v>
      </c>
      <c r="S15" s="36">
        <v>1724260</v>
      </c>
      <c r="T15" s="36">
        <v>1075477</v>
      </c>
      <c r="U15" s="36">
        <v>1026191</v>
      </c>
      <c r="V15" s="36">
        <v>2983056</v>
      </c>
      <c r="W15" s="36">
        <v>2848777</v>
      </c>
      <c r="X15" s="37">
        <v>2188304</v>
      </c>
    </row>
    <row r="16" spans="1:24">
      <c r="B16" s="70"/>
      <c r="C16" s="75"/>
      <c r="D16" s="11" t="s">
        <v>16</v>
      </c>
      <c r="E16" s="35">
        <v>4490039</v>
      </c>
      <c r="F16" s="36">
        <v>869591</v>
      </c>
      <c r="G16" s="36">
        <v>1675203</v>
      </c>
      <c r="H16" s="36">
        <v>1907276</v>
      </c>
      <c r="I16" s="36">
        <v>2089470</v>
      </c>
      <c r="J16" s="36">
        <v>2413319</v>
      </c>
      <c r="K16" s="36">
        <v>2966686</v>
      </c>
      <c r="L16" s="36">
        <v>2880388</v>
      </c>
      <c r="M16" s="36">
        <v>2781523</v>
      </c>
      <c r="N16" s="36">
        <v>1851451</v>
      </c>
      <c r="O16" s="36">
        <v>2939492</v>
      </c>
      <c r="P16" s="36">
        <v>787930</v>
      </c>
      <c r="Q16" s="36">
        <v>768987</v>
      </c>
      <c r="R16" s="36">
        <v>560049</v>
      </c>
      <c r="S16" s="36">
        <v>1049556</v>
      </c>
      <c r="T16" s="36">
        <v>634488</v>
      </c>
      <c r="U16" s="36">
        <v>425992</v>
      </c>
      <c r="V16" s="36">
        <v>1064536</v>
      </c>
      <c r="W16" s="36">
        <v>1629123</v>
      </c>
      <c r="X16" s="37">
        <v>1469199</v>
      </c>
    </row>
    <row r="17" spans="1:24">
      <c r="B17" s="70"/>
      <c r="C17" s="75"/>
      <c r="D17" s="11" t="s">
        <v>15</v>
      </c>
      <c r="E17" s="35">
        <v>4395250</v>
      </c>
      <c r="F17" s="36">
        <v>868971</v>
      </c>
      <c r="G17" s="36">
        <v>1429883</v>
      </c>
      <c r="H17" s="36">
        <v>1646163</v>
      </c>
      <c r="I17" s="36">
        <v>8302</v>
      </c>
      <c r="J17" s="36">
        <v>2404591</v>
      </c>
      <c r="K17" s="36">
        <v>499179</v>
      </c>
      <c r="L17" s="36">
        <v>2861251</v>
      </c>
      <c r="M17" s="36">
        <v>2778484</v>
      </c>
      <c r="N17" s="36">
        <v>1811460</v>
      </c>
      <c r="O17" s="36">
        <v>2930626</v>
      </c>
      <c r="P17" s="36">
        <v>787728</v>
      </c>
      <c r="Q17" s="36">
        <v>699868</v>
      </c>
      <c r="R17" s="36">
        <v>559657</v>
      </c>
      <c r="S17" s="36">
        <v>1049055</v>
      </c>
      <c r="T17" s="36">
        <v>634132</v>
      </c>
      <c r="U17" s="36">
        <v>422675</v>
      </c>
      <c r="V17" s="36">
        <v>1063444</v>
      </c>
      <c r="W17" s="36">
        <v>1576250</v>
      </c>
      <c r="X17" s="37">
        <v>273546</v>
      </c>
    </row>
    <row r="18" spans="1:24">
      <c r="B18" s="70"/>
      <c r="C18" s="75"/>
      <c r="D18" s="11" t="s">
        <v>14</v>
      </c>
      <c r="E18" s="35">
        <v>94789</v>
      </c>
      <c r="F18" s="36">
        <v>620</v>
      </c>
      <c r="G18" s="36">
        <v>245320</v>
      </c>
      <c r="H18" s="36">
        <v>261113</v>
      </c>
      <c r="I18" s="36">
        <v>2081168</v>
      </c>
      <c r="J18" s="36">
        <v>8728</v>
      </c>
      <c r="K18" s="36">
        <v>2467507</v>
      </c>
      <c r="L18" s="36">
        <v>19137</v>
      </c>
      <c r="M18" s="36">
        <v>3039</v>
      </c>
      <c r="N18" s="36">
        <v>39991</v>
      </c>
      <c r="O18" s="36">
        <v>8866</v>
      </c>
      <c r="P18" s="36">
        <v>202</v>
      </c>
      <c r="Q18" s="36">
        <v>69119</v>
      </c>
      <c r="R18" s="36">
        <v>392</v>
      </c>
      <c r="S18" s="36">
        <v>501</v>
      </c>
      <c r="T18" s="36">
        <v>356</v>
      </c>
      <c r="U18" s="36">
        <v>3317</v>
      </c>
      <c r="V18" s="36">
        <v>1092</v>
      </c>
      <c r="W18" s="36">
        <v>52873</v>
      </c>
      <c r="X18" s="37">
        <v>1195653</v>
      </c>
    </row>
    <row r="19" spans="1:24">
      <c r="B19" s="70"/>
      <c r="C19" s="75"/>
      <c r="D19" s="11" t="s">
        <v>13</v>
      </c>
      <c r="E19" s="35">
        <v>85189</v>
      </c>
      <c r="F19" s="36">
        <v>409</v>
      </c>
      <c r="G19" s="36">
        <v>243402</v>
      </c>
      <c r="H19" s="36">
        <v>189745</v>
      </c>
      <c r="I19" s="36">
        <v>2050970</v>
      </c>
      <c r="J19" s="36">
        <v>7296</v>
      </c>
      <c r="K19" s="36">
        <v>2466205</v>
      </c>
      <c r="L19" s="36">
        <v>18005</v>
      </c>
      <c r="M19" s="36">
        <v>1212</v>
      </c>
      <c r="N19" s="36">
        <v>39395</v>
      </c>
      <c r="O19" s="36">
        <v>7229</v>
      </c>
      <c r="P19" s="36">
        <v>29</v>
      </c>
      <c r="Q19" s="36">
        <v>65600</v>
      </c>
      <c r="R19" s="36">
        <v>187</v>
      </c>
      <c r="S19" s="36">
        <v>60</v>
      </c>
      <c r="T19" s="36">
        <v>63</v>
      </c>
      <c r="U19" s="36">
        <v>1801</v>
      </c>
      <c r="V19" s="36">
        <v>146</v>
      </c>
      <c r="W19" s="36">
        <v>52186</v>
      </c>
      <c r="X19" s="37">
        <v>1190431</v>
      </c>
    </row>
    <row r="20" spans="1:24">
      <c r="B20" s="70"/>
      <c r="C20" s="75"/>
      <c r="D20" s="11" t="s">
        <v>140</v>
      </c>
      <c r="E20" s="38">
        <f t="shared" ref="E20:X20" si="2">E19/(E19+E17)*100</f>
        <v>1.901353862869241</v>
      </c>
      <c r="F20" s="39">
        <f t="shared" si="2"/>
        <v>4.704502058938554E-2</v>
      </c>
      <c r="G20" s="39">
        <f t="shared" si="2"/>
        <v>14.546356418661496</v>
      </c>
      <c r="H20" s="39">
        <f t="shared" si="2"/>
        <v>10.335212875590717</v>
      </c>
      <c r="I20" s="39">
        <f t="shared" si="2"/>
        <v>99.596847818063864</v>
      </c>
      <c r="J20" s="39">
        <f t="shared" si="2"/>
        <v>0.30250173411938452</v>
      </c>
      <c r="K20" s="39">
        <f t="shared" si="2"/>
        <v>83.166463432729117</v>
      </c>
      <c r="L20" s="39">
        <f t="shared" si="2"/>
        <v>0.62533515602641798</v>
      </c>
      <c r="M20" s="39">
        <f t="shared" si="2"/>
        <v>4.3601890278649177E-2</v>
      </c>
      <c r="N20" s="39">
        <f t="shared" si="2"/>
        <v>2.1284757585008007</v>
      </c>
      <c r="O20" s="39">
        <f t="shared" si="2"/>
        <v>0.24606387993961581</v>
      </c>
      <c r="P20" s="39">
        <f t="shared" si="2"/>
        <v>3.6813382807134687E-3</v>
      </c>
      <c r="Q20" s="39">
        <f t="shared" si="2"/>
        <v>8.5699206237230037</v>
      </c>
      <c r="R20" s="39">
        <f t="shared" si="2"/>
        <v>3.3402162030851452E-2</v>
      </c>
      <c r="S20" s="39">
        <f t="shared" si="2"/>
        <v>5.7191061037159896E-3</v>
      </c>
      <c r="T20" s="39">
        <f t="shared" si="2"/>
        <v>9.9338531524215748E-3</v>
      </c>
      <c r="U20" s="39">
        <f t="shared" si="2"/>
        <v>0.42428782781594243</v>
      </c>
      <c r="V20" s="39">
        <f t="shared" si="2"/>
        <v>1.3727094087007211E-2</v>
      </c>
      <c r="W20" s="39">
        <f t="shared" si="2"/>
        <v>3.2046700023826542</v>
      </c>
      <c r="X20" s="40">
        <f t="shared" si="2"/>
        <v>81.314870383892639</v>
      </c>
    </row>
    <row r="21" spans="1:24">
      <c r="B21" s="70"/>
      <c r="C21" s="75"/>
      <c r="D21" s="11" t="s">
        <v>53</v>
      </c>
      <c r="E21" s="35">
        <v>6595</v>
      </c>
      <c r="F21" s="36">
        <v>86</v>
      </c>
      <c r="G21" s="36">
        <v>1520</v>
      </c>
      <c r="H21" s="36">
        <v>1212</v>
      </c>
      <c r="I21" s="36">
        <v>1977</v>
      </c>
      <c r="J21" s="36">
        <v>1291</v>
      </c>
      <c r="K21" s="36">
        <v>338</v>
      </c>
      <c r="L21" s="36">
        <v>1437</v>
      </c>
      <c r="M21" s="36">
        <v>135</v>
      </c>
      <c r="N21" s="36">
        <v>1603</v>
      </c>
      <c r="O21" s="36">
        <v>1232</v>
      </c>
      <c r="P21" s="36">
        <v>22</v>
      </c>
      <c r="Q21" s="36">
        <v>637</v>
      </c>
      <c r="R21" s="36">
        <v>29</v>
      </c>
      <c r="S21" s="36">
        <v>19</v>
      </c>
      <c r="T21" s="36">
        <v>15</v>
      </c>
      <c r="U21" s="36">
        <v>118</v>
      </c>
      <c r="V21" s="36">
        <v>1</v>
      </c>
      <c r="W21" s="36">
        <v>545</v>
      </c>
      <c r="X21" s="37">
        <v>120</v>
      </c>
    </row>
    <row r="22" spans="1:24">
      <c r="B22" s="70"/>
      <c r="C22" s="75"/>
      <c r="D22" s="11" t="s">
        <v>52</v>
      </c>
      <c r="E22" s="35">
        <v>4090833</v>
      </c>
      <c r="F22" s="36">
        <v>34975</v>
      </c>
      <c r="G22" s="36">
        <v>2472558</v>
      </c>
      <c r="H22" s="36">
        <v>2449992</v>
      </c>
      <c r="I22" s="36">
        <v>7839443</v>
      </c>
      <c r="J22" s="36">
        <v>785622</v>
      </c>
      <c r="K22" s="36">
        <v>2247534</v>
      </c>
      <c r="L22" s="36">
        <v>1694027</v>
      </c>
      <c r="M22" s="36">
        <v>55482</v>
      </c>
      <c r="N22" s="36">
        <v>1817380</v>
      </c>
      <c r="O22" s="36">
        <v>928976</v>
      </c>
      <c r="P22" s="36">
        <v>9447</v>
      </c>
      <c r="Q22" s="36">
        <v>1922325</v>
      </c>
      <c r="R22" s="36">
        <v>11804</v>
      </c>
      <c r="S22" s="36">
        <v>7608</v>
      </c>
      <c r="T22" s="36">
        <v>6012</v>
      </c>
      <c r="U22" s="36">
        <v>52064</v>
      </c>
      <c r="V22" s="36">
        <v>375</v>
      </c>
      <c r="W22" s="36">
        <v>1893536</v>
      </c>
      <c r="X22" s="37">
        <v>2179030</v>
      </c>
    </row>
    <row r="23" spans="1:24">
      <c r="B23" s="70"/>
      <c r="C23" s="76"/>
      <c r="D23" s="21" t="s">
        <v>81</v>
      </c>
      <c r="E23" s="41">
        <v>633</v>
      </c>
      <c r="F23" s="42">
        <v>408</v>
      </c>
      <c r="G23" s="42">
        <v>2443</v>
      </c>
      <c r="H23" s="42">
        <v>13567</v>
      </c>
      <c r="I23" s="42">
        <v>9535</v>
      </c>
      <c r="J23" s="42">
        <v>620</v>
      </c>
      <c r="K23" s="42">
        <v>38653</v>
      </c>
      <c r="L23" s="42">
        <v>1829</v>
      </c>
      <c r="M23" s="42">
        <v>403</v>
      </c>
      <c r="N23" s="42">
        <v>1445</v>
      </c>
      <c r="O23" s="42">
        <v>842</v>
      </c>
      <c r="P23" s="42">
        <v>429</v>
      </c>
      <c r="Q23" s="42">
        <v>7624</v>
      </c>
      <c r="R23" s="42">
        <v>393</v>
      </c>
      <c r="S23" s="42">
        <v>393</v>
      </c>
      <c r="T23" s="42">
        <v>408</v>
      </c>
      <c r="U23" s="42">
        <v>414</v>
      </c>
      <c r="V23" s="42">
        <v>375</v>
      </c>
      <c r="W23" s="42">
        <v>7011</v>
      </c>
      <c r="X23" s="43">
        <v>47869</v>
      </c>
    </row>
    <row r="24" spans="1:24">
      <c r="A24" s="1"/>
      <c r="B24" s="70"/>
      <c r="C24" s="72" t="s">
        <v>33</v>
      </c>
      <c r="D24" s="11" t="s">
        <v>32</v>
      </c>
      <c r="E24" s="13" t="s">
        <v>80</v>
      </c>
      <c r="F24" s="22" t="s">
        <v>79</v>
      </c>
      <c r="G24" s="22" t="s">
        <v>78</v>
      </c>
      <c r="H24" s="22" t="s">
        <v>77</v>
      </c>
      <c r="I24" s="22" t="s">
        <v>76</v>
      </c>
      <c r="J24" s="22" t="s">
        <v>75</v>
      </c>
      <c r="K24" s="22" t="s">
        <v>74</v>
      </c>
      <c r="L24" s="22" t="s">
        <v>73</v>
      </c>
      <c r="M24" s="22" t="s">
        <v>72</v>
      </c>
      <c r="N24" s="22" t="s">
        <v>71</v>
      </c>
      <c r="O24" s="22" t="s">
        <v>70</v>
      </c>
      <c r="P24" s="22" t="s">
        <v>69</v>
      </c>
      <c r="Q24" s="22" t="s">
        <v>68</v>
      </c>
      <c r="R24" s="22" t="s">
        <v>67</v>
      </c>
      <c r="S24" s="22" t="s">
        <v>66</v>
      </c>
      <c r="T24" s="22" t="s">
        <v>65</v>
      </c>
      <c r="U24" s="22" t="s">
        <v>64</v>
      </c>
      <c r="V24" s="22" t="s">
        <v>63</v>
      </c>
      <c r="W24" s="22" t="s">
        <v>62</v>
      </c>
      <c r="X24" s="17" t="s">
        <v>61</v>
      </c>
    </row>
    <row r="25" spans="1:24">
      <c r="A25" s="1"/>
      <c r="B25" s="70"/>
      <c r="C25" s="75"/>
      <c r="D25" s="11" t="s">
        <v>60</v>
      </c>
      <c r="E25" s="13" t="s">
        <v>134</v>
      </c>
      <c r="F25" s="22">
        <v>210</v>
      </c>
      <c r="G25" s="22">
        <v>100</v>
      </c>
      <c r="H25" s="22">
        <v>153</v>
      </c>
      <c r="I25" s="22">
        <v>170</v>
      </c>
      <c r="J25" s="22">
        <v>130</v>
      </c>
      <c r="K25" s="22">
        <v>150</v>
      </c>
      <c r="L25" s="22">
        <v>245</v>
      </c>
      <c r="M25" s="22">
        <v>120</v>
      </c>
      <c r="N25" s="22" t="s">
        <v>134</v>
      </c>
      <c r="O25" s="22" t="s">
        <v>134</v>
      </c>
      <c r="P25" s="22" t="s">
        <v>134</v>
      </c>
      <c r="Q25" s="22" t="s">
        <v>134</v>
      </c>
      <c r="R25" s="22">
        <v>230</v>
      </c>
      <c r="S25" s="22" t="s">
        <v>134</v>
      </c>
      <c r="T25" s="22" t="s">
        <v>134</v>
      </c>
      <c r="U25" s="22">
        <v>249</v>
      </c>
      <c r="V25" s="22">
        <v>150</v>
      </c>
      <c r="W25" s="22">
        <v>265</v>
      </c>
      <c r="X25" s="17">
        <v>300</v>
      </c>
    </row>
    <row r="26" spans="1:24">
      <c r="A26" s="1"/>
      <c r="B26" s="70"/>
      <c r="C26" s="75"/>
      <c r="D26" s="11" t="s">
        <v>149</v>
      </c>
      <c r="E26" s="13" t="s">
        <v>131</v>
      </c>
      <c r="F26" s="22">
        <v>21</v>
      </c>
      <c r="G26" s="22">
        <v>10</v>
      </c>
      <c r="H26" s="22">
        <v>16</v>
      </c>
      <c r="I26" s="22">
        <v>17</v>
      </c>
      <c r="J26" s="22">
        <v>13</v>
      </c>
      <c r="K26" s="22">
        <v>15</v>
      </c>
      <c r="L26" s="22">
        <v>25</v>
      </c>
      <c r="M26" s="22">
        <v>12</v>
      </c>
      <c r="N26" s="22">
        <v>20</v>
      </c>
      <c r="O26" s="22">
        <v>30</v>
      </c>
      <c r="P26" s="22">
        <v>20</v>
      </c>
      <c r="Q26" s="22">
        <v>20</v>
      </c>
      <c r="R26" s="22">
        <v>23</v>
      </c>
      <c r="S26" s="22">
        <v>25</v>
      </c>
      <c r="T26" s="22">
        <v>35</v>
      </c>
      <c r="U26" s="22">
        <v>25</v>
      </c>
      <c r="V26" s="22">
        <v>15</v>
      </c>
      <c r="W26" s="22">
        <v>27</v>
      </c>
      <c r="X26" s="17">
        <v>30</v>
      </c>
    </row>
    <row r="27" spans="1:24">
      <c r="A27" s="1"/>
      <c r="B27" s="70"/>
      <c r="C27" s="75"/>
      <c r="D27" s="11" t="s">
        <v>132</v>
      </c>
      <c r="E27" s="13" t="s">
        <v>59</v>
      </c>
      <c r="F27" s="22" t="s">
        <v>58</v>
      </c>
      <c r="G27" s="22" t="s">
        <v>58</v>
      </c>
      <c r="H27" s="22" t="s">
        <v>58</v>
      </c>
      <c r="I27" s="22" t="s">
        <v>59</v>
      </c>
      <c r="J27" s="22" t="s">
        <v>59</v>
      </c>
      <c r="K27" s="22" t="s">
        <v>59</v>
      </c>
      <c r="L27" s="22" t="s">
        <v>59</v>
      </c>
      <c r="M27" s="22" t="s">
        <v>58</v>
      </c>
      <c r="N27" s="22" t="s">
        <v>58</v>
      </c>
      <c r="O27" s="22" t="s">
        <v>58</v>
      </c>
      <c r="P27" s="22" t="s">
        <v>58</v>
      </c>
      <c r="Q27" s="22" t="s">
        <v>58</v>
      </c>
      <c r="R27" s="22" t="s">
        <v>58</v>
      </c>
      <c r="S27" s="22" t="s">
        <v>58</v>
      </c>
      <c r="T27" s="22" t="s">
        <v>58</v>
      </c>
      <c r="U27" s="22" t="s">
        <v>58</v>
      </c>
      <c r="V27" s="22" t="s">
        <v>58</v>
      </c>
      <c r="W27" s="22" t="s">
        <v>59</v>
      </c>
      <c r="X27" s="17" t="s">
        <v>58</v>
      </c>
    </row>
    <row r="28" spans="1:24">
      <c r="A28" s="1"/>
      <c r="B28" s="70"/>
      <c r="C28" s="75"/>
      <c r="D28" s="11" t="s">
        <v>133</v>
      </c>
      <c r="E28" s="13" t="s">
        <v>57</v>
      </c>
      <c r="F28" s="44" t="s">
        <v>56</v>
      </c>
      <c r="G28" s="44" t="s">
        <v>56</v>
      </c>
      <c r="H28" s="44" t="s">
        <v>56</v>
      </c>
      <c r="I28" s="22" t="s">
        <v>55</v>
      </c>
      <c r="J28" s="22" t="s">
        <v>55</v>
      </c>
      <c r="K28" s="22" t="s">
        <v>55</v>
      </c>
      <c r="L28" s="22" t="s">
        <v>54</v>
      </c>
      <c r="M28" s="22" t="s">
        <v>54</v>
      </c>
      <c r="N28" s="22" t="s">
        <v>54</v>
      </c>
      <c r="O28" s="22" t="s">
        <v>54</v>
      </c>
      <c r="P28" s="22" t="s">
        <v>54</v>
      </c>
      <c r="Q28" s="22" t="s">
        <v>54</v>
      </c>
      <c r="R28" s="22" t="s">
        <v>54</v>
      </c>
      <c r="S28" s="22" t="s">
        <v>54</v>
      </c>
      <c r="T28" s="22" t="s">
        <v>54</v>
      </c>
      <c r="U28" s="22" t="s">
        <v>54</v>
      </c>
      <c r="V28" s="22" t="s">
        <v>54</v>
      </c>
      <c r="W28" s="22" t="s">
        <v>54</v>
      </c>
      <c r="X28" s="17" t="s">
        <v>54</v>
      </c>
    </row>
    <row r="29" spans="1:24">
      <c r="A29" s="1"/>
      <c r="B29" s="70"/>
      <c r="C29" s="75"/>
      <c r="D29" s="11" t="s">
        <v>127</v>
      </c>
      <c r="E29" s="29">
        <v>2.66</v>
      </c>
      <c r="F29" s="30">
        <v>6.89</v>
      </c>
      <c r="G29" s="30">
        <v>6.59</v>
      </c>
      <c r="H29" s="30">
        <v>3.02</v>
      </c>
      <c r="I29" s="30">
        <v>173.38</v>
      </c>
      <c r="J29" s="30">
        <v>3.08</v>
      </c>
      <c r="K29" s="30">
        <v>89.2</v>
      </c>
      <c r="L29" s="30">
        <v>17.86</v>
      </c>
      <c r="M29" s="45">
        <v>1.9960259957711</v>
      </c>
      <c r="N29" s="30">
        <v>94.869406512740596</v>
      </c>
      <c r="O29" s="30">
        <v>179.70926932001501</v>
      </c>
      <c r="P29" s="30">
        <v>0.62386955676838196</v>
      </c>
      <c r="Q29" s="30">
        <v>249.41740741956517</v>
      </c>
      <c r="R29" s="30">
        <v>1.3701675501020969</v>
      </c>
      <c r="S29" s="30">
        <v>0.43386988303540164</v>
      </c>
      <c r="T29" s="30">
        <v>0.53852227430599842</v>
      </c>
      <c r="U29" s="30">
        <v>17.584860786883894</v>
      </c>
      <c r="V29" s="30">
        <v>0.18966867321218156</v>
      </c>
      <c r="W29" s="30">
        <v>13.309800194308954</v>
      </c>
      <c r="X29" s="31">
        <v>3134.4165997450327</v>
      </c>
    </row>
    <row r="30" spans="1:24">
      <c r="A30" s="1"/>
      <c r="B30" s="70"/>
      <c r="C30" s="75"/>
      <c r="D30" s="11" t="s">
        <v>128</v>
      </c>
      <c r="E30" s="29">
        <v>14.31</v>
      </c>
      <c r="F30" s="30">
        <v>230.38</v>
      </c>
      <c r="G30" s="30">
        <v>31.36</v>
      </c>
      <c r="H30" s="30">
        <v>7.05</v>
      </c>
      <c r="I30" s="30">
        <v>2.2999999999999998</v>
      </c>
      <c r="J30" s="30">
        <v>13.17</v>
      </c>
      <c r="K30" s="30">
        <v>116.57</v>
      </c>
      <c r="L30" s="30">
        <v>156.16999999999999</v>
      </c>
      <c r="M30" s="30">
        <v>9.7630102280364</v>
      </c>
      <c r="N30" s="30">
        <v>363.185101749588</v>
      </c>
      <c r="O30" s="30">
        <v>118.528726123916</v>
      </c>
      <c r="P30" s="30">
        <v>240.100323722876</v>
      </c>
      <c r="Q30" s="30">
        <v>1199.0673211123358</v>
      </c>
      <c r="R30" s="30">
        <v>141.0908785057479</v>
      </c>
      <c r="S30" s="30">
        <v>80.099421841624064</v>
      </c>
      <c r="T30" s="30">
        <v>32.301153559104847</v>
      </c>
      <c r="U30" s="30">
        <v>757.02229582940379</v>
      </c>
      <c r="V30" s="30">
        <v>21.751551831050211</v>
      </c>
      <c r="W30" s="30">
        <v>1543.0901472396606</v>
      </c>
      <c r="X30" s="31">
        <v>94.470006318936257</v>
      </c>
    </row>
    <row r="31" spans="1:24">
      <c r="A31" s="1"/>
      <c r="B31" s="70"/>
      <c r="C31" s="75"/>
      <c r="D31" s="11" t="s">
        <v>129</v>
      </c>
      <c r="E31" s="29">
        <f t="shared" ref="E31:X31" si="3">SUM(E29:E30)</f>
        <v>16.97</v>
      </c>
      <c r="F31" s="30">
        <f t="shared" si="3"/>
        <v>237.26999999999998</v>
      </c>
      <c r="G31" s="30">
        <f t="shared" si="3"/>
        <v>37.950000000000003</v>
      </c>
      <c r="H31" s="30">
        <f t="shared" si="3"/>
        <v>10.07</v>
      </c>
      <c r="I31" s="30">
        <f t="shared" si="3"/>
        <v>175.68</v>
      </c>
      <c r="J31" s="30">
        <f t="shared" si="3"/>
        <v>16.25</v>
      </c>
      <c r="K31" s="30">
        <f t="shared" si="3"/>
        <v>205.76999999999998</v>
      </c>
      <c r="L31" s="30">
        <f t="shared" si="3"/>
        <v>174.02999999999997</v>
      </c>
      <c r="M31" s="30">
        <f t="shared" si="3"/>
        <v>11.759036223807501</v>
      </c>
      <c r="N31" s="30">
        <f t="shared" si="3"/>
        <v>458.05450826232857</v>
      </c>
      <c r="O31" s="30">
        <f t="shared" si="3"/>
        <v>298.23799544393103</v>
      </c>
      <c r="P31" s="30">
        <f t="shared" si="3"/>
        <v>240.72419327964437</v>
      </c>
      <c r="Q31" s="30">
        <f t="shared" si="3"/>
        <v>1448.4847285319011</v>
      </c>
      <c r="R31" s="30">
        <f t="shared" si="3"/>
        <v>142.46104605585001</v>
      </c>
      <c r="S31" s="30">
        <f t="shared" si="3"/>
        <v>80.533291724659463</v>
      </c>
      <c r="T31" s="30">
        <f t="shared" si="3"/>
        <v>32.839675833410844</v>
      </c>
      <c r="U31" s="30">
        <f t="shared" si="3"/>
        <v>774.60715661628774</v>
      </c>
      <c r="V31" s="30">
        <f t="shared" si="3"/>
        <v>21.941220504262393</v>
      </c>
      <c r="W31" s="30">
        <f t="shared" si="3"/>
        <v>1556.3999474339696</v>
      </c>
      <c r="X31" s="31">
        <f t="shared" si="3"/>
        <v>3228.8866060639689</v>
      </c>
    </row>
    <row r="32" spans="1:24">
      <c r="A32" s="1"/>
      <c r="B32" s="70"/>
      <c r="C32" s="75"/>
      <c r="D32" s="11" t="s">
        <v>139</v>
      </c>
      <c r="E32" s="32">
        <f t="shared" ref="E32:X32" si="4">(E29*100)/E31</f>
        <v>15.674720094284032</v>
      </c>
      <c r="F32" s="33">
        <f t="shared" si="4"/>
        <v>2.9038647953807901</v>
      </c>
      <c r="G32" s="33">
        <f t="shared" si="4"/>
        <v>17.364953886693016</v>
      </c>
      <c r="H32" s="33">
        <f t="shared" si="4"/>
        <v>29.990069513406155</v>
      </c>
      <c r="I32" s="33">
        <f t="shared" si="4"/>
        <v>98.690801457194894</v>
      </c>
      <c r="J32" s="33">
        <f t="shared" si="4"/>
        <v>18.953846153846154</v>
      </c>
      <c r="K32" s="33">
        <f t="shared" si="4"/>
        <v>43.3493706565583</v>
      </c>
      <c r="L32" s="33">
        <f t="shared" si="4"/>
        <v>10.26259840257427</v>
      </c>
      <c r="M32" s="33">
        <f t="shared" si="4"/>
        <v>16.974401284094348</v>
      </c>
      <c r="N32" s="33">
        <f t="shared" si="4"/>
        <v>20.711379279430368</v>
      </c>
      <c r="O32" s="33">
        <f t="shared" si="4"/>
        <v>60.257000135920137</v>
      </c>
      <c r="P32" s="33">
        <f t="shared" si="4"/>
        <v>0.25916362965796524</v>
      </c>
      <c r="Q32" s="33">
        <f t="shared" si="4"/>
        <v>17.219194825226772</v>
      </c>
      <c r="R32" s="33">
        <f t="shared" si="4"/>
        <v>0.96178400203866288</v>
      </c>
      <c r="S32" s="33">
        <f t="shared" si="4"/>
        <v>0.53874599404031287</v>
      </c>
      <c r="T32" s="33">
        <f t="shared" si="4"/>
        <v>1.6398525887947706</v>
      </c>
      <c r="U32" s="33">
        <f t="shared" si="4"/>
        <v>2.2701650296777203</v>
      </c>
      <c r="V32" s="33">
        <f t="shared" si="4"/>
        <v>0.8644399393157538</v>
      </c>
      <c r="W32" s="33">
        <f t="shared" si="4"/>
        <v>0.85516580852195279</v>
      </c>
      <c r="X32" s="34">
        <f t="shared" si="4"/>
        <v>97.074223475624137</v>
      </c>
    </row>
    <row r="33" spans="1:24">
      <c r="B33" s="70"/>
      <c r="C33" s="75"/>
      <c r="D33" s="11" t="s">
        <v>17</v>
      </c>
      <c r="E33" s="35">
        <v>3155629</v>
      </c>
      <c r="F33" s="36">
        <v>3367087</v>
      </c>
      <c r="G33" s="36">
        <v>8841622</v>
      </c>
      <c r="H33" s="36">
        <v>2001195</v>
      </c>
      <c r="I33" s="36">
        <v>2896826</v>
      </c>
      <c r="J33" s="36">
        <v>1006697</v>
      </c>
      <c r="K33" s="36">
        <v>6892804</v>
      </c>
      <c r="L33" s="36">
        <v>7058362</v>
      </c>
      <c r="M33" s="36">
        <v>950629</v>
      </c>
      <c r="N33" s="36">
        <v>4205414</v>
      </c>
      <c r="O33" s="36">
        <v>1498039</v>
      </c>
      <c r="P33" s="36">
        <v>2653627</v>
      </c>
      <c r="Q33" s="36">
        <v>1508465</v>
      </c>
      <c r="R33" s="36">
        <v>337701</v>
      </c>
      <c r="S33" s="36">
        <v>1794213</v>
      </c>
      <c r="T33" s="36">
        <v>1323281</v>
      </c>
      <c r="U33" s="36">
        <v>1553572</v>
      </c>
      <c r="V33" s="36">
        <v>3980590</v>
      </c>
      <c r="W33" s="36">
        <v>7716084</v>
      </c>
      <c r="X33" s="37">
        <v>2280100</v>
      </c>
    </row>
    <row r="34" spans="1:24">
      <c r="B34" s="70"/>
      <c r="C34" s="75"/>
      <c r="D34" s="11" t="s">
        <v>16</v>
      </c>
      <c r="E34" s="35">
        <v>1550199</v>
      </c>
      <c r="F34" s="36">
        <v>1963512</v>
      </c>
      <c r="G34" s="36">
        <v>3394378</v>
      </c>
      <c r="H34" s="36">
        <v>939860</v>
      </c>
      <c r="I34" s="36">
        <v>2398173</v>
      </c>
      <c r="J34" s="36">
        <v>401073</v>
      </c>
      <c r="K34" s="36">
        <v>3320121</v>
      </c>
      <c r="L34" s="36">
        <v>3436999</v>
      </c>
      <c r="M34" s="36">
        <v>311904</v>
      </c>
      <c r="N34" s="36">
        <v>2324481</v>
      </c>
      <c r="O34" s="36">
        <v>920446</v>
      </c>
      <c r="P34" s="36">
        <v>1572582</v>
      </c>
      <c r="Q34" s="36">
        <v>791201</v>
      </c>
      <c r="R34" s="36">
        <v>195976</v>
      </c>
      <c r="S34" s="36">
        <v>945634</v>
      </c>
      <c r="T34" s="36">
        <v>574862</v>
      </c>
      <c r="U34" s="36">
        <v>589185</v>
      </c>
      <c r="V34" s="36">
        <v>1145626</v>
      </c>
      <c r="W34" s="36">
        <v>3976886</v>
      </c>
      <c r="X34" s="37">
        <v>1569060</v>
      </c>
    </row>
    <row r="35" spans="1:24">
      <c r="B35" s="70"/>
      <c r="C35" s="75"/>
      <c r="D35" s="11" t="s">
        <v>15</v>
      </c>
      <c r="E35" s="35">
        <v>1490575</v>
      </c>
      <c r="F35" s="36">
        <v>1960650</v>
      </c>
      <c r="G35" s="36">
        <v>3285251</v>
      </c>
      <c r="H35" s="36">
        <v>791410</v>
      </c>
      <c r="I35" s="36">
        <v>64345</v>
      </c>
      <c r="J35" s="36">
        <v>380471</v>
      </c>
      <c r="K35" s="36">
        <v>2841562</v>
      </c>
      <c r="L35" s="36">
        <v>3156756</v>
      </c>
      <c r="M35" s="36">
        <v>294875</v>
      </c>
      <c r="N35" s="36">
        <v>2130715</v>
      </c>
      <c r="O35" s="36">
        <v>253946</v>
      </c>
      <c r="P35" s="36">
        <v>1571186</v>
      </c>
      <c r="Q35" s="36">
        <v>673666</v>
      </c>
      <c r="R35" s="36">
        <v>195620</v>
      </c>
      <c r="S35" s="36">
        <v>944074</v>
      </c>
      <c r="T35" s="36">
        <v>573779</v>
      </c>
      <c r="U35" s="36">
        <v>579140</v>
      </c>
      <c r="V35" s="36">
        <v>1138295</v>
      </c>
      <c r="W35" s="36">
        <v>3834195</v>
      </c>
      <c r="X35" s="37">
        <v>71456</v>
      </c>
    </row>
    <row r="36" spans="1:24">
      <c r="A36" s="5" t="s">
        <v>4</v>
      </c>
      <c r="B36" s="70"/>
      <c r="C36" s="75"/>
      <c r="D36" s="11" t="s">
        <v>14</v>
      </c>
      <c r="E36" s="35">
        <v>59624</v>
      </c>
      <c r="F36" s="36">
        <v>2862</v>
      </c>
      <c r="G36" s="36">
        <v>109127</v>
      </c>
      <c r="H36" s="36">
        <v>148450</v>
      </c>
      <c r="I36" s="36">
        <v>2333828</v>
      </c>
      <c r="J36" s="36">
        <v>20602</v>
      </c>
      <c r="K36" s="36">
        <v>478559</v>
      </c>
      <c r="L36" s="36">
        <v>280243</v>
      </c>
      <c r="M36" s="36">
        <v>17029</v>
      </c>
      <c r="N36" s="36">
        <v>193766</v>
      </c>
      <c r="O36" s="36">
        <v>666500</v>
      </c>
      <c r="P36" s="36">
        <v>1396</v>
      </c>
      <c r="Q36" s="36">
        <v>117535</v>
      </c>
      <c r="R36" s="36">
        <v>356</v>
      </c>
      <c r="S36" s="36">
        <v>1560</v>
      </c>
      <c r="T36" s="36">
        <v>1083</v>
      </c>
      <c r="U36" s="36">
        <v>10045</v>
      </c>
      <c r="V36" s="36">
        <v>7331</v>
      </c>
      <c r="W36" s="36">
        <v>142691</v>
      </c>
      <c r="X36" s="37">
        <v>1497604</v>
      </c>
    </row>
    <row r="37" spans="1:24">
      <c r="B37" s="70"/>
      <c r="C37" s="75"/>
      <c r="D37" s="11" t="s">
        <v>13</v>
      </c>
      <c r="E37" s="35">
        <v>57877</v>
      </c>
      <c r="F37" s="36">
        <v>1962</v>
      </c>
      <c r="G37" s="36">
        <v>105575</v>
      </c>
      <c r="H37" s="36">
        <v>115083</v>
      </c>
      <c r="I37" s="36">
        <v>2308665</v>
      </c>
      <c r="J37" s="36">
        <v>16208</v>
      </c>
      <c r="K37" s="36">
        <v>474883</v>
      </c>
      <c r="L37" s="36">
        <v>278345</v>
      </c>
      <c r="M37" s="36">
        <v>12001</v>
      </c>
      <c r="N37" s="36">
        <v>192879</v>
      </c>
      <c r="O37" s="36">
        <v>658016</v>
      </c>
      <c r="P37" s="36">
        <v>345</v>
      </c>
      <c r="Q37" s="36">
        <v>110803</v>
      </c>
      <c r="R37" s="36">
        <v>178</v>
      </c>
      <c r="S37" s="36">
        <v>657</v>
      </c>
      <c r="T37" s="36">
        <v>586</v>
      </c>
      <c r="U37" s="36">
        <v>5328</v>
      </c>
      <c r="V37" s="36">
        <v>4994</v>
      </c>
      <c r="W37" s="36">
        <v>139821</v>
      </c>
      <c r="X37" s="37">
        <v>1490860</v>
      </c>
    </row>
    <row r="38" spans="1:24">
      <c r="B38" s="70"/>
      <c r="C38" s="75"/>
      <c r="D38" s="11" t="s">
        <v>140</v>
      </c>
      <c r="E38" s="32">
        <f t="shared" ref="E38:X38" si="5">E37/(E37+E35)*100</f>
        <v>3.7377329100288548</v>
      </c>
      <c r="F38" s="33">
        <f t="shared" si="5"/>
        <v>9.9968817066236212E-2</v>
      </c>
      <c r="G38" s="33">
        <f t="shared" si="5"/>
        <v>3.1135481443164585</v>
      </c>
      <c r="H38" s="33">
        <f t="shared" si="5"/>
        <v>12.695409672220304</v>
      </c>
      <c r="I38" s="33">
        <f t="shared" si="5"/>
        <v>97.288464861083597</v>
      </c>
      <c r="J38" s="33">
        <f t="shared" si="5"/>
        <v>4.0859233788529261</v>
      </c>
      <c r="K38" s="33">
        <f t="shared" si="5"/>
        <v>14.31903740300231</v>
      </c>
      <c r="L38" s="33">
        <f t="shared" si="5"/>
        <v>8.1029640758743327</v>
      </c>
      <c r="M38" s="33">
        <f t="shared" si="5"/>
        <v>3.9107000873316906</v>
      </c>
      <c r="N38" s="33">
        <f t="shared" si="5"/>
        <v>8.3008907752387042</v>
      </c>
      <c r="O38" s="33">
        <f t="shared" si="5"/>
        <v>72.153883604799319</v>
      </c>
      <c r="P38" s="33">
        <f t="shared" si="5"/>
        <v>2.1953114510626898E-2</v>
      </c>
      <c r="Q38" s="33">
        <f t="shared" si="5"/>
        <v>14.124586185050013</v>
      </c>
      <c r="R38" s="33">
        <f t="shared" si="5"/>
        <v>9.0910019509903059E-2</v>
      </c>
      <c r="S38" s="33">
        <f t="shared" si="5"/>
        <v>6.9543605534273772E-2</v>
      </c>
      <c r="T38" s="33">
        <f t="shared" si="5"/>
        <v>0.10202571535521837</v>
      </c>
      <c r="U38" s="33">
        <f t="shared" si="5"/>
        <v>0.91159823976676224</v>
      </c>
      <c r="V38" s="33">
        <f t="shared" si="5"/>
        <v>0.43680994044375482</v>
      </c>
      <c r="W38" s="33">
        <f t="shared" si="5"/>
        <v>3.5183803990723739</v>
      </c>
      <c r="X38" s="34">
        <f t="shared" si="5"/>
        <v>95.426277398426436</v>
      </c>
    </row>
    <row r="39" spans="1:24">
      <c r="B39" s="70"/>
      <c r="C39" s="75"/>
      <c r="D39" s="11" t="s">
        <v>53</v>
      </c>
      <c r="E39" s="35">
        <v>2648</v>
      </c>
      <c r="F39" s="36">
        <v>340</v>
      </c>
      <c r="G39" s="36">
        <v>2020</v>
      </c>
      <c r="H39" s="36">
        <v>1833</v>
      </c>
      <c r="I39" s="36">
        <v>2844</v>
      </c>
      <c r="J39" s="36">
        <v>3489</v>
      </c>
      <c r="K39" s="36">
        <v>211</v>
      </c>
      <c r="L39" s="36">
        <v>522</v>
      </c>
      <c r="M39" s="36">
        <v>2549</v>
      </c>
      <c r="N39" s="36">
        <v>1404</v>
      </c>
      <c r="O39" s="36">
        <v>244</v>
      </c>
      <c r="P39" s="36">
        <v>119</v>
      </c>
      <c r="Q39" s="36">
        <v>563</v>
      </c>
      <c r="R39" s="36">
        <v>23</v>
      </c>
      <c r="S39" s="36">
        <v>101</v>
      </c>
      <c r="T39" s="36">
        <v>60</v>
      </c>
      <c r="U39" s="36">
        <v>699</v>
      </c>
      <c r="V39" s="36">
        <v>28</v>
      </c>
      <c r="W39" s="36">
        <v>469</v>
      </c>
      <c r="X39" s="37">
        <v>111</v>
      </c>
    </row>
    <row r="40" spans="1:24">
      <c r="B40" s="70"/>
      <c r="C40" s="75"/>
      <c r="D40" s="11" t="s">
        <v>52</v>
      </c>
      <c r="E40" s="35">
        <v>2015209</v>
      </c>
      <c r="F40" s="36">
        <v>147382</v>
      </c>
      <c r="G40" s="36">
        <v>2157197</v>
      </c>
      <c r="H40" s="36">
        <v>2856038</v>
      </c>
      <c r="I40" s="36">
        <v>8281724</v>
      </c>
      <c r="J40" s="36">
        <v>1740562</v>
      </c>
      <c r="K40" s="36">
        <v>2192440</v>
      </c>
      <c r="L40" s="36">
        <v>2094447</v>
      </c>
      <c r="M40" s="36">
        <v>1106547</v>
      </c>
      <c r="N40" s="36">
        <v>2408263</v>
      </c>
      <c r="O40" s="36">
        <v>2207705</v>
      </c>
      <c r="P40" s="36">
        <v>54388</v>
      </c>
      <c r="Q40" s="36">
        <v>2047542</v>
      </c>
      <c r="R40" s="36">
        <v>9857</v>
      </c>
      <c r="S40" s="36">
        <v>39915</v>
      </c>
      <c r="T40" s="36">
        <v>23608</v>
      </c>
      <c r="U40" s="36">
        <v>360424</v>
      </c>
      <c r="V40" s="36">
        <v>10867</v>
      </c>
      <c r="W40" s="36">
        <v>2033179</v>
      </c>
      <c r="X40" s="37">
        <v>2183669</v>
      </c>
    </row>
    <row r="41" spans="1:24">
      <c r="A41" s="1"/>
      <c r="B41" s="71"/>
      <c r="C41" s="75"/>
      <c r="D41" s="21" t="s">
        <v>51</v>
      </c>
      <c r="E41" s="41">
        <v>879</v>
      </c>
      <c r="F41" s="42">
        <v>415</v>
      </c>
      <c r="G41" s="42">
        <v>1410</v>
      </c>
      <c r="H41" s="42">
        <v>17688</v>
      </c>
      <c r="I41" s="42">
        <v>7329</v>
      </c>
      <c r="J41" s="42">
        <v>468</v>
      </c>
      <c r="K41" s="42">
        <v>29459</v>
      </c>
      <c r="L41" s="42">
        <v>18732</v>
      </c>
      <c r="M41" s="42">
        <v>422</v>
      </c>
      <c r="N41" s="42">
        <v>2691</v>
      </c>
      <c r="O41" s="42">
        <v>24316</v>
      </c>
      <c r="P41" s="42">
        <v>430</v>
      </c>
      <c r="Q41" s="42">
        <v>13731</v>
      </c>
      <c r="R41" s="42">
        <v>413</v>
      </c>
      <c r="S41" s="42">
        <v>393</v>
      </c>
      <c r="T41" s="42">
        <v>392</v>
      </c>
      <c r="U41" s="42">
        <v>512</v>
      </c>
      <c r="V41" s="42">
        <v>384</v>
      </c>
      <c r="W41" s="42">
        <v>15686</v>
      </c>
      <c r="X41" s="43">
        <v>53156</v>
      </c>
    </row>
    <row r="42" spans="1:24">
      <c r="A42" s="4"/>
      <c r="B42" s="72" t="s">
        <v>50</v>
      </c>
      <c r="C42" s="78" t="s">
        <v>49</v>
      </c>
      <c r="D42" s="80"/>
      <c r="E42" s="42">
        <v>2</v>
      </c>
      <c r="F42" s="42">
        <v>3</v>
      </c>
      <c r="G42" s="42">
        <v>4</v>
      </c>
      <c r="H42" s="42">
        <v>5</v>
      </c>
      <c r="I42" s="42">
        <v>6</v>
      </c>
      <c r="J42" s="42">
        <v>7</v>
      </c>
      <c r="K42" s="42">
        <v>8</v>
      </c>
      <c r="L42" s="46" t="s">
        <v>141</v>
      </c>
      <c r="M42" s="46" t="s">
        <v>142</v>
      </c>
      <c r="N42" s="46" t="s">
        <v>143</v>
      </c>
      <c r="O42" s="46"/>
      <c r="P42" s="46" t="s">
        <v>144</v>
      </c>
      <c r="Q42" s="46"/>
      <c r="R42" s="46" t="s">
        <v>145</v>
      </c>
      <c r="S42" s="46"/>
      <c r="T42" s="46"/>
      <c r="U42" s="46" t="s">
        <v>146</v>
      </c>
      <c r="V42" s="46"/>
      <c r="W42" s="46" t="s">
        <v>147</v>
      </c>
      <c r="X42" s="47"/>
    </row>
    <row r="43" spans="1:24">
      <c r="B43" s="73"/>
      <c r="C43" s="73" t="s">
        <v>48</v>
      </c>
      <c r="D43" s="12" t="s">
        <v>32</v>
      </c>
      <c r="E43" s="38" t="s">
        <v>47</v>
      </c>
      <c r="F43" s="48" t="s">
        <v>46</v>
      </c>
      <c r="G43" s="48" t="s">
        <v>45</v>
      </c>
      <c r="H43" s="48" t="s">
        <v>44</v>
      </c>
      <c r="I43" s="48" t="s">
        <v>43</v>
      </c>
      <c r="J43" s="48" t="s">
        <v>42</v>
      </c>
      <c r="K43" s="48" t="s">
        <v>41</v>
      </c>
      <c r="L43" s="48" t="s">
        <v>40</v>
      </c>
      <c r="M43" s="48" t="s">
        <v>39</v>
      </c>
      <c r="N43" s="48" t="s">
        <v>38</v>
      </c>
      <c r="O43" s="48"/>
      <c r="P43" s="48" t="s">
        <v>37</v>
      </c>
      <c r="Q43" s="48"/>
      <c r="R43" s="48" t="s">
        <v>36</v>
      </c>
      <c r="S43" s="48"/>
      <c r="T43" s="48"/>
      <c r="U43" s="48" t="s">
        <v>35</v>
      </c>
      <c r="V43" s="48"/>
      <c r="W43" s="48" t="s">
        <v>34</v>
      </c>
      <c r="X43" s="49"/>
    </row>
    <row r="44" spans="1:24">
      <c r="B44" s="73"/>
      <c r="C44" s="73"/>
      <c r="D44" s="50" t="s">
        <v>127</v>
      </c>
      <c r="E44" s="38">
        <v>0.05</v>
      </c>
      <c r="F44" s="48">
        <v>0.16117036493315501</v>
      </c>
      <c r="G44" s="48">
        <v>3.8127062531733598E-2</v>
      </c>
      <c r="H44" s="48">
        <v>4.3223809861996802E-2</v>
      </c>
      <c r="I44" s="48">
        <v>0.24704839202175999</v>
      </c>
      <c r="J44" s="48">
        <v>0.38742201309650698</v>
      </c>
      <c r="K44" s="48">
        <v>0.251010684330566</v>
      </c>
      <c r="L44" s="48">
        <v>0.1</v>
      </c>
      <c r="M44" s="48">
        <v>0.17</v>
      </c>
      <c r="N44" s="48">
        <v>0.1</v>
      </c>
      <c r="O44" s="48"/>
      <c r="P44" s="48">
        <v>0.2</v>
      </c>
      <c r="Q44" s="48"/>
      <c r="R44" s="48">
        <v>0.12</v>
      </c>
      <c r="S44" s="48"/>
      <c r="T44" s="48"/>
      <c r="U44" s="48">
        <v>0.2</v>
      </c>
      <c r="V44" s="48"/>
      <c r="W44" s="48">
        <v>0.04</v>
      </c>
      <c r="X44" s="49"/>
    </row>
    <row r="45" spans="1:24">
      <c r="B45" s="73"/>
      <c r="C45" s="73"/>
      <c r="D45" s="50" t="s">
        <v>128</v>
      </c>
      <c r="E45" s="3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5.3413260356032201E-6</v>
      </c>
      <c r="K45" s="48">
        <v>5.3413260356032201E-6</v>
      </c>
      <c r="L45" s="48">
        <v>0</v>
      </c>
      <c r="M45" s="48">
        <v>0</v>
      </c>
      <c r="N45" s="48">
        <v>0</v>
      </c>
      <c r="O45" s="48"/>
      <c r="P45" s="48">
        <v>0</v>
      </c>
      <c r="Q45" s="48"/>
      <c r="R45" s="48">
        <v>0</v>
      </c>
      <c r="S45" s="48"/>
      <c r="T45" s="48"/>
      <c r="U45" s="48">
        <v>0</v>
      </c>
      <c r="V45" s="48"/>
      <c r="W45" s="48">
        <v>0</v>
      </c>
      <c r="X45" s="17"/>
    </row>
    <row r="46" spans="1:24">
      <c r="B46" s="73"/>
      <c r="C46" s="73"/>
      <c r="D46" s="12" t="s">
        <v>17</v>
      </c>
      <c r="E46" s="35">
        <v>4574020</v>
      </c>
      <c r="F46" s="51">
        <v>93323</v>
      </c>
      <c r="G46" s="51">
        <v>118804</v>
      </c>
      <c r="H46" s="51">
        <v>288830</v>
      </c>
      <c r="I46" s="51">
        <v>190479</v>
      </c>
      <c r="J46" s="51">
        <v>54512</v>
      </c>
      <c r="K46" s="51">
        <v>891573</v>
      </c>
      <c r="L46" s="51">
        <v>667990</v>
      </c>
      <c r="M46" s="51">
        <v>21583</v>
      </c>
      <c r="N46" s="51">
        <v>25036</v>
      </c>
      <c r="O46" s="51"/>
      <c r="P46" s="51">
        <v>5938</v>
      </c>
      <c r="Q46" s="51"/>
      <c r="R46" s="51">
        <v>4592</v>
      </c>
      <c r="S46" s="51"/>
      <c r="T46" s="51"/>
      <c r="U46" s="51">
        <v>12404</v>
      </c>
      <c r="V46" s="51"/>
      <c r="W46" s="51">
        <v>53131</v>
      </c>
      <c r="X46" s="40"/>
    </row>
    <row r="47" spans="1:24">
      <c r="B47" s="73"/>
      <c r="C47" s="73"/>
      <c r="D47" s="12" t="s">
        <v>16</v>
      </c>
      <c r="E47" s="35">
        <v>273886</v>
      </c>
      <c r="F47" s="51">
        <v>32788</v>
      </c>
      <c r="G47" s="51">
        <v>37148</v>
      </c>
      <c r="H47" s="51">
        <v>118924</v>
      </c>
      <c r="I47" s="51">
        <v>69667</v>
      </c>
      <c r="J47" s="51">
        <v>18888</v>
      </c>
      <c r="K47" s="51">
        <v>233918</v>
      </c>
      <c r="L47" s="51">
        <v>206299</v>
      </c>
      <c r="M47" s="51">
        <v>7285</v>
      </c>
      <c r="N47" s="51">
        <v>9526</v>
      </c>
      <c r="O47" s="51"/>
      <c r="P47" s="51">
        <v>2587</v>
      </c>
      <c r="Q47" s="51"/>
      <c r="R47" s="51">
        <v>1955</v>
      </c>
      <c r="S47" s="51"/>
      <c r="T47" s="51"/>
      <c r="U47" s="51">
        <v>4425</v>
      </c>
      <c r="V47" s="51"/>
      <c r="W47" s="51">
        <v>12467</v>
      </c>
      <c r="X47" s="40"/>
    </row>
    <row r="48" spans="1:24">
      <c r="B48" s="73"/>
      <c r="C48" s="73"/>
      <c r="D48" s="12" t="s">
        <v>15</v>
      </c>
      <c r="E48" s="35">
        <v>138115</v>
      </c>
      <c r="F48" s="51">
        <v>2054</v>
      </c>
      <c r="G48" s="51">
        <v>18626</v>
      </c>
      <c r="H48" s="51">
        <v>84280</v>
      </c>
      <c r="I48" s="51">
        <v>4206</v>
      </c>
      <c r="J48" s="51">
        <v>6460</v>
      </c>
      <c r="K48" s="51">
        <v>212482</v>
      </c>
      <c r="L48" s="51">
        <v>143683</v>
      </c>
      <c r="M48" s="51">
        <v>1389</v>
      </c>
      <c r="N48" s="51">
        <v>1532</v>
      </c>
      <c r="O48" s="51"/>
      <c r="P48" s="51">
        <v>381</v>
      </c>
      <c r="Q48" s="51"/>
      <c r="R48" s="51">
        <v>170</v>
      </c>
      <c r="S48" s="51"/>
      <c r="T48" s="51"/>
      <c r="U48" s="51">
        <v>782</v>
      </c>
      <c r="V48" s="51"/>
      <c r="W48" s="51">
        <v>907</v>
      </c>
      <c r="X48" s="40"/>
    </row>
    <row r="49" spans="1:24">
      <c r="B49" s="73"/>
      <c r="C49" s="73"/>
      <c r="D49" s="12" t="s">
        <v>14</v>
      </c>
      <c r="E49" s="35">
        <v>135771</v>
      </c>
      <c r="F49" s="51">
        <v>30734</v>
      </c>
      <c r="G49" s="51">
        <v>18522</v>
      </c>
      <c r="H49" s="51">
        <v>34644</v>
      </c>
      <c r="I49" s="51">
        <v>65461</v>
      </c>
      <c r="J49" s="51">
        <v>12428</v>
      </c>
      <c r="K49" s="51">
        <v>21436</v>
      </c>
      <c r="L49" s="51">
        <v>62616</v>
      </c>
      <c r="M49" s="51">
        <v>5896</v>
      </c>
      <c r="N49" s="51">
        <v>7994</v>
      </c>
      <c r="O49" s="51"/>
      <c r="P49" s="51">
        <v>2206</v>
      </c>
      <c r="Q49" s="51"/>
      <c r="R49" s="51">
        <v>1785</v>
      </c>
      <c r="S49" s="51"/>
      <c r="T49" s="51"/>
      <c r="U49" s="51">
        <v>3643</v>
      </c>
      <c r="V49" s="51"/>
      <c r="W49" s="51">
        <v>11560</v>
      </c>
      <c r="X49" s="40"/>
    </row>
    <row r="50" spans="1:24">
      <c r="B50" s="73"/>
      <c r="C50" s="73"/>
      <c r="D50" s="12" t="s">
        <v>13</v>
      </c>
      <c r="E50" s="35">
        <v>107471</v>
      </c>
      <c r="F50" s="51">
        <v>11303</v>
      </c>
      <c r="G50" s="51">
        <v>14104</v>
      </c>
      <c r="H50" s="51">
        <v>26930</v>
      </c>
      <c r="I50" s="51">
        <v>49410</v>
      </c>
      <c r="J50" s="51">
        <v>6549</v>
      </c>
      <c r="K50" s="51">
        <v>18991</v>
      </c>
      <c r="L50" s="51">
        <v>48950</v>
      </c>
      <c r="M50" s="51">
        <v>2993</v>
      </c>
      <c r="N50" s="51">
        <v>3253</v>
      </c>
      <c r="O50" s="51"/>
      <c r="P50" s="51">
        <v>1043</v>
      </c>
      <c r="Q50" s="51"/>
      <c r="R50" s="51">
        <v>1467</v>
      </c>
      <c r="S50" s="51"/>
      <c r="T50" s="51"/>
      <c r="U50" s="51">
        <v>1553</v>
      </c>
      <c r="V50" s="51"/>
      <c r="W50" s="51">
        <v>2482</v>
      </c>
      <c r="X50" s="40"/>
    </row>
    <row r="51" spans="1:24">
      <c r="B51" s="73"/>
      <c r="C51" s="74"/>
      <c r="D51" s="12" t="s">
        <v>140</v>
      </c>
      <c r="E51" s="32">
        <f t="shared" ref="E51:N51" si="6">E50/(E50+E48)*100</f>
        <v>43.761045010709083</v>
      </c>
      <c r="F51" s="52">
        <f t="shared" si="6"/>
        <v>84.622295425619527</v>
      </c>
      <c r="G51" s="52">
        <f t="shared" si="6"/>
        <v>43.091964558509012</v>
      </c>
      <c r="H51" s="52">
        <f t="shared" si="6"/>
        <v>24.215448251056561</v>
      </c>
      <c r="I51" s="52">
        <f t="shared" si="6"/>
        <v>92.155326768128916</v>
      </c>
      <c r="J51" s="52">
        <f t="shared" si="6"/>
        <v>50.342070874010304</v>
      </c>
      <c r="K51" s="52">
        <f t="shared" si="6"/>
        <v>8.2044126096780197</v>
      </c>
      <c r="L51" s="52">
        <f t="shared" si="6"/>
        <v>25.411014727486986</v>
      </c>
      <c r="M51" s="52">
        <f t="shared" si="6"/>
        <v>68.302145139205834</v>
      </c>
      <c r="N51" s="52">
        <f t="shared" si="6"/>
        <v>67.983281086729363</v>
      </c>
      <c r="O51" s="52"/>
      <c r="P51" s="52">
        <f>P50/(P50+P48)*100</f>
        <v>73.24438202247191</v>
      </c>
      <c r="Q51" s="52"/>
      <c r="R51" s="52">
        <f>R50/(R50+R48)*100</f>
        <v>89.61514966401954</v>
      </c>
      <c r="S51" s="52"/>
      <c r="T51" s="52"/>
      <c r="U51" s="52">
        <f>U50/(U50+U48)*100</f>
        <v>66.509635974304075</v>
      </c>
      <c r="V51" s="52"/>
      <c r="W51" s="52">
        <f>W50/(W50+W48)*100</f>
        <v>73.236943051047504</v>
      </c>
      <c r="X51" s="40"/>
    </row>
    <row r="52" spans="1:24">
      <c r="B52" s="73"/>
      <c r="C52" s="77" t="s">
        <v>33</v>
      </c>
      <c r="D52" s="53" t="s">
        <v>32</v>
      </c>
      <c r="E52" s="54" t="s">
        <v>31</v>
      </c>
      <c r="F52" s="55" t="s">
        <v>30</v>
      </c>
      <c r="G52" s="55" t="s">
        <v>29</v>
      </c>
      <c r="H52" s="55" t="s">
        <v>28</v>
      </c>
      <c r="I52" s="55" t="s">
        <v>27</v>
      </c>
      <c r="J52" s="55" t="s">
        <v>26</v>
      </c>
      <c r="K52" s="55" t="s">
        <v>25</v>
      </c>
      <c r="L52" s="55" t="s">
        <v>24</v>
      </c>
      <c r="M52" s="55" t="s">
        <v>23</v>
      </c>
      <c r="N52" s="55" t="s">
        <v>22</v>
      </c>
      <c r="O52" s="55"/>
      <c r="P52" s="55" t="s">
        <v>21</v>
      </c>
      <c r="Q52" s="55"/>
      <c r="R52" s="55" t="s">
        <v>20</v>
      </c>
      <c r="S52" s="55"/>
      <c r="T52" s="55"/>
      <c r="U52" s="55" t="s">
        <v>19</v>
      </c>
      <c r="V52" s="55"/>
      <c r="W52" s="55" t="s">
        <v>18</v>
      </c>
      <c r="X52" s="56"/>
    </row>
    <row r="53" spans="1:24">
      <c r="B53" s="73"/>
      <c r="C53" s="73"/>
      <c r="D53" s="50" t="s">
        <v>127</v>
      </c>
      <c r="E53" s="38">
        <v>0.93</v>
      </c>
      <c r="F53" s="48">
        <v>1.4657908036912399</v>
      </c>
      <c r="G53" s="48">
        <v>0.35518477987202801</v>
      </c>
      <c r="H53" s="48">
        <v>2.6021562714274999</v>
      </c>
      <c r="I53" s="48">
        <v>2.2468228649999902</v>
      </c>
      <c r="J53" s="48">
        <v>3.1632777927532998</v>
      </c>
      <c r="K53" s="48">
        <v>2.6738528763581599</v>
      </c>
      <c r="L53" s="48">
        <v>0.43</v>
      </c>
      <c r="M53" s="48">
        <v>1.02</v>
      </c>
      <c r="N53" s="48">
        <v>0.56999999999999995</v>
      </c>
      <c r="O53" s="48"/>
      <c r="P53" s="48">
        <v>0.23</v>
      </c>
      <c r="Q53" s="48"/>
      <c r="R53" s="48">
        <v>0.28000000000000003</v>
      </c>
      <c r="S53" s="48"/>
      <c r="T53" s="48"/>
      <c r="U53" s="48">
        <v>0.23</v>
      </c>
      <c r="V53" s="48"/>
      <c r="W53" s="48">
        <v>0.13</v>
      </c>
      <c r="X53" s="17"/>
    </row>
    <row r="54" spans="1:24">
      <c r="B54" s="73"/>
      <c r="C54" s="73"/>
      <c r="D54" s="50" t="s">
        <v>128</v>
      </c>
      <c r="E54" s="3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5.3413260356032201E-6</v>
      </c>
      <c r="K54" s="48">
        <v>5.3413260356032201E-6</v>
      </c>
      <c r="L54" s="48">
        <v>0</v>
      </c>
      <c r="M54" s="48">
        <v>0</v>
      </c>
      <c r="N54" s="48">
        <v>0</v>
      </c>
      <c r="O54" s="48"/>
      <c r="P54" s="48">
        <v>0</v>
      </c>
      <c r="Q54" s="48"/>
      <c r="R54" s="48">
        <v>0</v>
      </c>
      <c r="S54" s="48"/>
      <c r="T54" s="48"/>
      <c r="U54" s="48">
        <v>0</v>
      </c>
      <c r="V54" s="48"/>
      <c r="W54" s="48">
        <v>0</v>
      </c>
      <c r="X54" s="17"/>
    </row>
    <row r="55" spans="1:24">
      <c r="B55" s="73"/>
      <c r="C55" s="73"/>
      <c r="D55" s="12" t="s">
        <v>17</v>
      </c>
      <c r="E55" s="35">
        <v>5824643</v>
      </c>
      <c r="F55" s="51">
        <v>117747</v>
      </c>
      <c r="G55" s="51">
        <v>1446742</v>
      </c>
      <c r="H55" s="51">
        <v>781006</v>
      </c>
      <c r="I55" s="51">
        <v>458704</v>
      </c>
      <c r="J55" s="51">
        <v>50353</v>
      </c>
      <c r="K55" s="51">
        <v>68134</v>
      </c>
      <c r="L55" s="51">
        <v>18629</v>
      </c>
      <c r="M55" s="51">
        <v>78619</v>
      </c>
      <c r="N55" s="51">
        <v>12953</v>
      </c>
      <c r="O55" s="51"/>
      <c r="P55" s="51">
        <v>8720</v>
      </c>
      <c r="Q55" s="51"/>
      <c r="R55" s="51">
        <v>29357</v>
      </c>
      <c r="S55" s="51"/>
      <c r="T55" s="51"/>
      <c r="U55" s="51">
        <v>20142</v>
      </c>
      <c r="V55" s="51"/>
      <c r="W55" s="51">
        <v>76065</v>
      </c>
      <c r="X55" s="40"/>
    </row>
    <row r="56" spans="1:24">
      <c r="B56" s="73"/>
      <c r="C56" s="73"/>
      <c r="D56" s="12" t="s">
        <v>16</v>
      </c>
      <c r="E56" s="35">
        <v>777993</v>
      </c>
      <c r="F56" s="51">
        <v>48282</v>
      </c>
      <c r="G56" s="51">
        <v>493526</v>
      </c>
      <c r="H56" s="51">
        <v>180261</v>
      </c>
      <c r="I56" s="51">
        <v>187002</v>
      </c>
      <c r="J56" s="51">
        <v>23746</v>
      </c>
      <c r="K56" s="51">
        <v>29283</v>
      </c>
      <c r="L56" s="51">
        <v>6310</v>
      </c>
      <c r="M56" s="51">
        <v>26422</v>
      </c>
      <c r="N56" s="51">
        <v>6017</v>
      </c>
      <c r="O56" s="51"/>
      <c r="P56" s="51">
        <v>4565</v>
      </c>
      <c r="Q56" s="51"/>
      <c r="R56" s="51">
        <v>9215</v>
      </c>
      <c r="S56" s="51"/>
      <c r="T56" s="51"/>
      <c r="U56" s="51">
        <v>8249</v>
      </c>
      <c r="V56" s="51"/>
      <c r="W56" s="51">
        <v>24206</v>
      </c>
      <c r="X56" s="40"/>
    </row>
    <row r="57" spans="1:24">
      <c r="B57" s="73"/>
      <c r="C57" s="73"/>
      <c r="D57" s="12" t="s">
        <v>15</v>
      </c>
      <c r="E57" s="35">
        <v>296077</v>
      </c>
      <c r="F57" s="51">
        <v>6646</v>
      </c>
      <c r="G57" s="51">
        <v>92643</v>
      </c>
      <c r="H57" s="51">
        <v>46489</v>
      </c>
      <c r="I57" s="51">
        <v>2626</v>
      </c>
      <c r="J57" s="51">
        <v>2635</v>
      </c>
      <c r="K57" s="51">
        <v>8593</v>
      </c>
      <c r="L57" s="51">
        <v>1116</v>
      </c>
      <c r="M57" s="51">
        <v>3969</v>
      </c>
      <c r="N57" s="51">
        <v>624</v>
      </c>
      <c r="O57" s="51"/>
      <c r="P57" s="51">
        <v>420</v>
      </c>
      <c r="Q57" s="51"/>
      <c r="R57" s="51">
        <v>625</v>
      </c>
      <c r="S57" s="51"/>
      <c r="T57" s="51"/>
      <c r="U57" s="51">
        <v>2485</v>
      </c>
      <c r="V57" s="51"/>
      <c r="W57" s="51">
        <v>8564</v>
      </c>
      <c r="X57" s="40"/>
    </row>
    <row r="58" spans="1:24">
      <c r="B58" s="73"/>
      <c r="C58" s="73"/>
      <c r="D58" s="12" t="s">
        <v>14</v>
      </c>
      <c r="E58" s="35">
        <v>481916</v>
      </c>
      <c r="F58" s="51">
        <v>41636</v>
      </c>
      <c r="G58" s="51">
        <v>400883</v>
      </c>
      <c r="H58" s="51">
        <v>133772</v>
      </c>
      <c r="I58" s="51">
        <v>184376</v>
      </c>
      <c r="J58" s="51">
        <v>21111</v>
      </c>
      <c r="K58" s="51">
        <v>20690</v>
      </c>
      <c r="L58" s="51">
        <v>5194</v>
      </c>
      <c r="M58" s="51">
        <v>22453</v>
      </c>
      <c r="N58" s="51">
        <v>5393</v>
      </c>
      <c r="O58" s="51"/>
      <c r="P58" s="51">
        <v>4145</v>
      </c>
      <c r="Q58" s="51"/>
      <c r="R58" s="51">
        <v>8590</v>
      </c>
      <c r="S58" s="51"/>
      <c r="T58" s="51"/>
      <c r="U58" s="51">
        <v>5764</v>
      </c>
      <c r="V58" s="51"/>
      <c r="W58" s="51">
        <v>15642</v>
      </c>
      <c r="X58" s="40"/>
    </row>
    <row r="59" spans="1:24">
      <c r="B59" s="73"/>
      <c r="C59" s="73"/>
      <c r="D59" s="12" t="s">
        <v>13</v>
      </c>
      <c r="E59" s="35">
        <v>403181</v>
      </c>
      <c r="F59" s="51">
        <v>35045</v>
      </c>
      <c r="G59" s="51">
        <v>306744</v>
      </c>
      <c r="H59" s="51">
        <v>116408</v>
      </c>
      <c r="I59" s="51">
        <v>179451</v>
      </c>
      <c r="J59" s="51">
        <v>15269</v>
      </c>
      <c r="K59" s="51">
        <v>18581</v>
      </c>
      <c r="L59" s="51">
        <v>4131</v>
      </c>
      <c r="M59" s="51">
        <v>17959</v>
      </c>
      <c r="N59" s="51">
        <v>4078</v>
      </c>
      <c r="O59" s="51"/>
      <c r="P59" s="51">
        <v>3298</v>
      </c>
      <c r="Q59" s="51"/>
      <c r="R59" s="51">
        <v>6480</v>
      </c>
      <c r="S59" s="51"/>
      <c r="T59" s="51"/>
      <c r="U59" s="51">
        <v>3734</v>
      </c>
      <c r="V59" s="51"/>
      <c r="W59" s="51">
        <v>10023</v>
      </c>
      <c r="X59" s="40"/>
    </row>
    <row r="60" spans="1:24">
      <c r="B60" s="74"/>
      <c r="C60" s="74"/>
      <c r="D60" s="12" t="s">
        <v>140</v>
      </c>
      <c r="E60" s="32">
        <f t="shared" ref="E60:N60" si="7">E59/(E59+E57)*100</f>
        <v>57.658403622125164</v>
      </c>
      <c r="F60" s="33">
        <f t="shared" si="7"/>
        <v>84.058909596795473</v>
      </c>
      <c r="G60" s="33">
        <f t="shared" si="7"/>
        <v>76.803701672813588</v>
      </c>
      <c r="H60" s="33">
        <f t="shared" si="7"/>
        <v>71.461107325487887</v>
      </c>
      <c r="I60" s="33">
        <f t="shared" si="7"/>
        <v>98.55775303854962</v>
      </c>
      <c r="J60" s="33">
        <f t="shared" si="7"/>
        <v>85.282618409294003</v>
      </c>
      <c r="K60" s="33">
        <f t="shared" si="7"/>
        <v>68.377861190844186</v>
      </c>
      <c r="L60" s="33">
        <f t="shared" si="7"/>
        <v>78.730703259005139</v>
      </c>
      <c r="M60" s="33">
        <f t="shared" si="7"/>
        <v>81.899854067858442</v>
      </c>
      <c r="N60" s="33">
        <f t="shared" si="7"/>
        <v>86.729051467460664</v>
      </c>
      <c r="O60" s="33"/>
      <c r="P60" s="33">
        <f>P59/(P59+P57)*100</f>
        <v>88.703604088219464</v>
      </c>
      <c r="Q60" s="33"/>
      <c r="R60" s="33">
        <f>R59/(R59+R57)*100</f>
        <v>91.203377902885293</v>
      </c>
      <c r="S60" s="33"/>
      <c r="T60" s="33"/>
      <c r="U60" s="33">
        <f>U59/(U59+U57)*100</f>
        <v>60.041807364528054</v>
      </c>
      <c r="V60" s="33"/>
      <c r="W60" s="33">
        <f>W59/(W59+W57)*100</f>
        <v>53.924786140851133</v>
      </c>
      <c r="X60" s="40"/>
    </row>
    <row r="61" spans="1:24">
      <c r="A61" s="1"/>
      <c r="B61" s="24" t="s">
        <v>126</v>
      </c>
      <c r="C61" s="57"/>
      <c r="D61" s="53"/>
      <c r="E61" s="26">
        <v>1</v>
      </c>
      <c r="F61" s="26">
        <v>2</v>
      </c>
      <c r="G61" s="26">
        <v>3</v>
      </c>
      <c r="H61" s="26">
        <v>3</v>
      </c>
      <c r="I61" s="26">
        <v>2</v>
      </c>
      <c r="J61" s="26">
        <v>4</v>
      </c>
      <c r="K61" s="26">
        <v>4</v>
      </c>
      <c r="L61" s="26">
        <v>5</v>
      </c>
      <c r="M61" s="26">
        <v>5</v>
      </c>
      <c r="N61" s="26">
        <v>6</v>
      </c>
      <c r="O61" s="26">
        <v>6</v>
      </c>
      <c r="P61" s="26">
        <v>7</v>
      </c>
      <c r="Q61" s="26">
        <v>7</v>
      </c>
      <c r="R61" s="26">
        <v>8</v>
      </c>
      <c r="S61" s="26">
        <v>8</v>
      </c>
      <c r="T61" s="26">
        <v>8</v>
      </c>
      <c r="U61" s="26">
        <v>9</v>
      </c>
      <c r="V61" s="26">
        <v>9</v>
      </c>
      <c r="W61" s="26">
        <v>10</v>
      </c>
      <c r="X61" s="28">
        <v>10</v>
      </c>
    </row>
    <row r="62" spans="1:24" ht="12.75" customHeight="1">
      <c r="A62" s="1"/>
      <c r="B62" s="11" t="s">
        <v>125</v>
      </c>
      <c r="C62" s="58"/>
      <c r="D62" s="12"/>
      <c r="E62" s="22">
        <v>16</v>
      </c>
      <c r="F62" s="22">
        <v>16</v>
      </c>
      <c r="G62" s="22">
        <v>18</v>
      </c>
      <c r="H62" s="22">
        <v>18</v>
      </c>
      <c r="I62" s="22">
        <v>16</v>
      </c>
      <c r="J62" s="22">
        <v>16</v>
      </c>
      <c r="K62" s="22">
        <v>16</v>
      </c>
      <c r="L62" s="22">
        <v>16</v>
      </c>
      <c r="M62" s="22">
        <v>16</v>
      </c>
      <c r="N62" s="22">
        <v>16</v>
      </c>
      <c r="O62" s="22">
        <v>16</v>
      </c>
      <c r="P62" s="22">
        <v>16</v>
      </c>
      <c r="Q62" s="22">
        <v>16</v>
      </c>
      <c r="R62" s="22">
        <v>16</v>
      </c>
      <c r="S62" s="22">
        <v>16</v>
      </c>
      <c r="T62" s="22">
        <v>16</v>
      </c>
      <c r="U62" s="22">
        <v>16</v>
      </c>
      <c r="V62" s="22">
        <v>16</v>
      </c>
      <c r="W62" s="22">
        <v>16</v>
      </c>
      <c r="X62" s="17">
        <v>16</v>
      </c>
    </row>
    <row r="63" spans="1:24" ht="12.75" customHeight="1">
      <c r="A63" s="1"/>
      <c r="B63" s="21" t="s">
        <v>151</v>
      </c>
      <c r="C63" s="59"/>
      <c r="D63" s="60"/>
      <c r="E63" s="65" t="s">
        <v>124</v>
      </c>
      <c r="F63" s="65" t="s">
        <v>123</v>
      </c>
      <c r="G63" s="65" t="s">
        <v>123</v>
      </c>
      <c r="H63" s="65" t="s">
        <v>123</v>
      </c>
      <c r="I63" s="65" t="s">
        <v>123</v>
      </c>
      <c r="J63" s="65" t="s">
        <v>123</v>
      </c>
      <c r="K63" s="65" t="s">
        <v>123</v>
      </c>
      <c r="L63" s="65" t="s">
        <v>123</v>
      </c>
      <c r="M63" s="65" t="s">
        <v>122</v>
      </c>
      <c r="N63" s="65" t="s">
        <v>122</v>
      </c>
      <c r="O63" s="65" t="s">
        <v>122</v>
      </c>
      <c r="P63" s="65" t="s">
        <v>122</v>
      </c>
      <c r="Q63" s="65" t="s">
        <v>122</v>
      </c>
      <c r="R63" s="65" t="s">
        <v>148</v>
      </c>
      <c r="S63" s="65" t="s">
        <v>148</v>
      </c>
      <c r="T63" s="65" t="s">
        <v>148</v>
      </c>
      <c r="U63" s="65" t="s">
        <v>148</v>
      </c>
      <c r="V63" s="65" t="s">
        <v>148</v>
      </c>
      <c r="W63" s="65" t="s">
        <v>148</v>
      </c>
      <c r="X63" s="66" t="s">
        <v>148</v>
      </c>
    </row>
    <row r="65" spans="1:24">
      <c r="B65" s="1" t="s">
        <v>12</v>
      </c>
      <c r="C65" s="1" t="s">
        <v>11</v>
      </c>
      <c r="F65" s="61"/>
      <c r="G65" s="61"/>
    </row>
    <row r="66" spans="1:24">
      <c r="B66" s="1" t="s">
        <v>10</v>
      </c>
      <c r="C66" s="1" t="s">
        <v>8</v>
      </c>
      <c r="F66" s="61"/>
      <c r="G66" s="61"/>
    </row>
    <row r="67" spans="1:24">
      <c r="B67" s="1" t="s">
        <v>9</v>
      </c>
      <c r="C67" s="1" t="s">
        <v>152</v>
      </c>
      <c r="F67" s="61"/>
      <c r="G67" s="61"/>
    </row>
    <row r="68" spans="1:24">
      <c r="B68" s="1" t="s">
        <v>7</v>
      </c>
      <c r="C68" s="1" t="s">
        <v>5</v>
      </c>
      <c r="F68" s="61"/>
      <c r="G68" s="61"/>
    </row>
    <row r="69" spans="1:24">
      <c r="B69" s="1" t="s">
        <v>6</v>
      </c>
      <c r="C69" s="1" t="s">
        <v>3</v>
      </c>
      <c r="F69" s="61"/>
      <c r="G69" s="61"/>
    </row>
    <row r="70" spans="1:24">
      <c r="B70" s="2" t="s">
        <v>4</v>
      </c>
      <c r="C70" s="1" t="s">
        <v>1</v>
      </c>
      <c r="E70" s="62"/>
      <c r="F70" s="61"/>
      <c r="G70" s="61"/>
      <c r="H70" s="62"/>
      <c r="I70" s="62"/>
      <c r="J70" s="62"/>
      <c r="K70" s="62"/>
      <c r="L70" s="62"/>
      <c r="M70" s="62"/>
      <c r="N70" s="62"/>
      <c r="O70" s="62"/>
      <c r="P70" s="62"/>
      <c r="Q70" s="63"/>
      <c r="R70" s="62"/>
      <c r="S70" s="62"/>
      <c r="T70" s="62"/>
      <c r="U70" s="62"/>
      <c r="V70" s="62"/>
      <c r="W70" s="62"/>
      <c r="X70" s="62"/>
    </row>
    <row r="71" spans="1:24">
      <c r="A71" s="1"/>
      <c r="B71" s="1" t="s">
        <v>2</v>
      </c>
      <c r="C71" s="1" t="s">
        <v>138</v>
      </c>
      <c r="E71" s="63"/>
      <c r="F71" s="61"/>
      <c r="G71" s="61"/>
      <c r="T71" s="1"/>
      <c r="U71" s="1"/>
      <c r="V71" s="1"/>
      <c r="W71" s="1"/>
      <c r="X71" s="1"/>
    </row>
    <row r="72" spans="1:24">
      <c r="A72" s="1"/>
      <c r="B72" s="1" t="s">
        <v>0</v>
      </c>
      <c r="C72" s="1" t="s">
        <v>130</v>
      </c>
      <c r="E72" s="63"/>
      <c r="F72" s="61"/>
      <c r="G72" s="61"/>
      <c r="T72" s="1"/>
      <c r="U72" s="1"/>
      <c r="V72" s="1"/>
      <c r="W72" s="1"/>
      <c r="X72" s="1"/>
    </row>
    <row r="73" spans="1:24">
      <c r="C73" s="64"/>
      <c r="F73" s="61"/>
      <c r="G73" s="61"/>
      <c r="T73" s="1"/>
      <c r="U73" s="1"/>
      <c r="V73" s="1"/>
      <c r="W73" s="1"/>
      <c r="X73" s="1"/>
    </row>
    <row r="74" spans="1:24">
      <c r="F74" s="61"/>
      <c r="G74" s="61"/>
      <c r="T74" s="1"/>
      <c r="U74" s="1"/>
      <c r="V74" s="1"/>
      <c r="W74" s="1"/>
      <c r="X74" s="1"/>
    </row>
    <row r="75" spans="1:24">
      <c r="F75" s="61"/>
      <c r="G75" s="61"/>
    </row>
    <row r="76" spans="1:24">
      <c r="F76" s="61"/>
      <c r="G76" s="61"/>
    </row>
    <row r="77" spans="1:24">
      <c r="F77" s="61"/>
      <c r="G77" s="61"/>
    </row>
    <row r="78" spans="1:24">
      <c r="F78" s="61"/>
      <c r="G78" s="61"/>
    </row>
    <row r="79" spans="1:24">
      <c r="F79" s="61"/>
      <c r="G79" s="61"/>
    </row>
    <row r="80" spans="1:24">
      <c r="F80" s="61"/>
      <c r="G80" s="61"/>
    </row>
    <row r="81" spans="6:7">
      <c r="F81" s="61"/>
      <c r="G81" s="61"/>
    </row>
    <row r="82" spans="6:7">
      <c r="F82" s="61"/>
      <c r="G82" s="61"/>
    </row>
    <row r="83" spans="6:7">
      <c r="F83" s="61"/>
      <c r="G83" s="61"/>
    </row>
    <row r="84" spans="6:7">
      <c r="F84" s="61"/>
      <c r="G84" s="61"/>
    </row>
  </sheetData>
  <mergeCells count="9">
    <mergeCell ref="B2:K2"/>
    <mergeCell ref="B4:B41"/>
    <mergeCell ref="B42:B60"/>
    <mergeCell ref="C24:C41"/>
    <mergeCell ref="C9:C23"/>
    <mergeCell ref="C43:C51"/>
    <mergeCell ref="C52:C60"/>
    <mergeCell ref="C4:D4"/>
    <mergeCell ref="C42:D42"/>
  </mergeCells>
  <pageMargins left="0.7" right="0.7" top="0.75" bottom="0.75" header="0.3" footer="0.3"/>
  <pageSetup paperSize="9" scale="41" orientation="landscape" r:id="rId1"/>
  <ignoredErrors>
    <ignoredError sqref="E13:X13" formulaRange="1"/>
    <ignoredError sqref="J5:M5 P5:X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</vt:lpstr>
    </vt:vector>
  </TitlesOfParts>
  <Company>UniGE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LAZAREVIC</dc:creator>
  <cp:lastModifiedBy>Vladimir LAZAREVIC</cp:lastModifiedBy>
  <cp:lastPrinted>2024-07-08T10:10:09Z</cp:lastPrinted>
  <dcterms:created xsi:type="dcterms:W3CDTF">2022-09-22T14:58:59Z</dcterms:created>
  <dcterms:modified xsi:type="dcterms:W3CDTF">2024-11-21T10:03:29Z</dcterms:modified>
</cp:coreProperties>
</file>