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Industrial Crops and Products\Supplementary Material\"/>
    </mc:Choice>
  </mc:AlternateContent>
  <xr:revisionPtr revIDLastSave="0" documentId="13_ncr:1_{38D381E1-C36B-4F55-B7B4-667FA25204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7" i="1" l="1"/>
  <c r="L87" i="1"/>
  <c r="I87" i="1"/>
  <c r="C87" i="1"/>
  <c r="O86" i="1"/>
  <c r="L86" i="1"/>
  <c r="I86" i="1"/>
  <c r="F86" i="1"/>
  <c r="C86" i="1"/>
  <c r="O85" i="1"/>
  <c r="L85" i="1"/>
  <c r="I85" i="1"/>
  <c r="F85" i="1"/>
  <c r="C85" i="1"/>
  <c r="F83" i="1"/>
  <c r="E83" i="1"/>
  <c r="D83" i="1"/>
  <c r="C83" i="1"/>
  <c r="F87" i="1" s="1"/>
  <c r="B83" i="1"/>
  <c r="F79" i="1"/>
  <c r="E79" i="1"/>
  <c r="D79" i="1"/>
  <c r="C79" i="1"/>
  <c r="B79" i="1"/>
  <c r="F75" i="1"/>
  <c r="E75" i="1"/>
  <c r="D75" i="1"/>
  <c r="C75" i="1"/>
  <c r="B75" i="1"/>
  <c r="D68" i="1"/>
  <c r="C67" i="1"/>
  <c r="B66" i="1"/>
  <c r="F64" i="1"/>
  <c r="E63" i="1"/>
  <c r="D62" i="1"/>
  <c r="C61" i="1"/>
  <c r="B60" i="1"/>
  <c r="F55" i="1"/>
  <c r="F68" i="1" s="1"/>
  <c r="E55" i="1"/>
  <c r="E68" i="1" s="1"/>
  <c r="D55" i="1"/>
  <c r="C55" i="1"/>
  <c r="C68" i="1" s="1"/>
  <c r="B55" i="1"/>
  <c r="B68" i="1" s="1"/>
  <c r="F54" i="1"/>
  <c r="F67" i="1" s="1"/>
  <c r="E54" i="1"/>
  <c r="E67" i="1" s="1"/>
  <c r="D54" i="1"/>
  <c r="D67" i="1" s="1"/>
  <c r="C54" i="1"/>
  <c r="B54" i="1"/>
  <c r="B67" i="1" s="1"/>
  <c r="F53" i="1"/>
  <c r="F66" i="1" s="1"/>
  <c r="E53" i="1"/>
  <c r="E66" i="1" s="1"/>
  <c r="D53" i="1"/>
  <c r="D66" i="1" s="1"/>
  <c r="C53" i="1"/>
  <c r="C66" i="1" s="1"/>
  <c r="B53" i="1"/>
  <c r="F52" i="1"/>
  <c r="F65" i="1" s="1"/>
  <c r="E52" i="1"/>
  <c r="E65" i="1" s="1"/>
  <c r="D52" i="1"/>
  <c r="D65" i="1" s="1"/>
  <c r="C52" i="1"/>
  <c r="C65" i="1" s="1"/>
  <c r="B52" i="1"/>
  <c r="B65" i="1" s="1"/>
  <c r="F51" i="1"/>
  <c r="E51" i="1"/>
  <c r="E64" i="1" s="1"/>
  <c r="D51" i="1"/>
  <c r="D64" i="1" s="1"/>
  <c r="C51" i="1"/>
  <c r="C64" i="1" s="1"/>
  <c r="B51" i="1"/>
  <c r="B64" i="1" s="1"/>
  <c r="F50" i="1"/>
  <c r="F63" i="1" s="1"/>
  <c r="E50" i="1"/>
  <c r="D50" i="1"/>
  <c r="D63" i="1" s="1"/>
  <c r="C50" i="1"/>
  <c r="C63" i="1" s="1"/>
  <c r="B50" i="1"/>
  <c r="B63" i="1" s="1"/>
  <c r="F49" i="1"/>
  <c r="F62" i="1" s="1"/>
  <c r="E49" i="1"/>
  <c r="E62" i="1" s="1"/>
  <c r="D49" i="1"/>
  <c r="C49" i="1"/>
  <c r="C62" i="1" s="1"/>
  <c r="B49" i="1"/>
  <c r="B62" i="1" s="1"/>
  <c r="F48" i="1"/>
  <c r="F61" i="1" s="1"/>
  <c r="E48" i="1"/>
  <c r="E61" i="1" s="1"/>
  <c r="D48" i="1"/>
  <c r="D61" i="1" s="1"/>
  <c r="C48" i="1"/>
  <c r="B48" i="1"/>
  <c r="B61" i="1" s="1"/>
  <c r="F47" i="1"/>
  <c r="F60" i="1" s="1"/>
  <c r="E47" i="1"/>
  <c r="E60" i="1" s="1"/>
  <c r="D47" i="1"/>
  <c r="D60" i="1" s="1"/>
  <c r="C47" i="1"/>
  <c r="C60" i="1" s="1"/>
  <c r="B47" i="1"/>
</calcChain>
</file>

<file path=xl/sharedStrings.xml><?xml version="1.0" encoding="utf-8"?>
<sst xmlns="http://schemas.openxmlformats.org/spreadsheetml/2006/main" count="114" uniqueCount="37">
  <si>
    <t>Standard curve equations of  five references solution</t>
    <phoneticPr fontId="4" type="noConversion"/>
  </si>
  <si>
    <t>Oridonin</t>
    <phoneticPr fontId="4" type="noConversion"/>
  </si>
  <si>
    <t>y=165.4x-0.2874</t>
  </si>
  <si>
    <r>
      <t>R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= 0.9994</t>
    </r>
    <phoneticPr fontId="4" type="noConversion"/>
  </si>
  <si>
    <t>Lasiodonin</t>
    <phoneticPr fontId="4" type="noConversion"/>
  </si>
  <si>
    <t>y=55.588x+0.1227</t>
  </si>
  <si>
    <t>Rosthorin</t>
    <phoneticPr fontId="4" type="noConversion"/>
  </si>
  <si>
    <t>y=43.865x+0.3448</t>
  </si>
  <si>
    <r>
      <t>R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= 0.9995</t>
    </r>
    <phoneticPr fontId="4" type="noConversion"/>
  </si>
  <si>
    <t>Rosmarinic acid</t>
    <phoneticPr fontId="4" type="noConversion"/>
  </si>
  <si>
    <t>y=141.340x-0.8877</t>
    <phoneticPr fontId="4" type="noConversion"/>
  </si>
  <si>
    <r>
      <t>R</t>
    </r>
    <r>
      <rPr>
        <vertAlign val="superscript"/>
        <sz val="12"/>
        <rFont val="Times New Roman"/>
        <family val="1"/>
      </rPr>
      <t xml:space="preserve">2 </t>
    </r>
    <r>
      <rPr>
        <sz val="12"/>
        <rFont val="Times New Roman"/>
        <family val="1"/>
      </rPr>
      <t>= 0.9991</t>
    </r>
    <phoneticPr fontId="4" type="noConversion"/>
  </si>
  <si>
    <t>Rutin</t>
    <phoneticPr fontId="4" type="noConversion"/>
  </si>
  <si>
    <t>y=351.130x-0.4101</t>
    <phoneticPr fontId="4" type="noConversion"/>
  </si>
  <si>
    <r>
      <t>R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= 0.9993</t>
    </r>
    <phoneticPr fontId="4" type="noConversion"/>
  </si>
  <si>
    <t>y represents the peak area of component in the solution</t>
    <phoneticPr fontId="4" type="noConversion"/>
  </si>
  <si>
    <t>x represents the concentration of component in the solution</t>
    <phoneticPr fontId="4" type="noConversion"/>
  </si>
  <si>
    <r>
      <t xml:space="preserve">The peak area of five components in three  ecotypes </t>
    </r>
    <r>
      <rPr>
        <b/>
        <i/>
        <sz val="14"/>
        <color indexed="8"/>
        <rFont val="Times New Roman"/>
        <family val="1"/>
      </rPr>
      <t>I.rubescens</t>
    </r>
    <r>
      <rPr>
        <b/>
        <sz val="14"/>
        <color indexed="8"/>
        <rFont val="Times New Roman"/>
        <family val="1"/>
      </rPr>
      <t xml:space="preserve"> samples</t>
    </r>
    <phoneticPr fontId="4" type="noConversion"/>
  </si>
  <si>
    <t>Sample</t>
    <phoneticPr fontId="4" type="noConversion"/>
  </si>
  <si>
    <t>HOr1</t>
    <phoneticPr fontId="4" type="noConversion"/>
  </si>
  <si>
    <t>HOr2</t>
  </si>
  <si>
    <t>HOr3</t>
  </si>
  <si>
    <t>LOr1</t>
    <phoneticPr fontId="4" type="noConversion"/>
  </si>
  <si>
    <t>LOr2</t>
  </si>
  <si>
    <t>LOr3</t>
  </si>
  <si>
    <t>NOr1</t>
    <phoneticPr fontId="4" type="noConversion"/>
  </si>
  <si>
    <t>NOr2</t>
  </si>
  <si>
    <t>NOr3</t>
  </si>
  <si>
    <t>The  concentration of component in the solution (mg/mL)</t>
    <phoneticPr fontId="4" type="noConversion"/>
  </si>
  <si>
    <t>The  conten of component in samples (%)</t>
    <phoneticPr fontId="4" type="noConversion"/>
  </si>
  <si>
    <t>sample</t>
    <phoneticPr fontId="4" type="noConversion"/>
  </si>
  <si>
    <t>Average value</t>
  </si>
  <si>
    <t>STDEV.P</t>
    <phoneticPr fontId="4" type="noConversion"/>
  </si>
  <si>
    <t>STDEV.P</t>
  </si>
  <si>
    <t>HOr</t>
    <phoneticPr fontId="4" type="noConversion"/>
  </si>
  <si>
    <t>LOr</t>
    <phoneticPr fontId="4" type="noConversion"/>
  </si>
  <si>
    <t>NOr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</si>
</sst>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0_);[Red]\(0.0000\)"/>
  </numFmts>
  <fonts count="12" x14ac:knownFonts="1">
    <font>
      <sz val="11"/>
      <color theme="1"/>
      <name val="等线"/>
      <family val="2"/>
      <scheme val="minor"/>
    </font>
    <font>
      <sz val="12"/>
      <name val="Times New Roman"/>
      <family val="1"/>
    </font>
    <font>
      <sz val="9"/>
      <name val="等线"/>
      <family val="3"/>
      <charset val="134"/>
      <scheme val="minor"/>
    </font>
    <font>
      <b/>
      <sz val="14"/>
      <color theme="1"/>
      <name val="Times New Roman"/>
      <family val="1"/>
    </font>
    <font>
      <sz val="9"/>
      <name val="宋体"/>
      <family val="3"/>
      <charset val="134"/>
    </font>
    <font>
      <vertAlign val="superscript"/>
      <sz val="12"/>
      <name val="Times New Roman"/>
      <family val="1"/>
    </font>
    <font>
      <sz val="11"/>
      <color theme="1"/>
      <name val="等线"/>
      <family val="3"/>
      <charset val="134"/>
      <scheme val="minor"/>
    </font>
    <font>
      <b/>
      <i/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color rgb="FFFF0000"/>
      <name val="Times New Roman"/>
      <family val="1"/>
    </font>
    <font>
      <b/>
      <sz val="12"/>
      <name val="Times New Roman"/>
      <family val="1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76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621893604762819"/>
          <c:y val="6.65335210582121E-2"/>
          <c:w val="0.66887651238717116"/>
          <c:h val="0.8049316020927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[1]Sheet1!$B$84</c:f>
              <c:strCache>
                <c:ptCount val="1"/>
                <c:pt idx="0">
                  <c:v>Oridonin</c:v>
                </c:pt>
              </c:strCache>
            </c:strRef>
          </c:tx>
          <c:spPr>
            <a:solidFill>
              <a:srgbClr val="4874CB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DE7-4749-968D-FCD2570ED4B0}"/>
              </c:ext>
            </c:extLst>
          </c:dPt>
          <c:dPt>
            <c:idx val="1"/>
            <c:invertIfNegative val="0"/>
            <c:bubble3D val="0"/>
            <c:spPr>
              <a:solidFill>
                <a:srgbClr val="8BCFE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DE7-4749-968D-FCD2570ED4B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ADE7-4749-968D-FCD2570ED4B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DE7-4749-968D-FCD2570ED4B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c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ADE7-4749-968D-FCD2570ED4B0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[1]Sheet1!$C$85:$C$87</c:f>
                <c:numCache>
                  <c:formatCode>General</c:formatCode>
                  <c:ptCount val="3"/>
                  <c:pt idx="0">
                    <c:v>1.1045746848345601E-2</c:v>
                  </c:pt>
                  <c:pt idx="1">
                    <c:v>2.9086360774718658E-3</c:v>
                  </c:pt>
                  <c:pt idx="2">
                    <c:v>0</c:v>
                  </c:pt>
                </c:numCache>
              </c:numRef>
            </c:plus>
            <c:minus>
              <c:numRef>
                <c:f>[1]Sheet1!$C$85:$C$87</c:f>
                <c:numCache>
                  <c:formatCode>General</c:formatCode>
                  <c:ptCount val="3"/>
                  <c:pt idx="0">
                    <c:v>1.1045746848345601E-2</c:v>
                  </c:pt>
                  <c:pt idx="1">
                    <c:v>2.9086360774718658E-3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[1]Sheet1!$A$85:$A$87</c:f>
              <c:strCache>
                <c:ptCount val="3"/>
                <c:pt idx="0">
                  <c:v>HOr</c:v>
                </c:pt>
                <c:pt idx="1">
                  <c:v>LOr</c:v>
                </c:pt>
                <c:pt idx="2">
                  <c:v>NOr</c:v>
                </c:pt>
              </c:strCache>
            </c:strRef>
          </c:cat>
          <c:val>
            <c:numRef>
              <c:f>[1]Sheet1!$B$85:$B$87</c:f>
              <c:numCache>
                <c:formatCode>0.00_);[Red]\(0.00\)</c:formatCode>
                <c:ptCount val="3"/>
                <c:pt idx="0">
                  <c:v>0.89795243833333327</c:v>
                </c:pt>
                <c:pt idx="1">
                  <c:v>0.13591193067311566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DE7-4749-968D-FCD2570ED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1"/>
        <c:overlap val="-87"/>
        <c:axId val="1468271951"/>
        <c:axId val="1"/>
      </c:barChart>
      <c:catAx>
        <c:axId val="14682719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800" b="1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Oridonin Content</a:t>
                </a:r>
                <a:r>
                  <a:rPr lang="en-US" altLang="zh-CN" sz="1800" b="1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altLang="zh-CN" sz="1800" b="1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(%)</a:t>
                </a:r>
                <a:endParaRPr lang="zh-CN" altLang="en-US" sz="1800" b="1">
                  <a:solidFill>
                    <a:schemeClr val="tx1">
                      <a:lumMod val="95000"/>
                      <a:lumOff val="5000"/>
                    </a:scheme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4941341466932018E-2"/>
              <c:y val="7.1470927245205457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_);[Red]\(0.00\)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68271951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606648831058277"/>
          <c:y val="4.1511541826502456E-2"/>
          <c:w val="0.70893351168941732"/>
          <c:h val="0.83572514974089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[1]Sheet1!$E$84</c:f>
              <c:strCache>
                <c:ptCount val="1"/>
                <c:pt idx="0">
                  <c:v>Lasiodonin</c:v>
                </c:pt>
              </c:strCache>
            </c:strRef>
          </c:tx>
          <c:spPr>
            <a:solidFill>
              <a:srgbClr val="4874CB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F57-4B06-9CCD-4CB63224B4F7}"/>
              </c:ext>
            </c:extLst>
          </c:dPt>
          <c:dPt>
            <c:idx val="1"/>
            <c:invertIfNegative val="0"/>
            <c:bubble3D val="0"/>
            <c:spPr>
              <a:solidFill>
                <a:srgbClr val="8BCFE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F57-4B06-9CCD-4CB63224B4F7}"/>
              </c:ext>
            </c:extLst>
          </c:dPt>
          <c:dLbls>
            <c:dLbl>
              <c:idx val="0"/>
              <c:layout>
                <c:manualLayout>
                  <c:x val="-5.8986877566115794E-17"/>
                  <c:y val="-1.709401709401711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800" b="0" i="0" u="none" strike="noStrike" kern="1200" baseline="0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zh-CN" sz="1600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F57-4B06-9CCD-4CB63224B4F7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800" b="0" i="0" u="none" strike="noStrike" kern="1200" baseline="0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zh-CN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</a:rPr>
                      <a:t>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F57-4B06-9CCD-4CB63224B4F7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800" b="0" i="0" u="none" strike="noStrike" kern="1200" baseline="0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zh-CN"/>
                      <a:t>c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F57-4B06-9CCD-4CB63224B4F7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[1]Sheet1!$F$85:$F$87</c:f>
                <c:numCache>
                  <c:formatCode>General</c:formatCode>
                  <c:ptCount val="3"/>
                  <c:pt idx="0">
                    <c:v>3.3786476293491845E-2</c:v>
                  </c:pt>
                  <c:pt idx="1">
                    <c:v>4.5085152179838361E-3</c:v>
                  </c:pt>
                  <c:pt idx="2">
                    <c:v>0</c:v>
                  </c:pt>
                </c:numCache>
              </c:numRef>
            </c:plus>
            <c:minus>
              <c:numRef>
                <c:f>[1]Sheet1!$F$85:$F$87</c:f>
                <c:numCache>
                  <c:formatCode>General</c:formatCode>
                  <c:ptCount val="3"/>
                  <c:pt idx="0">
                    <c:v>3.3786476293491845E-2</c:v>
                  </c:pt>
                  <c:pt idx="1">
                    <c:v>4.5085152179838361E-3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[1]Sheet1!$D$85:$D$87</c:f>
              <c:strCache>
                <c:ptCount val="3"/>
                <c:pt idx="0">
                  <c:v>HOr</c:v>
                </c:pt>
                <c:pt idx="1">
                  <c:v>LOr</c:v>
                </c:pt>
                <c:pt idx="2">
                  <c:v>NOr</c:v>
                </c:pt>
              </c:strCache>
            </c:strRef>
          </c:cat>
          <c:val>
            <c:numRef>
              <c:f>[1]Sheet1!$E$85:$E$87</c:f>
              <c:numCache>
                <c:formatCode>0.00_);[Red]\(0.00\)</c:formatCode>
                <c:ptCount val="3"/>
                <c:pt idx="0">
                  <c:v>0.48679571130459814</c:v>
                </c:pt>
                <c:pt idx="1">
                  <c:v>0.33294655920942168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F57-4B06-9CCD-4CB63224B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8269871"/>
        <c:axId val="1"/>
      </c:barChart>
      <c:catAx>
        <c:axId val="1468269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800" b="1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Lasiodonin Conten (%)</a:t>
                </a:r>
                <a:endParaRPr lang="zh-CN" altLang="en-US" sz="1800" b="1">
                  <a:solidFill>
                    <a:schemeClr val="tx1">
                      <a:lumMod val="95000"/>
                      <a:lumOff val="5000"/>
                    </a:scheme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3113561758458669E-2"/>
              <c:y val="5.9129147318123694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_);[Red]\(0.00\)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68269871"/>
        <c:crosses val="autoZero"/>
        <c:crossBetween val="between"/>
        <c:majorUnit val="0.152000000000000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65441308140576"/>
          <c:y val="4.2596069722053972E-2"/>
          <c:w val="0.68779015927102682"/>
          <c:h val="0.820103640891042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[1]Sheet1!$H$84</c:f>
              <c:strCache>
                <c:ptCount val="1"/>
                <c:pt idx="0">
                  <c:v>Rosthorin</c:v>
                </c:pt>
              </c:strCache>
            </c:strRef>
          </c:tx>
          <c:spPr>
            <a:solidFill>
              <a:srgbClr val="4874CB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7A-4E48-A66B-73BF336E6716}"/>
              </c:ext>
            </c:extLst>
          </c:dPt>
          <c:dPt>
            <c:idx val="1"/>
            <c:invertIfNegative val="0"/>
            <c:bubble3D val="0"/>
            <c:spPr>
              <a:solidFill>
                <a:srgbClr val="8BCFE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E7A-4E48-A66B-73BF336E671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7A-4E48-A66B-73BF336E6716}"/>
              </c:ext>
            </c:extLst>
          </c:dPt>
          <c:dLbls>
            <c:dLbl>
              <c:idx val="0"/>
              <c:layout>
                <c:manualLayout>
                  <c:x val="0"/>
                  <c:y val="-8.5470085470085479E-3"/>
                </c:manualLayout>
              </c:layout>
              <c:tx>
                <c:rich>
                  <a:bodyPr/>
                  <a:lstStyle/>
                  <a:p>
                    <a:r>
                      <a:rPr lang="en-US" altLang="zh-CN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</a:rPr>
                      <a:t>a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8E7A-4E48-A66B-73BF336E6716}"/>
                </c:ext>
              </c:extLst>
            </c:dLbl>
            <c:dLbl>
              <c:idx val="1"/>
              <c:layout>
                <c:manualLayout>
                  <c:x val="3.2488628979857048E-3"/>
                  <c:y val="-4.2735042735042778E-2"/>
                </c:manualLayout>
              </c:layout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8E7A-4E48-A66B-73BF336E6716}"/>
                </c:ext>
              </c:extLst>
            </c:dLbl>
            <c:dLbl>
              <c:idx val="2"/>
              <c:layout>
                <c:manualLayout>
                  <c:x val="-1.1912359680018706E-16"/>
                  <c:y val="-1.282051282051282E-2"/>
                </c:manualLayout>
              </c:layout>
              <c:tx>
                <c:rich>
                  <a:bodyPr/>
                  <a:lstStyle/>
                  <a:p>
                    <a:r>
                      <a:rPr lang="en-US" altLang="zh-CN"/>
                      <a:t>c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8E7A-4E48-A66B-73BF336E6716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[1]Sheet1!$I$85:$I$87</c:f>
                <c:numCache>
                  <c:formatCode>General</c:formatCode>
                  <c:ptCount val="3"/>
                  <c:pt idx="0">
                    <c:v>1.2290126771969927E-2</c:v>
                  </c:pt>
                  <c:pt idx="1">
                    <c:v>3.1014862741358513E-2</c:v>
                  </c:pt>
                  <c:pt idx="2">
                    <c:v>1.387238702365147E-2</c:v>
                  </c:pt>
                </c:numCache>
              </c:numRef>
            </c:plus>
            <c:minus>
              <c:numRef>
                <c:f>[1]Sheet1!$I$85:$I$87</c:f>
                <c:numCache>
                  <c:formatCode>General</c:formatCode>
                  <c:ptCount val="3"/>
                  <c:pt idx="0">
                    <c:v>1.2290126771969927E-2</c:v>
                  </c:pt>
                  <c:pt idx="1">
                    <c:v>3.1014862741358513E-2</c:v>
                  </c:pt>
                  <c:pt idx="2">
                    <c:v>1.387238702365147E-2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[1]Sheet1!$G$85:$G$87</c:f>
              <c:strCache>
                <c:ptCount val="3"/>
                <c:pt idx="0">
                  <c:v>HOr</c:v>
                </c:pt>
                <c:pt idx="1">
                  <c:v>LOr</c:v>
                </c:pt>
                <c:pt idx="2">
                  <c:v>NOr</c:v>
                </c:pt>
              </c:strCache>
            </c:strRef>
          </c:cat>
          <c:val>
            <c:numRef>
              <c:f>[1]Sheet1!$H$85:$H$87</c:f>
              <c:numCache>
                <c:formatCode>0.00_);[Red]\(0.00\)</c:formatCode>
                <c:ptCount val="3"/>
                <c:pt idx="0">
                  <c:v>0.22768342262244004</c:v>
                </c:pt>
                <c:pt idx="1">
                  <c:v>0.13592461719670199</c:v>
                </c:pt>
                <c:pt idx="2">
                  <c:v>5.4211786162088223E-2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7A-4E48-A66B-73BF336E6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8266127"/>
        <c:axId val="1"/>
      </c:barChart>
      <c:catAx>
        <c:axId val="1468266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Rosthorin A Content (%)</a:t>
                </a:r>
                <a:endParaRPr lang="zh-CN" altLang="en-US" sz="1600" b="1">
                  <a:solidFill>
                    <a:schemeClr val="tx1">
                      <a:lumMod val="95000"/>
                      <a:lumOff val="5000"/>
                    </a:scheme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2742010189902732E-2"/>
              <c:y val="8.8533548691029015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_);[Red]\(0.00\)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682661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926883056845995"/>
          <c:y val="4.6145742198891802E-2"/>
          <c:w val="0.71901965093631826"/>
          <c:h val="0.813616757207674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[1]Sheet1!$K$84</c:f>
              <c:strCache>
                <c:ptCount val="1"/>
                <c:pt idx="0">
                  <c:v>Rosmarinic acid</c:v>
                </c:pt>
              </c:strCache>
            </c:strRef>
          </c:tx>
          <c:spPr>
            <a:solidFill>
              <a:srgbClr val="4874CB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69-4721-B7D3-5C4825F963D1}"/>
              </c:ext>
            </c:extLst>
          </c:dPt>
          <c:dPt>
            <c:idx val="1"/>
            <c:invertIfNegative val="0"/>
            <c:bubble3D val="0"/>
            <c:spPr>
              <a:solidFill>
                <a:srgbClr val="8BCFE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969-4721-B7D3-5C4825F963D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69-4721-B7D3-5C4825F963D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969-4721-B7D3-5C4825F963D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zh-CN"/>
                      <a:t>c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969-4721-B7D3-5C4825F963D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969-4721-B7D3-5C4825F963D1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[1]Sheet1!$L$85:$L$87</c:f>
                <c:numCache>
                  <c:formatCode>General</c:formatCode>
                  <c:ptCount val="3"/>
                  <c:pt idx="0">
                    <c:v>5.8850801227113413E-2</c:v>
                  </c:pt>
                  <c:pt idx="1">
                    <c:v>6.1213723951414689E-3</c:v>
                  </c:pt>
                  <c:pt idx="2">
                    <c:v>3.0022037275961509E-2</c:v>
                  </c:pt>
                </c:numCache>
              </c:numRef>
            </c:plus>
            <c:minus>
              <c:numRef>
                <c:f>[1]Sheet1!$L$85:$L$87</c:f>
                <c:numCache>
                  <c:formatCode>General</c:formatCode>
                  <c:ptCount val="3"/>
                  <c:pt idx="0">
                    <c:v>5.8850801227113413E-2</c:v>
                  </c:pt>
                  <c:pt idx="1">
                    <c:v>6.1213723951414689E-3</c:v>
                  </c:pt>
                  <c:pt idx="2">
                    <c:v>3.0022037275961509E-2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[1]Sheet1!$J$85:$J$87</c:f>
              <c:strCache>
                <c:ptCount val="3"/>
                <c:pt idx="0">
                  <c:v>HOr</c:v>
                </c:pt>
                <c:pt idx="1">
                  <c:v>LOr</c:v>
                </c:pt>
                <c:pt idx="2">
                  <c:v>NOr</c:v>
                </c:pt>
              </c:strCache>
            </c:strRef>
          </c:cat>
          <c:val>
            <c:numRef>
              <c:f>[1]Sheet1!$K$85:$K$87</c:f>
              <c:numCache>
                <c:formatCode>0.00_);[Red]\(0.00\)</c:formatCode>
                <c:ptCount val="3"/>
                <c:pt idx="0">
                  <c:v>1.3929684916666669</c:v>
                </c:pt>
                <c:pt idx="1">
                  <c:v>0.79183999999999999</c:v>
                </c:pt>
                <c:pt idx="2">
                  <c:v>1.2202407905287476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69-4721-B7D3-5C4825F96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8267791"/>
        <c:axId val="1"/>
      </c:barChart>
      <c:catAx>
        <c:axId val="146826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500" b="1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Rosmarinic Acid Conten </a:t>
                </a:r>
                <a:r>
                  <a:rPr lang="en-US" altLang="zh-CN" sz="1600" b="1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(%)</a:t>
                </a:r>
                <a:endParaRPr lang="zh-CN" altLang="en-US" sz="1600" b="1">
                  <a:solidFill>
                    <a:schemeClr val="tx1">
                      <a:lumMod val="95000"/>
                      <a:lumOff val="5000"/>
                    </a:scheme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3.2082569302124908E-3"/>
              <c:y val="6.862692888026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_);[Red]\(0.0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95000"/>
                <a:lumOff val="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68267791"/>
        <c:crosses val="autoZero"/>
        <c:crossBetween val="between"/>
        <c:majorUnit val="0.300000000000000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404746385769341"/>
          <c:y val="0.11193075736666937"/>
          <c:w val="0.69539695977584148"/>
          <c:h val="0.750061219795979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[1]Sheet1!$N$84</c:f>
              <c:strCache>
                <c:ptCount val="1"/>
                <c:pt idx="0">
                  <c:v>Rutin</c:v>
                </c:pt>
              </c:strCache>
            </c:strRef>
          </c:tx>
          <c:spPr>
            <a:solidFill>
              <a:srgbClr val="4874CB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D14-45AD-B8BC-E4684463A5FB}"/>
              </c:ext>
            </c:extLst>
          </c:dPt>
          <c:dPt>
            <c:idx val="1"/>
            <c:invertIfNegative val="0"/>
            <c:bubble3D val="0"/>
            <c:spPr>
              <a:solidFill>
                <a:srgbClr val="8BCFE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D14-45AD-B8BC-E4684463A5F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D14-45AD-B8BC-E4684463A5F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D14-45AD-B8BC-E4684463A5F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zh-CN"/>
                      <a:t>c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D14-45AD-B8BC-E4684463A5F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D14-45AD-B8BC-E4684463A5FB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[1]Sheet1!$O$85:$O$87</c:f>
                <c:numCache>
                  <c:formatCode>General</c:formatCode>
                  <c:ptCount val="3"/>
                  <c:pt idx="0">
                    <c:v>1.8823410459909305E-3</c:v>
                  </c:pt>
                  <c:pt idx="1">
                    <c:v>1.6120912195617684E-4</c:v>
                  </c:pt>
                  <c:pt idx="2">
                    <c:v>2.9270203986817497E-3</c:v>
                  </c:pt>
                </c:numCache>
              </c:numRef>
            </c:plus>
            <c:minus>
              <c:numRef>
                <c:f>[1]Sheet1!$O$85:$O$87</c:f>
                <c:numCache>
                  <c:formatCode>General</c:formatCode>
                  <c:ptCount val="3"/>
                  <c:pt idx="0">
                    <c:v>1.8823410459909305E-3</c:v>
                  </c:pt>
                  <c:pt idx="1">
                    <c:v>1.6120912195617684E-4</c:v>
                  </c:pt>
                  <c:pt idx="2">
                    <c:v>2.9270203986817497E-3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[1]Sheet1!$M$85:$M$87</c:f>
              <c:strCache>
                <c:ptCount val="3"/>
                <c:pt idx="0">
                  <c:v>HOr</c:v>
                </c:pt>
                <c:pt idx="1">
                  <c:v>LOr</c:v>
                </c:pt>
                <c:pt idx="2">
                  <c:v>NOr</c:v>
                </c:pt>
              </c:strCache>
            </c:strRef>
          </c:cat>
          <c:val>
            <c:numRef>
              <c:f>[1]Sheet1!$N$85:$N$87</c:f>
              <c:numCache>
                <c:formatCode>0.00_);[Red]\(0.00\)</c:formatCode>
                <c:ptCount val="3"/>
                <c:pt idx="0">
                  <c:v>5.919744666666666E-2</c:v>
                </c:pt>
                <c:pt idx="1">
                  <c:v>8.4042947056645698E-3</c:v>
                </c:pt>
                <c:pt idx="2">
                  <c:v>7.9729255071720823E-2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14-45AD-B8BC-E4684463A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8271535"/>
        <c:axId val="1"/>
      </c:barChart>
      <c:catAx>
        <c:axId val="146827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9.0000000000000024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800" b="1" i="0" u="none" strike="noStrike" kern="1200" spc="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Rutin Content (%)</a:t>
                </a:r>
              </a:p>
            </c:rich>
          </c:tx>
          <c:layout>
            <c:manualLayout>
              <c:xMode val="edge"/>
              <c:yMode val="edge"/>
              <c:x val="1.7738972144610954E-2"/>
              <c:y val="0.1540574459040949"/>
            </c:manualLayout>
          </c:layout>
          <c:overlay val="0"/>
          <c:spPr>
            <a:noFill/>
            <a:ln w="25400">
              <a:noFill/>
            </a:ln>
          </c:spPr>
        </c:title>
        <c:numFmt formatCode="0.00_);[Red]\(0.0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95000"/>
                <a:lumOff val="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68271535"/>
        <c:crosses val="autoZero"/>
        <c:crossBetween val="between"/>
        <c:majorUnit val="1.5000000000000003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90</xdr:row>
      <xdr:rowOff>19050</xdr:rowOff>
    </xdr:from>
    <xdr:to>
      <xdr:col>4</xdr:col>
      <xdr:colOff>571500</xdr:colOff>
      <xdr:row>104</xdr:row>
      <xdr:rowOff>123825</xdr:rowOff>
    </xdr:to>
    <xdr:graphicFrame macro="">
      <xdr:nvGraphicFramePr>
        <xdr:cNvPr id="8" name="图表 1">
          <a:extLst>
            <a:ext uri="{FF2B5EF4-FFF2-40B4-BE49-F238E27FC236}">
              <a16:creationId xmlns:a16="http://schemas.microsoft.com/office/drawing/2014/main" id="{5C302563-E8E7-4C07-81E4-6B29FA4E9B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105</xdr:row>
      <xdr:rowOff>114300</xdr:rowOff>
    </xdr:from>
    <xdr:to>
      <xdr:col>4</xdr:col>
      <xdr:colOff>581025</xdr:colOff>
      <xdr:row>120</xdr:row>
      <xdr:rowOff>114300</xdr:rowOff>
    </xdr:to>
    <xdr:graphicFrame macro="">
      <xdr:nvGraphicFramePr>
        <xdr:cNvPr id="9" name="图表 2">
          <a:extLst>
            <a:ext uri="{FF2B5EF4-FFF2-40B4-BE49-F238E27FC236}">
              <a16:creationId xmlns:a16="http://schemas.microsoft.com/office/drawing/2014/main" id="{36EBBBC0-4D66-4048-A52B-B3EF140CE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628650</xdr:colOff>
      <xdr:row>90</xdr:row>
      <xdr:rowOff>19050</xdr:rowOff>
    </xdr:from>
    <xdr:to>
      <xdr:col>9</xdr:col>
      <xdr:colOff>76200</xdr:colOff>
      <xdr:row>105</xdr:row>
      <xdr:rowOff>19050</xdr:rowOff>
    </xdr:to>
    <xdr:graphicFrame macro="">
      <xdr:nvGraphicFramePr>
        <xdr:cNvPr id="10" name="图表 3">
          <a:extLst>
            <a:ext uri="{FF2B5EF4-FFF2-40B4-BE49-F238E27FC236}">
              <a16:creationId xmlns:a16="http://schemas.microsoft.com/office/drawing/2014/main" id="{D3487612-3866-4ED4-A083-300E916EC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685800</xdr:colOff>
      <xdr:row>105</xdr:row>
      <xdr:rowOff>66675</xdr:rowOff>
    </xdr:from>
    <xdr:to>
      <xdr:col>9</xdr:col>
      <xdr:colOff>180975</xdr:colOff>
      <xdr:row>121</xdr:row>
      <xdr:rowOff>57150</xdr:rowOff>
    </xdr:to>
    <xdr:graphicFrame macro="">
      <xdr:nvGraphicFramePr>
        <xdr:cNvPr id="11" name="图表 5">
          <a:extLst>
            <a:ext uri="{FF2B5EF4-FFF2-40B4-BE49-F238E27FC236}">
              <a16:creationId xmlns:a16="http://schemas.microsoft.com/office/drawing/2014/main" id="{B16D63E6-7585-4058-AD3D-75833A5A9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152400</xdr:colOff>
      <xdr:row>90</xdr:row>
      <xdr:rowOff>19050</xdr:rowOff>
    </xdr:from>
    <xdr:to>
      <xdr:col>13</xdr:col>
      <xdr:colOff>257175</xdr:colOff>
      <xdr:row>105</xdr:row>
      <xdr:rowOff>9525</xdr:rowOff>
    </xdr:to>
    <xdr:graphicFrame macro="">
      <xdr:nvGraphicFramePr>
        <xdr:cNvPr id="12" name="图表 6">
          <a:extLst>
            <a:ext uri="{FF2B5EF4-FFF2-40B4-BE49-F238E27FC236}">
              <a16:creationId xmlns:a16="http://schemas.microsoft.com/office/drawing/2014/main" id="{95EE90D4-85FF-4F29-AB6D-29BF84BC9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57150</xdr:colOff>
      <xdr:row>0</xdr:row>
      <xdr:rowOff>114300</xdr:rowOff>
    </xdr:from>
    <xdr:to>
      <xdr:col>9</xdr:col>
      <xdr:colOff>19050</xdr:colOff>
      <xdr:row>24</xdr:row>
      <xdr:rowOff>133350</xdr:rowOff>
    </xdr:to>
    <xdr:pic>
      <xdr:nvPicPr>
        <xdr:cNvPr id="13" name="图片 6">
          <a:extLst>
            <a:ext uri="{FF2B5EF4-FFF2-40B4-BE49-F238E27FC236}">
              <a16:creationId xmlns:a16="http://schemas.microsoft.com/office/drawing/2014/main" id="{0E98C27F-7AA6-4F88-8620-E585B9FAD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14300"/>
          <a:ext cx="6134100" cy="436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lementary%20Table%20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4">
          <cell r="B84" t="str">
            <v>Oridonin</v>
          </cell>
          <cell r="E84" t="str">
            <v>Lasiodonin</v>
          </cell>
          <cell r="H84" t="str">
            <v>Rosthorin</v>
          </cell>
          <cell r="K84" t="str">
            <v>Rosmarinic acid</v>
          </cell>
          <cell r="N84" t="str">
            <v>Rutin</v>
          </cell>
        </row>
        <row r="85">
          <cell r="A85" t="str">
            <v>HOr</v>
          </cell>
          <cell r="B85">
            <v>0.89795243833333327</v>
          </cell>
          <cell r="C85">
            <v>1.1045746848345601E-2</v>
          </cell>
          <cell r="D85" t="str">
            <v>HOr</v>
          </cell>
          <cell r="E85">
            <v>0.48679571130459814</v>
          </cell>
          <cell r="F85">
            <v>3.3786476293491845E-2</v>
          </cell>
          <cell r="G85" t="str">
            <v>HOr</v>
          </cell>
          <cell r="H85">
            <v>0.22768342262244004</v>
          </cell>
          <cell r="I85">
            <v>1.2290126771969927E-2</v>
          </cell>
          <cell r="J85" t="str">
            <v>HOr</v>
          </cell>
          <cell r="K85">
            <v>1.3929684916666669</v>
          </cell>
          <cell r="L85">
            <v>5.8850801227113413E-2</v>
          </cell>
          <cell r="M85" t="str">
            <v>HOr</v>
          </cell>
          <cell r="N85">
            <v>5.919744666666666E-2</v>
          </cell>
          <cell r="O85">
            <v>1.8823410459909305E-3</v>
          </cell>
        </row>
        <row r="86">
          <cell r="A86" t="str">
            <v>LOr</v>
          </cell>
          <cell r="B86">
            <v>0.13591193067311566</v>
          </cell>
          <cell r="C86">
            <v>2.9086360774718658E-3</v>
          </cell>
          <cell r="D86" t="str">
            <v>LOr</v>
          </cell>
          <cell r="E86">
            <v>0.33294655920942168</v>
          </cell>
          <cell r="F86">
            <v>4.5085152179838361E-3</v>
          </cell>
          <cell r="G86" t="str">
            <v>LOr</v>
          </cell>
          <cell r="H86">
            <v>0.13592461719670199</v>
          </cell>
          <cell r="I86">
            <v>3.1014862741358513E-2</v>
          </cell>
          <cell r="J86" t="str">
            <v>LOr</v>
          </cell>
          <cell r="K86">
            <v>0.79183999999999999</v>
          </cell>
          <cell r="L86">
            <v>6.1213723951414689E-3</v>
          </cell>
          <cell r="M86" t="str">
            <v>LOr</v>
          </cell>
          <cell r="N86">
            <v>8.4042947056645698E-3</v>
          </cell>
          <cell r="O86">
            <v>1.6120912195617684E-4</v>
          </cell>
        </row>
        <row r="87">
          <cell r="A87" t="str">
            <v>NOr</v>
          </cell>
          <cell r="B87">
            <v>0</v>
          </cell>
          <cell r="C87">
            <v>0</v>
          </cell>
          <cell r="D87" t="str">
            <v>NOr</v>
          </cell>
          <cell r="E87">
            <v>0</v>
          </cell>
          <cell r="F87">
            <v>0</v>
          </cell>
          <cell r="G87" t="str">
            <v>NOr</v>
          </cell>
          <cell r="H87">
            <v>5.4211786162088223E-2</v>
          </cell>
          <cell r="I87">
            <v>1.387238702365147E-2</v>
          </cell>
          <cell r="J87" t="str">
            <v>NOr</v>
          </cell>
          <cell r="K87">
            <v>1.2202407905287476</v>
          </cell>
          <cell r="L87">
            <v>3.0022037275961509E-2</v>
          </cell>
          <cell r="M87" t="str">
            <v>NOr</v>
          </cell>
          <cell r="N87">
            <v>7.9729255071720823E-2</v>
          </cell>
          <cell r="O87">
            <v>2.9270203986817497E-3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4:IV87"/>
  <sheetViews>
    <sheetView tabSelected="1" topLeftCell="A118" workbookViewId="0">
      <selection sqref="A1:XFD1048576"/>
    </sheetView>
  </sheetViews>
  <sheetFormatPr defaultRowHeight="15.75" x14ac:dyDescent="0.2"/>
  <cols>
    <col min="1" max="1" width="15.875" style="1" customWidth="1"/>
    <col min="2" max="2" width="19.375" style="2" customWidth="1"/>
    <col min="3" max="3" width="14" style="2" customWidth="1"/>
    <col min="4" max="4" width="16.375" style="2" customWidth="1"/>
    <col min="5" max="5" width="14.875" style="2" customWidth="1"/>
    <col min="6" max="6" width="15" style="2" customWidth="1"/>
    <col min="7" max="7" width="11.75" style="2" customWidth="1"/>
    <col min="8" max="8" width="11.75" style="2" bestFit="1" customWidth="1"/>
    <col min="9" max="9" width="11.75" style="2" customWidth="1"/>
    <col min="10" max="10" width="19.25" style="2" customWidth="1"/>
    <col min="11" max="11" width="16.125" style="2" customWidth="1"/>
    <col min="12" max="12" width="13.625" style="2" customWidth="1"/>
    <col min="13" max="13" width="11.75" style="2" customWidth="1"/>
    <col min="14" max="14" width="11.75" style="2" bestFit="1" customWidth="1"/>
    <col min="15" max="15" width="9" style="1"/>
    <col min="16" max="256" width="9" style="4"/>
    <col min="257" max="257" width="15.875" style="4" customWidth="1"/>
    <col min="258" max="258" width="19.375" style="4" customWidth="1"/>
    <col min="259" max="259" width="14" style="4" customWidth="1"/>
    <col min="260" max="260" width="16.375" style="4" customWidth="1"/>
    <col min="261" max="261" width="14.875" style="4" customWidth="1"/>
    <col min="262" max="262" width="15" style="4" customWidth="1"/>
    <col min="263" max="263" width="11.75" style="4" customWidth="1"/>
    <col min="264" max="264" width="11.75" style="4" bestFit="1" customWidth="1"/>
    <col min="265" max="265" width="11.75" style="4" customWidth="1"/>
    <col min="266" max="266" width="19.25" style="4" customWidth="1"/>
    <col min="267" max="267" width="16.125" style="4" customWidth="1"/>
    <col min="268" max="268" width="13.625" style="4" customWidth="1"/>
    <col min="269" max="269" width="11.75" style="4" customWidth="1"/>
    <col min="270" max="270" width="11.75" style="4" bestFit="1" customWidth="1"/>
    <col min="271" max="512" width="9" style="4"/>
    <col min="513" max="513" width="15.875" style="4" customWidth="1"/>
    <col min="514" max="514" width="19.375" style="4" customWidth="1"/>
    <col min="515" max="515" width="14" style="4" customWidth="1"/>
    <col min="516" max="516" width="16.375" style="4" customWidth="1"/>
    <col min="517" max="517" width="14.875" style="4" customWidth="1"/>
    <col min="518" max="518" width="15" style="4" customWidth="1"/>
    <col min="519" max="519" width="11.75" style="4" customWidth="1"/>
    <col min="520" max="520" width="11.75" style="4" bestFit="1" customWidth="1"/>
    <col min="521" max="521" width="11.75" style="4" customWidth="1"/>
    <col min="522" max="522" width="19.25" style="4" customWidth="1"/>
    <col min="523" max="523" width="16.125" style="4" customWidth="1"/>
    <col min="524" max="524" width="13.625" style="4" customWidth="1"/>
    <col min="525" max="525" width="11.75" style="4" customWidth="1"/>
    <col min="526" max="526" width="11.75" style="4" bestFit="1" customWidth="1"/>
    <col min="527" max="768" width="9" style="4"/>
    <col min="769" max="769" width="15.875" style="4" customWidth="1"/>
    <col min="770" max="770" width="19.375" style="4" customWidth="1"/>
    <col min="771" max="771" width="14" style="4" customWidth="1"/>
    <col min="772" max="772" width="16.375" style="4" customWidth="1"/>
    <col min="773" max="773" width="14.875" style="4" customWidth="1"/>
    <col min="774" max="774" width="15" style="4" customWidth="1"/>
    <col min="775" max="775" width="11.75" style="4" customWidth="1"/>
    <col min="776" max="776" width="11.75" style="4" bestFit="1" customWidth="1"/>
    <col min="777" max="777" width="11.75" style="4" customWidth="1"/>
    <col min="778" max="778" width="19.25" style="4" customWidth="1"/>
    <col min="779" max="779" width="16.125" style="4" customWidth="1"/>
    <col min="780" max="780" width="13.625" style="4" customWidth="1"/>
    <col min="781" max="781" width="11.75" style="4" customWidth="1"/>
    <col min="782" max="782" width="11.75" style="4" bestFit="1" customWidth="1"/>
    <col min="783" max="1024" width="9" style="4"/>
    <col min="1025" max="1025" width="15.875" style="4" customWidth="1"/>
    <col min="1026" max="1026" width="19.375" style="4" customWidth="1"/>
    <col min="1027" max="1027" width="14" style="4" customWidth="1"/>
    <col min="1028" max="1028" width="16.375" style="4" customWidth="1"/>
    <col min="1029" max="1029" width="14.875" style="4" customWidth="1"/>
    <col min="1030" max="1030" width="15" style="4" customWidth="1"/>
    <col min="1031" max="1031" width="11.75" style="4" customWidth="1"/>
    <col min="1032" max="1032" width="11.75" style="4" bestFit="1" customWidth="1"/>
    <col min="1033" max="1033" width="11.75" style="4" customWidth="1"/>
    <col min="1034" max="1034" width="19.25" style="4" customWidth="1"/>
    <col min="1035" max="1035" width="16.125" style="4" customWidth="1"/>
    <col min="1036" max="1036" width="13.625" style="4" customWidth="1"/>
    <col min="1037" max="1037" width="11.75" style="4" customWidth="1"/>
    <col min="1038" max="1038" width="11.75" style="4" bestFit="1" customWidth="1"/>
    <col min="1039" max="1280" width="9" style="4"/>
    <col min="1281" max="1281" width="15.875" style="4" customWidth="1"/>
    <col min="1282" max="1282" width="19.375" style="4" customWidth="1"/>
    <col min="1283" max="1283" width="14" style="4" customWidth="1"/>
    <col min="1284" max="1284" width="16.375" style="4" customWidth="1"/>
    <col min="1285" max="1285" width="14.875" style="4" customWidth="1"/>
    <col min="1286" max="1286" width="15" style="4" customWidth="1"/>
    <col min="1287" max="1287" width="11.75" style="4" customWidth="1"/>
    <col min="1288" max="1288" width="11.75" style="4" bestFit="1" customWidth="1"/>
    <col min="1289" max="1289" width="11.75" style="4" customWidth="1"/>
    <col min="1290" max="1290" width="19.25" style="4" customWidth="1"/>
    <col min="1291" max="1291" width="16.125" style="4" customWidth="1"/>
    <col min="1292" max="1292" width="13.625" style="4" customWidth="1"/>
    <col min="1293" max="1293" width="11.75" style="4" customWidth="1"/>
    <col min="1294" max="1294" width="11.75" style="4" bestFit="1" customWidth="1"/>
    <col min="1295" max="1536" width="9" style="4"/>
    <col min="1537" max="1537" width="15.875" style="4" customWidth="1"/>
    <col min="1538" max="1538" width="19.375" style="4" customWidth="1"/>
    <col min="1539" max="1539" width="14" style="4" customWidth="1"/>
    <col min="1540" max="1540" width="16.375" style="4" customWidth="1"/>
    <col min="1541" max="1541" width="14.875" style="4" customWidth="1"/>
    <col min="1542" max="1542" width="15" style="4" customWidth="1"/>
    <col min="1543" max="1543" width="11.75" style="4" customWidth="1"/>
    <col min="1544" max="1544" width="11.75" style="4" bestFit="1" customWidth="1"/>
    <col min="1545" max="1545" width="11.75" style="4" customWidth="1"/>
    <col min="1546" max="1546" width="19.25" style="4" customWidth="1"/>
    <col min="1547" max="1547" width="16.125" style="4" customWidth="1"/>
    <col min="1548" max="1548" width="13.625" style="4" customWidth="1"/>
    <col min="1549" max="1549" width="11.75" style="4" customWidth="1"/>
    <col min="1550" max="1550" width="11.75" style="4" bestFit="1" customWidth="1"/>
    <col min="1551" max="1792" width="9" style="4"/>
    <col min="1793" max="1793" width="15.875" style="4" customWidth="1"/>
    <col min="1794" max="1794" width="19.375" style="4" customWidth="1"/>
    <col min="1795" max="1795" width="14" style="4" customWidth="1"/>
    <col min="1796" max="1796" width="16.375" style="4" customWidth="1"/>
    <col min="1797" max="1797" width="14.875" style="4" customWidth="1"/>
    <col min="1798" max="1798" width="15" style="4" customWidth="1"/>
    <col min="1799" max="1799" width="11.75" style="4" customWidth="1"/>
    <col min="1800" max="1800" width="11.75" style="4" bestFit="1" customWidth="1"/>
    <col min="1801" max="1801" width="11.75" style="4" customWidth="1"/>
    <col min="1802" max="1802" width="19.25" style="4" customWidth="1"/>
    <col min="1803" max="1803" width="16.125" style="4" customWidth="1"/>
    <col min="1804" max="1804" width="13.625" style="4" customWidth="1"/>
    <col min="1805" max="1805" width="11.75" style="4" customWidth="1"/>
    <col min="1806" max="1806" width="11.75" style="4" bestFit="1" customWidth="1"/>
    <col min="1807" max="2048" width="9" style="4"/>
    <col min="2049" max="2049" width="15.875" style="4" customWidth="1"/>
    <col min="2050" max="2050" width="19.375" style="4" customWidth="1"/>
    <col min="2051" max="2051" width="14" style="4" customWidth="1"/>
    <col min="2052" max="2052" width="16.375" style="4" customWidth="1"/>
    <col min="2053" max="2053" width="14.875" style="4" customWidth="1"/>
    <col min="2054" max="2054" width="15" style="4" customWidth="1"/>
    <col min="2055" max="2055" width="11.75" style="4" customWidth="1"/>
    <col min="2056" max="2056" width="11.75" style="4" bestFit="1" customWidth="1"/>
    <col min="2057" max="2057" width="11.75" style="4" customWidth="1"/>
    <col min="2058" max="2058" width="19.25" style="4" customWidth="1"/>
    <col min="2059" max="2059" width="16.125" style="4" customWidth="1"/>
    <col min="2060" max="2060" width="13.625" style="4" customWidth="1"/>
    <col min="2061" max="2061" width="11.75" style="4" customWidth="1"/>
    <col min="2062" max="2062" width="11.75" style="4" bestFit="1" customWidth="1"/>
    <col min="2063" max="2304" width="9" style="4"/>
    <col min="2305" max="2305" width="15.875" style="4" customWidth="1"/>
    <col min="2306" max="2306" width="19.375" style="4" customWidth="1"/>
    <col min="2307" max="2307" width="14" style="4" customWidth="1"/>
    <col min="2308" max="2308" width="16.375" style="4" customWidth="1"/>
    <col min="2309" max="2309" width="14.875" style="4" customWidth="1"/>
    <col min="2310" max="2310" width="15" style="4" customWidth="1"/>
    <col min="2311" max="2311" width="11.75" style="4" customWidth="1"/>
    <col min="2312" max="2312" width="11.75" style="4" bestFit="1" customWidth="1"/>
    <col min="2313" max="2313" width="11.75" style="4" customWidth="1"/>
    <col min="2314" max="2314" width="19.25" style="4" customWidth="1"/>
    <col min="2315" max="2315" width="16.125" style="4" customWidth="1"/>
    <col min="2316" max="2316" width="13.625" style="4" customWidth="1"/>
    <col min="2317" max="2317" width="11.75" style="4" customWidth="1"/>
    <col min="2318" max="2318" width="11.75" style="4" bestFit="1" customWidth="1"/>
    <col min="2319" max="2560" width="9" style="4"/>
    <col min="2561" max="2561" width="15.875" style="4" customWidth="1"/>
    <col min="2562" max="2562" width="19.375" style="4" customWidth="1"/>
    <col min="2563" max="2563" width="14" style="4" customWidth="1"/>
    <col min="2564" max="2564" width="16.375" style="4" customWidth="1"/>
    <col min="2565" max="2565" width="14.875" style="4" customWidth="1"/>
    <col min="2566" max="2566" width="15" style="4" customWidth="1"/>
    <col min="2567" max="2567" width="11.75" style="4" customWidth="1"/>
    <col min="2568" max="2568" width="11.75" style="4" bestFit="1" customWidth="1"/>
    <col min="2569" max="2569" width="11.75" style="4" customWidth="1"/>
    <col min="2570" max="2570" width="19.25" style="4" customWidth="1"/>
    <col min="2571" max="2571" width="16.125" style="4" customWidth="1"/>
    <col min="2572" max="2572" width="13.625" style="4" customWidth="1"/>
    <col min="2573" max="2573" width="11.75" style="4" customWidth="1"/>
    <col min="2574" max="2574" width="11.75" style="4" bestFit="1" customWidth="1"/>
    <col min="2575" max="2816" width="9" style="4"/>
    <col min="2817" max="2817" width="15.875" style="4" customWidth="1"/>
    <col min="2818" max="2818" width="19.375" style="4" customWidth="1"/>
    <col min="2819" max="2819" width="14" style="4" customWidth="1"/>
    <col min="2820" max="2820" width="16.375" style="4" customWidth="1"/>
    <col min="2821" max="2821" width="14.875" style="4" customWidth="1"/>
    <col min="2822" max="2822" width="15" style="4" customWidth="1"/>
    <col min="2823" max="2823" width="11.75" style="4" customWidth="1"/>
    <col min="2824" max="2824" width="11.75" style="4" bestFit="1" customWidth="1"/>
    <col min="2825" max="2825" width="11.75" style="4" customWidth="1"/>
    <col min="2826" max="2826" width="19.25" style="4" customWidth="1"/>
    <col min="2827" max="2827" width="16.125" style="4" customWidth="1"/>
    <col min="2828" max="2828" width="13.625" style="4" customWidth="1"/>
    <col min="2829" max="2829" width="11.75" style="4" customWidth="1"/>
    <col min="2830" max="2830" width="11.75" style="4" bestFit="1" customWidth="1"/>
    <col min="2831" max="3072" width="9" style="4"/>
    <col min="3073" max="3073" width="15.875" style="4" customWidth="1"/>
    <col min="3074" max="3074" width="19.375" style="4" customWidth="1"/>
    <col min="3075" max="3075" width="14" style="4" customWidth="1"/>
    <col min="3076" max="3076" width="16.375" style="4" customWidth="1"/>
    <col min="3077" max="3077" width="14.875" style="4" customWidth="1"/>
    <col min="3078" max="3078" width="15" style="4" customWidth="1"/>
    <col min="3079" max="3079" width="11.75" style="4" customWidth="1"/>
    <col min="3080" max="3080" width="11.75" style="4" bestFit="1" customWidth="1"/>
    <col min="3081" max="3081" width="11.75" style="4" customWidth="1"/>
    <col min="3082" max="3082" width="19.25" style="4" customWidth="1"/>
    <col min="3083" max="3083" width="16.125" style="4" customWidth="1"/>
    <col min="3084" max="3084" width="13.625" style="4" customWidth="1"/>
    <col min="3085" max="3085" width="11.75" style="4" customWidth="1"/>
    <col min="3086" max="3086" width="11.75" style="4" bestFit="1" customWidth="1"/>
    <col min="3087" max="3328" width="9" style="4"/>
    <col min="3329" max="3329" width="15.875" style="4" customWidth="1"/>
    <col min="3330" max="3330" width="19.375" style="4" customWidth="1"/>
    <col min="3331" max="3331" width="14" style="4" customWidth="1"/>
    <col min="3332" max="3332" width="16.375" style="4" customWidth="1"/>
    <col min="3333" max="3333" width="14.875" style="4" customWidth="1"/>
    <col min="3334" max="3334" width="15" style="4" customWidth="1"/>
    <col min="3335" max="3335" width="11.75" style="4" customWidth="1"/>
    <col min="3336" max="3336" width="11.75" style="4" bestFit="1" customWidth="1"/>
    <col min="3337" max="3337" width="11.75" style="4" customWidth="1"/>
    <col min="3338" max="3338" width="19.25" style="4" customWidth="1"/>
    <col min="3339" max="3339" width="16.125" style="4" customWidth="1"/>
    <col min="3340" max="3340" width="13.625" style="4" customWidth="1"/>
    <col min="3341" max="3341" width="11.75" style="4" customWidth="1"/>
    <col min="3342" max="3342" width="11.75" style="4" bestFit="1" customWidth="1"/>
    <col min="3343" max="3584" width="9" style="4"/>
    <col min="3585" max="3585" width="15.875" style="4" customWidth="1"/>
    <col min="3586" max="3586" width="19.375" style="4" customWidth="1"/>
    <col min="3587" max="3587" width="14" style="4" customWidth="1"/>
    <col min="3588" max="3588" width="16.375" style="4" customWidth="1"/>
    <col min="3589" max="3589" width="14.875" style="4" customWidth="1"/>
    <col min="3590" max="3590" width="15" style="4" customWidth="1"/>
    <col min="3591" max="3591" width="11.75" style="4" customWidth="1"/>
    <col min="3592" max="3592" width="11.75" style="4" bestFit="1" customWidth="1"/>
    <col min="3593" max="3593" width="11.75" style="4" customWidth="1"/>
    <col min="3594" max="3594" width="19.25" style="4" customWidth="1"/>
    <col min="3595" max="3595" width="16.125" style="4" customWidth="1"/>
    <col min="3596" max="3596" width="13.625" style="4" customWidth="1"/>
    <col min="3597" max="3597" width="11.75" style="4" customWidth="1"/>
    <col min="3598" max="3598" width="11.75" style="4" bestFit="1" customWidth="1"/>
    <col min="3599" max="3840" width="9" style="4"/>
    <col min="3841" max="3841" width="15.875" style="4" customWidth="1"/>
    <col min="3842" max="3842" width="19.375" style="4" customWidth="1"/>
    <col min="3843" max="3843" width="14" style="4" customWidth="1"/>
    <col min="3844" max="3844" width="16.375" style="4" customWidth="1"/>
    <col min="3845" max="3845" width="14.875" style="4" customWidth="1"/>
    <col min="3846" max="3846" width="15" style="4" customWidth="1"/>
    <col min="3847" max="3847" width="11.75" style="4" customWidth="1"/>
    <col min="3848" max="3848" width="11.75" style="4" bestFit="1" customWidth="1"/>
    <col min="3849" max="3849" width="11.75" style="4" customWidth="1"/>
    <col min="3850" max="3850" width="19.25" style="4" customWidth="1"/>
    <col min="3851" max="3851" width="16.125" style="4" customWidth="1"/>
    <col min="3852" max="3852" width="13.625" style="4" customWidth="1"/>
    <col min="3853" max="3853" width="11.75" style="4" customWidth="1"/>
    <col min="3854" max="3854" width="11.75" style="4" bestFit="1" customWidth="1"/>
    <col min="3855" max="4096" width="9" style="4"/>
    <col min="4097" max="4097" width="15.875" style="4" customWidth="1"/>
    <col min="4098" max="4098" width="19.375" style="4" customWidth="1"/>
    <col min="4099" max="4099" width="14" style="4" customWidth="1"/>
    <col min="4100" max="4100" width="16.375" style="4" customWidth="1"/>
    <col min="4101" max="4101" width="14.875" style="4" customWidth="1"/>
    <col min="4102" max="4102" width="15" style="4" customWidth="1"/>
    <col min="4103" max="4103" width="11.75" style="4" customWidth="1"/>
    <col min="4104" max="4104" width="11.75" style="4" bestFit="1" customWidth="1"/>
    <col min="4105" max="4105" width="11.75" style="4" customWidth="1"/>
    <col min="4106" max="4106" width="19.25" style="4" customWidth="1"/>
    <col min="4107" max="4107" width="16.125" style="4" customWidth="1"/>
    <col min="4108" max="4108" width="13.625" style="4" customWidth="1"/>
    <col min="4109" max="4109" width="11.75" style="4" customWidth="1"/>
    <col min="4110" max="4110" width="11.75" style="4" bestFit="1" customWidth="1"/>
    <col min="4111" max="4352" width="9" style="4"/>
    <col min="4353" max="4353" width="15.875" style="4" customWidth="1"/>
    <col min="4354" max="4354" width="19.375" style="4" customWidth="1"/>
    <col min="4355" max="4355" width="14" style="4" customWidth="1"/>
    <col min="4356" max="4356" width="16.375" style="4" customWidth="1"/>
    <col min="4357" max="4357" width="14.875" style="4" customWidth="1"/>
    <col min="4358" max="4358" width="15" style="4" customWidth="1"/>
    <col min="4359" max="4359" width="11.75" style="4" customWidth="1"/>
    <col min="4360" max="4360" width="11.75" style="4" bestFit="1" customWidth="1"/>
    <col min="4361" max="4361" width="11.75" style="4" customWidth="1"/>
    <col min="4362" max="4362" width="19.25" style="4" customWidth="1"/>
    <col min="4363" max="4363" width="16.125" style="4" customWidth="1"/>
    <col min="4364" max="4364" width="13.625" style="4" customWidth="1"/>
    <col min="4365" max="4365" width="11.75" style="4" customWidth="1"/>
    <col min="4366" max="4366" width="11.75" style="4" bestFit="1" customWidth="1"/>
    <col min="4367" max="4608" width="9" style="4"/>
    <col min="4609" max="4609" width="15.875" style="4" customWidth="1"/>
    <col min="4610" max="4610" width="19.375" style="4" customWidth="1"/>
    <col min="4611" max="4611" width="14" style="4" customWidth="1"/>
    <col min="4612" max="4612" width="16.375" style="4" customWidth="1"/>
    <col min="4613" max="4613" width="14.875" style="4" customWidth="1"/>
    <col min="4614" max="4614" width="15" style="4" customWidth="1"/>
    <col min="4615" max="4615" width="11.75" style="4" customWidth="1"/>
    <col min="4616" max="4616" width="11.75" style="4" bestFit="1" customWidth="1"/>
    <col min="4617" max="4617" width="11.75" style="4" customWidth="1"/>
    <col min="4618" max="4618" width="19.25" style="4" customWidth="1"/>
    <col min="4619" max="4619" width="16.125" style="4" customWidth="1"/>
    <col min="4620" max="4620" width="13.625" style="4" customWidth="1"/>
    <col min="4621" max="4621" width="11.75" style="4" customWidth="1"/>
    <col min="4622" max="4622" width="11.75" style="4" bestFit="1" customWidth="1"/>
    <col min="4623" max="4864" width="9" style="4"/>
    <col min="4865" max="4865" width="15.875" style="4" customWidth="1"/>
    <col min="4866" max="4866" width="19.375" style="4" customWidth="1"/>
    <col min="4867" max="4867" width="14" style="4" customWidth="1"/>
    <col min="4868" max="4868" width="16.375" style="4" customWidth="1"/>
    <col min="4869" max="4869" width="14.875" style="4" customWidth="1"/>
    <col min="4870" max="4870" width="15" style="4" customWidth="1"/>
    <col min="4871" max="4871" width="11.75" style="4" customWidth="1"/>
    <col min="4872" max="4872" width="11.75" style="4" bestFit="1" customWidth="1"/>
    <col min="4873" max="4873" width="11.75" style="4" customWidth="1"/>
    <col min="4874" max="4874" width="19.25" style="4" customWidth="1"/>
    <col min="4875" max="4875" width="16.125" style="4" customWidth="1"/>
    <col min="4876" max="4876" width="13.625" style="4" customWidth="1"/>
    <col min="4877" max="4877" width="11.75" style="4" customWidth="1"/>
    <col min="4878" max="4878" width="11.75" style="4" bestFit="1" customWidth="1"/>
    <col min="4879" max="5120" width="9" style="4"/>
    <col min="5121" max="5121" width="15.875" style="4" customWidth="1"/>
    <col min="5122" max="5122" width="19.375" style="4" customWidth="1"/>
    <col min="5123" max="5123" width="14" style="4" customWidth="1"/>
    <col min="5124" max="5124" width="16.375" style="4" customWidth="1"/>
    <col min="5125" max="5125" width="14.875" style="4" customWidth="1"/>
    <col min="5126" max="5126" width="15" style="4" customWidth="1"/>
    <col min="5127" max="5127" width="11.75" style="4" customWidth="1"/>
    <col min="5128" max="5128" width="11.75" style="4" bestFit="1" customWidth="1"/>
    <col min="5129" max="5129" width="11.75" style="4" customWidth="1"/>
    <col min="5130" max="5130" width="19.25" style="4" customWidth="1"/>
    <col min="5131" max="5131" width="16.125" style="4" customWidth="1"/>
    <col min="5132" max="5132" width="13.625" style="4" customWidth="1"/>
    <col min="5133" max="5133" width="11.75" style="4" customWidth="1"/>
    <col min="5134" max="5134" width="11.75" style="4" bestFit="1" customWidth="1"/>
    <col min="5135" max="5376" width="9" style="4"/>
    <col min="5377" max="5377" width="15.875" style="4" customWidth="1"/>
    <col min="5378" max="5378" width="19.375" style="4" customWidth="1"/>
    <col min="5379" max="5379" width="14" style="4" customWidth="1"/>
    <col min="5380" max="5380" width="16.375" style="4" customWidth="1"/>
    <col min="5381" max="5381" width="14.875" style="4" customWidth="1"/>
    <col min="5382" max="5382" width="15" style="4" customWidth="1"/>
    <col min="5383" max="5383" width="11.75" style="4" customWidth="1"/>
    <col min="5384" max="5384" width="11.75" style="4" bestFit="1" customWidth="1"/>
    <col min="5385" max="5385" width="11.75" style="4" customWidth="1"/>
    <col min="5386" max="5386" width="19.25" style="4" customWidth="1"/>
    <col min="5387" max="5387" width="16.125" style="4" customWidth="1"/>
    <col min="5388" max="5388" width="13.625" style="4" customWidth="1"/>
    <col min="5389" max="5389" width="11.75" style="4" customWidth="1"/>
    <col min="5390" max="5390" width="11.75" style="4" bestFit="1" customWidth="1"/>
    <col min="5391" max="5632" width="9" style="4"/>
    <col min="5633" max="5633" width="15.875" style="4" customWidth="1"/>
    <col min="5634" max="5634" width="19.375" style="4" customWidth="1"/>
    <col min="5635" max="5635" width="14" style="4" customWidth="1"/>
    <col min="5636" max="5636" width="16.375" style="4" customWidth="1"/>
    <col min="5637" max="5637" width="14.875" style="4" customWidth="1"/>
    <col min="5638" max="5638" width="15" style="4" customWidth="1"/>
    <col min="5639" max="5639" width="11.75" style="4" customWidth="1"/>
    <col min="5640" max="5640" width="11.75" style="4" bestFit="1" customWidth="1"/>
    <col min="5641" max="5641" width="11.75" style="4" customWidth="1"/>
    <col min="5642" max="5642" width="19.25" style="4" customWidth="1"/>
    <col min="5643" max="5643" width="16.125" style="4" customWidth="1"/>
    <col min="5644" max="5644" width="13.625" style="4" customWidth="1"/>
    <col min="5645" max="5645" width="11.75" style="4" customWidth="1"/>
    <col min="5646" max="5646" width="11.75" style="4" bestFit="1" customWidth="1"/>
    <col min="5647" max="5888" width="9" style="4"/>
    <col min="5889" max="5889" width="15.875" style="4" customWidth="1"/>
    <col min="5890" max="5890" width="19.375" style="4" customWidth="1"/>
    <col min="5891" max="5891" width="14" style="4" customWidth="1"/>
    <col min="5892" max="5892" width="16.375" style="4" customWidth="1"/>
    <col min="5893" max="5893" width="14.875" style="4" customWidth="1"/>
    <col min="5894" max="5894" width="15" style="4" customWidth="1"/>
    <col min="5895" max="5895" width="11.75" style="4" customWidth="1"/>
    <col min="5896" max="5896" width="11.75" style="4" bestFit="1" customWidth="1"/>
    <col min="5897" max="5897" width="11.75" style="4" customWidth="1"/>
    <col min="5898" max="5898" width="19.25" style="4" customWidth="1"/>
    <col min="5899" max="5899" width="16.125" style="4" customWidth="1"/>
    <col min="5900" max="5900" width="13.625" style="4" customWidth="1"/>
    <col min="5901" max="5901" width="11.75" style="4" customWidth="1"/>
    <col min="5902" max="5902" width="11.75" style="4" bestFit="1" customWidth="1"/>
    <col min="5903" max="6144" width="9" style="4"/>
    <col min="6145" max="6145" width="15.875" style="4" customWidth="1"/>
    <col min="6146" max="6146" width="19.375" style="4" customWidth="1"/>
    <col min="6147" max="6147" width="14" style="4" customWidth="1"/>
    <col min="6148" max="6148" width="16.375" style="4" customWidth="1"/>
    <col min="6149" max="6149" width="14.875" style="4" customWidth="1"/>
    <col min="6150" max="6150" width="15" style="4" customWidth="1"/>
    <col min="6151" max="6151" width="11.75" style="4" customWidth="1"/>
    <col min="6152" max="6152" width="11.75" style="4" bestFit="1" customWidth="1"/>
    <col min="6153" max="6153" width="11.75" style="4" customWidth="1"/>
    <col min="6154" max="6154" width="19.25" style="4" customWidth="1"/>
    <col min="6155" max="6155" width="16.125" style="4" customWidth="1"/>
    <col min="6156" max="6156" width="13.625" style="4" customWidth="1"/>
    <col min="6157" max="6157" width="11.75" style="4" customWidth="1"/>
    <col min="6158" max="6158" width="11.75" style="4" bestFit="1" customWidth="1"/>
    <col min="6159" max="6400" width="9" style="4"/>
    <col min="6401" max="6401" width="15.875" style="4" customWidth="1"/>
    <col min="6402" max="6402" width="19.375" style="4" customWidth="1"/>
    <col min="6403" max="6403" width="14" style="4" customWidth="1"/>
    <col min="6404" max="6404" width="16.375" style="4" customWidth="1"/>
    <col min="6405" max="6405" width="14.875" style="4" customWidth="1"/>
    <col min="6406" max="6406" width="15" style="4" customWidth="1"/>
    <col min="6407" max="6407" width="11.75" style="4" customWidth="1"/>
    <col min="6408" max="6408" width="11.75" style="4" bestFit="1" customWidth="1"/>
    <col min="6409" max="6409" width="11.75" style="4" customWidth="1"/>
    <col min="6410" max="6410" width="19.25" style="4" customWidth="1"/>
    <col min="6411" max="6411" width="16.125" style="4" customWidth="1"/>
    <col min="6412" max="6412" width="13.625" style="4" customWidth="1"/>
    <col min="6413" max="6413" width="11.75" style="4" customWidth="1"/>
    <col min="6414" max="6414" width="11.75" style="4" bestFit="1" customWidth="1"/>
    <col min="6415" max="6656" width="9" style="4"/>
    <col min="6657" max="6657" width="15.875" style="4" customWidth="1"/>
    <col min="6658" max="6658" width="19.375" style="4" customWidth="1"/>
    <col min="6659" max="6659" width="14" style="4" customWidth="1"/>
    <col min="6660" max="6660" width="16.375" style="4" customWidth="1"/>
    <col min="6661" max="6661" width="14.875" style="4" customWidth="1"/>
    <col min="6662" max="6662" width="15" style="4" customWidth="1"/>
    <col min="6663" max="6663" width="11.75" style="4" customWidth="1"/>
    <col min="6664" max="6664" width="11.75" style="4" bestFit="1" customWidth="1"/>
    <col min="6665" max="6665" width="11.75" style="4" customWidth="1"/>
    <col min="6666" max="6666" width="19.25" style="4" customWidth="1"/>
    <col min="6667" max="6667" width="16.125" style="4" customWidth="1"/>
    <col min="6668" max="6668" width="13.625" style="4" customWidth="1"/>
    <col min="6669" max="6669" width="11.75" style="4" customWidth="1"/>
    <col min="6670" max="6670" width="11.75" style="4" bestFit="1" customWidth="1"/>
    <col min="6671" max="6912" width="9" style="4"/>
    <col min="6913" max="6913" width="15.875" style="4" customWidth="1"/>
    <col min="6914" max="6914" width="19.375" style="4" customWidth="1"/>
    <col min="6915" max="6915" width="14" style="4" customWidth="1"/>
    <col min="6916" max="6916" width="16.375" style="4" customWidth="1"/>
    <col min="6917" max="6917" width="14.875" style="4" customWidth="1"/>
    <col min="6918" max="6918" width="15" style="4" customWidth="1"/>
    <col min="6919" max="6919" width="11.75" style="4" customWidth="1"/>
    <col min="6920" max="6920" width="11.75" style="4" bestFit="1" customWidth="1"/>
    <col min="6921" max="6921" width="11.75" style="4" customWidth="1"/>
    <col min="6922" max="6922" width="19.25" style="4" customWidth="1"/>
    <col min="6923" max="6923" width="16.125" style="4" customWidth="1"/>
    <col min="6924" max="6924" width="13.625" style="4" customWidth="1"/>
    <col min="6925" max="6925" width="11.75" style="4" customWidth="1"/>
    <col min="6926" max="6926" width="11.75" style="4" bestFit="1" customWidth="1"/>
    <col min="6927" max="7168" width="9" style="4"/>
    <col min="7169" max="7169" width="15.875" style="4" customWidth="1"/>
    <col min="7170" max="7170" width="19.375" style="4" customWidth="1"/>
    <col min="7171" max="7171" width="14" style="4" customWidth="1"/>
    <col min="7172" max="7172" width="16.375" style="4" customWidth="1"/>
    <col min="7173" max="7173" width="14.875" style="4" customWidth="1"/>
    <col min="7174" max="7174" width="15" style="4" customWidth="1"/>
    <col min="7175" max="7175" width="11.75" style="4" customWidth="1"/>
    <col min="7176" max="7176" width="11.75" style="4" bestFit="1" customWidth="1"/>
    <col min="7177" max="7177" width="11.75" style="4" customWidth="1"/>
    <col min="7178" max="7178" width="19.25" style="4" customWidth="1"/>
    <col min="7179" max="7179" width="16.125" style="4" customWidth="1"/>
    <col min="7180" max="7180" width="13.625" style="4" customWidth="1"/>
    <col min="7181" max="7181" width="11.75" style="4" customWidth="1"/>
    <col min="7182" max="7182" width="11.75" style="4" bestFit="1" customWidth="1"/>
    <col min="7183" max="7424" width="9" style="4"/>
    <col min="7425" max="7425" width="15.875" style="4" customWidth="1"/>
    <col min="7426" max="7426" width="19.375" style="4" customWidth="1"/>
    <col min="7427" max="7427" width="14" style="4" customWidth="1"/>
    <col min="7428" max="7428" width="16.375" style="4" customWidth="1"/>
    <col min="7429" max="7429" width="14.875" style="4" customWidth="1"/>
    <col min="7430" max="7430" width="15" style="4" customWidth="1"/>
    <col min="7431" max="7431" width="11.75" style="4" customWidth="1"/>
    <col min="7432" max="7432" width="11.75" style="4" bestFit="1" customWidth="1"/>
    <col min="7433" max="7433" width="11.75" style="4" customWidth="1"/>
    <col min="7434" max="7434" width="19.25" style="4" customWidth="1"/>
    <col min="7435" max="7435" width="16.125" style="4" customWidth="1"/>
    <col min="7436" max="7436" width="13.625" style="4" customWidth="1"/>
    <col min="7437" max="7437" width="11.75" style="4" customWidth="1"/>
    <col min="7438" max="7438" width="11.75" style="4" bestFit="1" customWidth="1"/>
    <col min="7439" max="7680" width="9" style="4"/>
    <col min="7681" max="7681" width="15.875" style="4" customWidth="1"/>
    <col min="7682" max="7682" width="19.375" style="4" customWidth="1"/>
    <col min="7683" max="7683" width="14" style="4" customWidth="1"/>
    <col min="7684" max="7684" width="16.375" style="4" customWidth="1"/>
    <col min="7685" max="7685" width="14.875" style="4" customWidth="1"/>
    <col min="7686" max="7686" width="15" style="4" customWidth="1"/>
    <col min="7687" max="7687" width="11.75" style="4" customWidth="1"/>
    <col min="7688" max="7688" width="11.75" style="4" bestFit="1" customWidth="1"/>
    <col min="7689" max="7689" width="11.75" style="4" customWidth="1"/>
    <col min="7690" max="7690" width="19.25" style="4" customWidth="1"/>
    <col min="7691" max="7691" width="16.125" style="4" customWidth="1"/>
    <col min="7692" max="7692" width="13.625" style="4" customWidth="1"/>
    <col min="7693" max="7693" width="11.75" style="4" customWidth="1"/>
    <col min="7694" max="7694" width="11.75" style="4" bestFit="1" customWidth="1"/>
    <col min="7695" max="7936" width="9" style="4"/>
    <col min="7937" max="7937" width="15.875" style="4" customWidth="1"/>
    <col min="7938" max="7938" width="19.375" style="4" customWidth="1"/>
    <col min="7939" max="7939" width="14" style="4" customWidth="1"/>
    <col min="7940" max="7940" width="16.375" style="4" customWidth="1"/>
    <col min="7941" max="7941" width="14.875" style="4" customWidth="1"/>
    <col min="7942" max="7942" width="15" style="4" customWidth="1"/>
    <col min="7943" max="7943" width="11.75" style="4" customWidth="1"/>
    <col min="7944" max="7944" width="11.75" style="4" bestFit="1" customWidth="1"/>
    <col min="7945" max="7945" width="11.75" style="4" customWidth="1"/>
    <col min="7946" max="7946" width="19.25" style="4" customWidth="1"/>
    <col min="7947" max="7947" width="16.125" style="4" customWidth="1"/>
    <col min="7948" max="7948" width="13.625" style="4" customWidth="1"/>
    <col min="7949" max="7949" width="11.75" style="4" customWidth="1"/>
    <col min="7950" max="7950" width="11.75" style="4" bestFit="1" customWidth="1"/>
    <col min="7951" max="8192" width="9" style="4"/>
    <col min="8193" max="8193" width="15.875" style="4" customWidth="1"/>
    <col min="8194" max="8194" width="19.375" style="4" customWidth="1"/>
    <col min="8195" max="8195" width="14" style="4" customWidth="1"/>
    <col min="8196" max="8196" width="16.375" style="4" customWidth="1"/>
    <col min="8197" max="8197" width="14.875" style="4" customWidth="1"/>
    <col min="8198" max="8198" width="15" style="4" customWidth="1"/>
    <col min="8199" max="8199" width="11.75" style="4" customWidth="1"/>
    <col min="8200" max="8200" width="11.75" style="4" bestFit="1" customWidth="1"/>
    <col min="8201" max="8201" width="11.75" style="4" customWidth="1"/>
    <col min="8202" max="8202" width="19.25" style="4" customWidth="1"/>
    <col min="8203" max="8203" width="16.125" style="4" customWidth="1"/>
    <col min="8204" max="8204" width="13.625" style="4" customWidth="1"/>
    <col min="8205" max="8205" width="11.75" style="4" customWidth="1"/>
    <col min="8206" max="8206" width="11.75" style="4" bestFit="1" customWidth="1"/>
    <col min="8207" max="8448" width="9" style="4"/>
    <col min="8449" max="8449" width="15.875" style="4" customWidth="1"/>
    <col min="8450" max="8450" width="19.375" style="4" customWidth="1"/>
    <col min="8451" max="8451" width="14" style="4" customWidth="1"/>
    <col min="8452" max="8452" width="16.375" style="4" customWidth="1"/>
    <col min="8453" max="8453" width="14.875" style="4" customWidth="1"/>
    <col min="8454" max="8454" width="15" style="4" customWidth="1"/>
    <col min="8455" max="8455" width="11.75" style="4" customWidth="1"/>
    <col min="8456" max="8456" width="11.75" style="4" bestFit="1" customWidth="1"/>
    <col min="8457" max="8457" width="11.75" style="4" customWidth="1"/>
    <col min="8458" max="8458" width="19.25" style="4" customWidth="1"/>
    <col min="8459" max="8459" width="16.125" style="4" customWidth="1"/>
    <col min="8460" max="8460" width="13.625" style="4" customWidth="1"/>
    <col min="8461" max="8461" width="11.75" style="4" customWidth="1"/>
    <col min="8462" max="8462" width="11.75" style="4" bestFit="1" customWidth="1"/>
    <col min="8463" max="8704" width="9" style="4"/>
    <col min="8705" max="8705" width="15.875" style="4" customWidth="1"/>
    <col min="8706" max="8706" width="19.375" style="4" customWidth="1"/>
    <col min="8707" max="8707" width="14" style="4" customWidth="1"/>
    <col min="8708" max="8708" width="16.375" style="4" customWidth="1"/>
    <col min="8709" max="8709" width="14.875" style="4" customWidth="1"/>
    <col min="8710" max="8710" width="15" style="4" customWidth="1"/>
    <col min="8711" max="8711" width="11.75" style="4" customWidth="1"/>
    <col min="8712" max="8712" width="11.75" style="4" bestFit="1" customWidth="1"/>
    <col min="8713" max="8713" width="11.75" style="4" customWidth="1"/>
    <col min="8714" max="8714" width="19.25" style="4" customWidth="1"/>
    <col min="8715" max="8715" width="16.125" style="4" customWidth="1"/>
    <col min="8716" max="8716" width="13.625" style="4" customWidth="1"/>
    <col min="8717" max="8717" width="11.75" style="4" customWidth="1"/>
    <col min="8718" max="8718" width="11.75" style="4" bestFit="1" customWidth="1"/>
    <col min="8719" max="8960" width="9" style="4"/>
    <col min="8961" max="8961" width="15.875" style="4" customWidth="1"/>
    <col min="8962" max="8962" width="19.375" style="4" customWidth="1"/>
    <col min="8963" max="8963" width="14" style="4" customWidth="1"/>
    <col min="8964" max="8964" width="16.375" style="4" customWidth="1"/>
    <col min="8965" max="8965" width="14.875" style="4" customWidth="1"/>
    <col min="8966" max="8966" width="15" style="4" customWidth="1"/>
    <col min="8967" max="8967" width="11.75" style="4" customWidth="1"/>
    <col min="8968" max="8968" width="11.75" style="4" bestFit="1" customWidth="1"/>
    <col min="8969" max="8969" width="11.75" style="4" customWidth="1"/>
    <col min="8970" max="8970" width="19.25" style="4" customWidth="1"/>
    <col min="8971" max="8971" width="16.125" style="4" customWidth="1"/>
    <col min="8972" max="8972" width="13.625" style="4" customWidth="1"/>
    <col min="8973" max="8973" width="11.75" style="4" customWidth="1"/>
    <col min="8974" max="8974" width="11.75" style="4" bestFit="1" customWidth="1"/>
    <col min="8975" max="9216" width="9" style="4"/>
    <col min="9217" max="9217" width="15.875" style="4" customWidth="1"/>
    <col min="9218" max="9218" width="19.375" style="4" customWidth="1"/>
    <col min="9219" max="9219" width="14" style="4" customWidth="1"/>
    <col min="9220" max="9220" width="16.375" style="4" customWidth="1"/>
    <col min="9221" max="9221" width="14.875" style="4" customWidth="1"/>
    <col min="9222" max="9222" width="15" style="4" customWidth="1"/>
    <col min="9223" max="9223" width="11.75" style="4" customWidth="1"/>
    <col min="9224" max="9224" width="11.75" style="4" bestFit="1" customWidth="1"/>
    <col min="9225" max="9225" width="11.75" style="4" customWidth="1"/>
    <col min="9226" max="9226" width="19.25" style="4" customWidth="1"/>
    <col min="9227" max="9227" width="16.125" style="4" customWidth="1"/>
    <col min="9228" max="9228" width="13.625" style="4" customWidth="1"/>
    <col min="9229" max="9229" width="11.75" style="4" customWidth="1"/>
    <col min="9230" max="9230" width="11.75" style="4" bestFit="1" customWidth="1"/>
    <col min="9231" max="9472" width="9" style="4"/>
    <col min="9473" max="9473" width="15.875" style="4" customWidth="1"/>
    <col min="9474" max="9474" width="19.375" style="4" customWidth="1"/>
    <col min="9475" max="9475" width="14" style="4" customWidth="1"/>
    <col min="9476" max="9476" width="16.375" style="4" customWidth="1"/>
    <col min="9477" max="9477" width="14.875" style="4" customWidth="1"/>
    <col min="9478" max="9478" width="15" style="4" customWidth="1"/>
    <col min="9479" max="9479" width="11.75" style="4" customWidth="1"/>
    <col min="9480" max="9480" width="11.75" style="4" bestFit="1" customWidth="1"/>
    <col min="9481" max="9481" width="11.75" style="4" customWidth="1"/>
    <col min="9482" max="9482" width="19.25" style="4" customWidth="1"/>
    <col min="9483" max="9483" width="16.125" style="4" customWidth="1"/>
    <col min="9484" max="9484" width="13.625" style="4" customWidth="1"/>
    <col min="9485" max="9485" width="11.75" style="4" customWidth="1"/>
    <col min="9486" max="9486" width="11.75" style="4" bestFit="1" customWidth="1"/>
    <col min="9487" max="9728" width="9" style="4"/>
    <col min="9729" max="9729" width="15.875" style="4" customWidth="1"/>
    <col min="9730" max="9730" width="19.375" style="4" customWidth="1"/>
    <col min="9731" max="9731" width="14" style="4" customWidth="1"/>
    <col min="9732" max="9732" width="16.375" style="4" customWidth="1"/>
    <col min="9733" max="9733" width="14.875" style="4" customWidth="1"/>
    <col min="9734" max="9734" width="15" style="4" customWidth="1"/>
    <col min="9735" max="9735" width="11.75" style="4" customWidth="1"/>
    <col min="9736" max="9736" width="11.75" style="4" bestFit="1" customWidth="1"/>
    <col min="9737" max="9737" width="11.75" style="4" customWidth="1"/>
    <col min="9738" max="9738" width="19.25" style="4" customWidth="1"/>
    <col min="9739" max="9739" width="16.125" style="4" customWidth="1"/>
    <col min="9740" max="9740" width="13.625" style="4" customWidth="1"/>
    <col min="9741" max="9741" width="11.75" style="4" customWidth="1"/>
    <col min="9742" max="9742" width="11.75" style="4" bestFit="1" customWidth="1"/>
    <col min="9743" max="9984" width="9" style="4"/>
    <col min="9985" max="9985" width="15.875" style="4" customWidth="1"/>
    <col min="9986" max="9986" width="19.375" style="4" customWidth="1"/>
    <col min="9987" max="9987" width="14" style="4" customWidth="1"/>
    <col min="9988" max="9988" width="16.375" style="4" customWidth="1"/>
    <col min="9989" max="9989" width="14.875" style="4" customWidth="1"/>
    <col min="9990" max="9990" width="15" style="4" customWidth="1"/>
    <col min="9991" max="9991" width="11.75" style="4" customWidth="1"/>
    <col min="9992" max="9992" width="11.75" style="4" bestFit="1" customWidth="1"/>
    <col min="9993" max="9993" width="11.75" style="4" customWidth="1"/>
    <col min="9994" max="9994" width="19.25" style="4" customWidth="1"/>
    <col min="9995" max="9995" width="16.125" style="4" customWidth="1"/>
    <col min="9996" max="9996" width="13.625" style="4" customWidth="1"/>
    <col min="9997" max="9997" width="11.75" style="4" customWidth="1"/>
    <col min="9998" max="9998" width="11.75" style="4" bestFit="1" customWidth="1"/>
    <col min="9999" max="10240" width="9" style="4"/>
    <col min="10241" max="10241" width="15.875" style="4" customWidth="1"/>
    <col min="10242" max="10242" width="19.375" style="4" customWidth="1"/>
    <col min="10243" max="10243" width="14" style="4" customWidth="1"/>
    <col min="10244" max="10244" width="16.375" style="4" customWidth="1"/>
    <col min="10245" max="10245" width="14.875" style="4" customWidth="1"/>
    <col min="10246" max="10246" width="15" style="4" customWidth="1"/>
    <col min="10247" max="10247" width="11.75" style="4" customWidth="1"/>
    <col min="10248" max="10248" width="11.75" style="4" bestFit="1" customWidth="1"/>
    <col min="10249" max="10249" width="11.75" style="4" customWidth="1"/>
    <col min="10250" max="10250" width="19.25" style="4" customWidth="1"/>
    <col min="10251" max="10251" width="16.125" style="4" customWidth="1"/>
    <col min="10252" max="10252" width="13.625" style="4" customWidth="1"/>
    <col min="10253" max="10253" width="11.75" style="4" customWidth="1"/>
    <col min="10254" max="10254" width="11.75" style="4" bestFit="1" customWidth="1"/>
    <col min="10255" max="10496" width="9" style="4"/>
    <col min="10497" max="10497" width="15.875" style="4" customWidth="1"/>
    <col min="10498" max="10498" width="19.375" style="4" customWidth="1"/>
    <col min="10499" max="10499" width="14" style="4" customWidth="1"/>
    <col min="10500" max="10500" width="16.375" style="4" customWidth="1"/>
    <col min="10501" max="10501" width="14.875" style="4" customWidth="1"/>
    <col min="10502" max="10502" width="15" style="4" customWidth="1"/>
    <col min="10503" max="10503" width="11.75" style="4" customWidth="1"/>
    <col min="10504" max="10504" width="11.75" style="4" bestFit="1" customWidth="1"/>
    <col min="10505" max="10505" width="11.75" style="4" customWidth="1"/>
    <col min="10506" max="10506" width="19.25" style="4" customWidth="1"/>
    <col min="10507" max="10507" width="16.125" style="4" customWidth="1"/>
    <col min="10508" max="10508" width="13.625" style="4" customWidth="1"/>
    <col min="10509" max="10509" width="11.75" style="4" customWidth="1"/>
    <col min="10510" max="10510" width="11.75" style="4" bestFit="1" customWidth="1"/>
    <col min="10511" max="10752" width="9" style="4"/>
    <col min="10753" max="10753" width="15.875" style="4" customWidth="1"/>
    <col min="10754" max="10754" width="19.375" style="4" customWidth="1"/>
    <col min="10755" max="10755" width="14" style="4" customWidth="1"/>
    <col min="10756" max="10756" width="16.375" style="4" customWidth="1"/>
    <col min="10757" max="10757" width="14.875" style="4" customWidth="1"/>
    <col min="10758" max="10758" width="15" style="4" customWidth="1"/>
    <col min="10759" max="10759" width="11.75" style="4" customWidth="1"/>
    <col min="10760" max="10760" width="11.75" style="4" bestFit="1" customWidth="1"/>
    <col min="10761" max="10761" width="11.75" style="4" customWidth="1"/>
    <col min="10762" max="10762" width="19.25" style="4" customWidth="1"/>
    <col min="10763" max="10763" width="16.125" style="4" customWidth="1"/>
    <col min="10764" max="10764" width="13.625" style="4" customWidth="1"/>
    <col min="10765" max="10765" width="11.75" style="4" customWidth="1"/>
    <col min="10766" max="10766" width="11.75" style="4" bestFit="1" customWidth="1"/>
    <col min="10767" max="11008" width="9" style="4"/>
    <col min="11009" max="11009" width="15.875" style="4" customWidth="1"/>
    <col min="11010" max="11010" width="19.375" style="4" customWidth="1"/>
    <col min="11011" max="11011" width="14" style="4" customWidth="1"/>
    <col min="11012" max="11012" width="16.375" style="4" customWidth="1"/>
    <col min="11013" max="11013" width="14.875" style="4" customWidth="1"/>
    <col min="11014" max="11014" width="15" style="4" customWidth="1"/>
    <col min="11015" max="11015" width="11.75" style="4" customWidth="1"/>
    <col min="11016" max="11016" width="11.75" style="4" bestFit="1" customWidth="1"/>
    <col min="11017" max="11017" width="11.75" style="4" customWidth="1"/>
    <col min="11018" max="11018" width="19.25" style="4" customWidth="1"/>
    <col min="11019" max="11019" width="16.125" style="4" customWidth="1"/>
    <col min="11020" max="11020" width="13.625" style="4" customWidth="1"/>
    <col min="11021" max="11021" width="11.75" style="4" customWidth="1"/>
    <col min="11022" max="11022" width="11.75" style="4" bestFit="1" customWidth="1"/>
    <col min="11023" max="11264" width="9" style="4"/>
    <col min="11265" max="11265" width="15.875" style="4" customWidth="1"/>
    <col min="11266" max="11266" width="19.375" style="4" customWidth="1"/>
    <col min="11267" max="11267" width="14" style="4" customWidth="1"/>
    <col min="11268" max="11268" width="16.375" style="4" customWidth="1"/>
    <col min="11269" max="11269" width="14.875" style="4" customWidth="1"/>
    <col min="11270" max="11270" width="15" style="4" customWidth="1"/>
    <col min="11271" max="11271" width="11.75" style="4" customWidth="1"/>
    <col min="11272" max="11272" width="11.75" style="4" bestFit="1" customWidth="1"/>
    <col min="11273" max="11273" width="11.75" style="4" customWidth="1"/>
    <col min="11274" max="11274" width="19.25" style="4" customWidth="1"/>
    <col min="11275" max="11275" width="16.125" style="4" customWidth="1"/>
    <col min="11276" max="11276" width="13.625" style="4" customWidth="1"/>
    <col min="11277" max="11277" width="11.75" style="4" customWidth="1"/>
    <col min="11278" max="11278" width="11.75" style="4" bestFit="1" customWidth="1"/>
    <col min="11279" max="11520" width="9" style="4"/>
    <col min="11521" max="11521" width="15.875" style="4" customWidth="1"/>
    <col min="11522" max="11522" width="19.375" style="4" customWidth="1"/>
    <col min="11523" max="11523" width="14" style="4" customWidth="1"/>
    <col min="11524" max="11524" width="16.375" style="4" customWidth="1"/>
    <col min="11525" max="11525" width="14.875" style="4" customWidth="1"/>
    <col min="11526" max="11526" width="15" style="4" customWidth="1"/>
    <col min="11527" max="11527" width="11.75" style="4" customWidth="1"/>
    <col min="11528" max="11528" width="11.75" style="4" bestFit="1" customWidth="1"/>
    <col min="11529" max="11529" width="11.75" style="4" customWidth="1"/>
    <col min="11530" max="11530" width="19.25" style="4" customWidth="1"/>
    <col min="11531" max="11531" width="16.125" style="4" customWidth="1"/>
    <col min="11532" max="11532" width="13.625" style="4" customWidth="1"/>
    <col min="11533" max="11533" width="11.75" style="4" customWidth="1"/>
    <col min="11534" max="11534" width="11.75" style="4" bestFit="1" customWidth="1"/>
    <col min="11535" max="11776" width="9" style="4"/>
    <col min="11777" max="11777" width="15.875" style="4" customWidth="1"/>
    <col min="11778" max="11778" width="19.375" style="4" customWidth="1"/>
    <col min="11779" max="11779" width="14" style="4" customWidth="1"/>
    <col min="11780" max="11780" width="16.375" style="4" customWidth="1"/>
    <col min="11781" max="11781" width="14.875" style="4" customWidth="1"/>
    <col min="11782" max="11782" width="15" style="4" customWidth="1"/>
    <col min="11783" max="11783" width="11.75" style="4" customWidth="1"/>
    <col min="11784" max="11784" width="11.75" style="4" bestFit="1" customWidth="1"/>
    <col min="11785" max="11785" width="11.75" style="4" customWidth="1"/>
    <col min="11786" max="11786" width="19.25" style="4" customWidth="1"/>
    <col min="11787" max="11787" width="16.125" style="4" customWidth="1"/>
    <col min="11788" max="11788" width="13.625" style="4" customWidth="1"/>
    <col min="11789" max="11789" width="11.75" style="4" customWidth="1"/>
    <col min="11790" max="11790" width="11.75" style="4" bestFit="1" customWidth="1"/>
    <col min="11791" max="12032" width="9" style="4"/>
    <col min="12033" max="12033" width="15.875" style="4" customWidth="1"/>
    <col min="12034" max="12034" width="19.375" style="4" customWidth="1"/>
    <col min="12035" max="12035" width="14" style="4" customWidth="1"/>
    <col min="12036" max="12036" width="16.375" style="4" customWidth="1"/>
    <col min="12037" max="12037" width="14.875" style="4" customWidth="1"/>
    <col min="12038" max="12038" width="15" style="4" customWidth="1"/>
    <col min="12039" max="12039" width="11.75" style="4" customWidth="1"/>
    <col min="12040" max="12040" width="11.75" style="4" bestFit="1" customWidth="1"/>
    <col min="12041" max="12041" width="11.75" style="4" customWidth="1"/>
    <col min="12042" max="12042" width="19.25" style="4" customWidth="1"/>
    <col min="12043" max="12043" width="16.125" style="4" customWidth="1"/>
    <col min="12044" max="12044" width="13.625" style="4" customWidth="1"/>
    <col min="12045" max="12045" width="11.75" style="4" customWidth="1"/>
    <col min="12046" max="12046" width="11.75" style="4" bestFit="1" customWidth="1"/>
    <col min="12047" max="12288" width="9" style="4"/>
    <col min="12289" max="12289" width="15.875" style="4" customWidth="1"/>
    <col min="12290" max="12290" width="19.375" style="4" customWidth="1"/>
    <col min="12291" max="12291" width="14" style="4" customWidth="1"/>
    <col min="12292" max="12292" width="16.375" style="4" customWidth="1"/>
    <col min="12293" max="12293" width="14.875" style="4" customWidth="1"/>
    <col min="12294" max="12294" width="15" style="4" customWidth="1"/>
    <col min="12295" max="12295" width="11.75" style="4" customWidth="1"/>
    <col min="12296" max="12296" width="11.75" style="4" bestFit="1" customWidth="1"/>
    <col min="12297" max="12297" width="11.75" style="4" customWidth="1"/>
    <col min="12298" max="12298" width="19.25" style="4" customWidth="1"/>
    <col min="12299" max="12299" width="16.125" style="4" customWidth="1"/>
    <col min="12300" max="12300" width="13.625" style="4" customWidth="1"/>
    <col min="12301" max="12301" width="11.75" style="4" customWidth="1"/>
    <col min="12302" max="12302" width="11.75" style="4" bestFit="1" customWidth="1"/>
    <col min="12303" max="12544" width="9" style="4"/>
    <col min="12545" max="12545" width="15.875" style="4" customWidth="1"/>
    <col min="12546" max="12546" width="19.375" style="4" customWidth="1"/>
    <col min="12547" max="12547" width="14" style="4" customWidth="1"/>
    <col min="12548" max="12548" width="16.375" style="4" customWidth="1"/>
    <col min="12549" max="12549" width="14.875" style="4" customWidth="1"/>
    <col min="12550" max="12550" width="15" style="4" customWidth="1"/>
    <col min="12551" max="12551" width="11.75" style="4" customWidth="1"/>
    <col min="12552" max="12552" width="11.75" style="4" bestFit="1" customWidth="1"/>
    <col min="12553" max="12553" width="11.75" style="4" customWidth="1"/>
    <col min="12554" max="12554" width="19.25" style="4" customWidth="1"/>
    <col min="12555" max="12555" width="16.125" style="4" customWidth="1"/>
    <col min="12556" max="12556" width="13.625" style="4" customWidth="1"/>
    <col min="12557" max="12557" width="11.75" style="4" customWidth="1"/>
    <col min="12558" max="12558" width="11.75" style="4" bestFit="1" customWidth="1"/>
    <col min="12559" max="12800" width="9" style="4"/>
    <col min="12801" max="12801" width="15.875" style="4" customWidth="1"/>
    <col min="12802" max="12802" width="19.375" style="4" customWidth="1"/>
    <col min="12803" max="12803" width="14" style="4" customWidth="1"/>
    <col min="12804" max="12804" width="16.375" style="4" customWidth="1"/>
    <col min="12805" max="12805" width="14.875" style="4" customWidth="1"/>
    <col min="12806" max="12806" width="15" style="4" customWidth="1"/>
    <col min="12807" max="12807" width="11.75" style="4" customWidth="1"/>
    <col min="12808" max="12808" width="11.75" style="4" bestFit="1" customWidth="1"/>
    <col min="12809" max="12809" width="11.75" style="4" customWidth="1"/>
    <col min="12810" max="12810" width="19.25" style="4" customWidth="1"/>
    <col min="12811" max="12811" width="16.125" style="4" customWidth="1"/>
    <col min="12812" max="12812" width="13.625" style="4" customWidth="1"/>
    <col min="12813" max="12813" width="11.75" style="4" customWidth="1"/>
    <col min="12814" max="12814" width="11.75" style="4" bestFit="1" customWidth="1"/>
    <col min="12815" max="13056" width="9" style="4"/>
    <col min="13057" max="13057" width="15.875" style="4" customWidth="1"/>
    <col min="13058" max="13058" width="19.375" style="4" customWidth="1"/>
    <col min="13059" max="13059" width="14" style="4" customWidth="1"/>
    <col min="13060" max="13060" width="16.375" style="4" customWidth="1"/>
    <col min="13061" max="13061" width="14.875" style="4" customWidth="1"/>
    <col min="13062" max="13062" width="15" style="4" customWidth="1"/>
    <col min="13063" max="13063" width="11.75" style="4" customWidth="1"/>
    <col min="13064" max="13064" width="11.75" style="4" bestFit="1" customWidth="1"/>
    <col min="13065" max="13065" width="11.75" style="4" customWidth="1"/>
    <col min="13066" max="13066" width="19.25" style="4" customWidth="1"/>
    <col min="13067" max="13067" width="16.125" style="4" customWidth="1"/>
    <col min="13068" max="13068" width="13.625" style="4" customWidth="1"/>
    <col min="13069" max="13069" width="11.75" style="4" customWidth="1"/>
    <col min="13070" max="13070" width="11.75" style="4" bestFit="1" customWidth="1"/>
    <col min="13071" max="13312" width="9" style="4"/>
    <col min="13313" max="13313" width="15.875" style="4" customWidth="1"/>
    <col min="13314" max="13314" width="19.375" style="4" customWidth="1"/>
    <col min="13315" max="13315" width="14" style="4" customWidth="1"/>
    <col min="13316" max="13316" width="16.375" style="4" customWidth="1"/>
    <col min="13317" max="13317" width="14.875" style="4" customWidth="1"/>
    <col min="13318" max="13318" width="15" style="4" customWidth="1"/>
    <col min="13319" max="13319" width="11.75" style="4" customWidth="1"/>
    <col min="13320" max="13320" width="11.75" style="4" bestFit="1" customWidth="1"/>
    <col min="13321" max="13321" width="11.75" style="4" customWidth="1"/>
    <col min="13322" max="13322" width="19.25" style="4" customWidth="1"/>
    <col min="13323" max="13323" width="16.125" style="4" customWidth="1"/>
    <col min="13324" max="13324" width="13.625" style="4" customWidth="1"/>
    <col min="13325" max="13325" width="11.75" style="4" customWidth="1"/>
    <col min="13326" max="13326" width="11.75" style="4" bestFit="1" customWidth="1"/>
    <col min="13327" max="13568" width="9" style="4"/>
    <col min="13569" max="13569" width="15.875" style="4" customWidth="1"/>
    <col min="13570" max="13570" width="19.375" style="4" customWidth="1"/>
    <col min="13571" max="13571" width="14" style="4" customWidth="1"/>
    <col min="13572" max="13572" width="16.375" style="4" customWidth="1"/>
    <col min="13573" max="13573" width="14.875" style="4" customWidth="1"/>
    <col min="13574" max="13574" width="15" style="4" customWidth="1"/>
    <col min="13575" max="13575" width="11.75" style="4" customWidth="1"/>
    <col min="13576" max="13576" width="11.75" style="4" bestFit="1" customWidth="1"/>
    <col min="13577" max="13577" width="11.75" style="4" customWidth="1"/>
    <col min="13578" max="13578" width="19.25" style="4" customWidth="1"/>
    <col min="13579" max="13579" width="16.125" style="4" customWidth="1"/>
    <col min="13580" max="13580" width="13.625" style="4" customWidth="1"/>
    <col min="13581" max="13581" width="11.75" style="4" customWidth="1"/>
    <col min="13582" max="13582" width="11.75" style="4" bestFit="1" customWidth="1"/>
    <col min="13583" max="13824" width="9" style="4"/>
    <col min="13825" max="13825" width="15.875" style="4" customWidth="1"/>
    <col min="13826" max="13826" width="19.375" style="4" customWidth="1"/>
    <col min="13827" max="13827" width="14" style="4" customWidth="1"/>
    <col min="13828" max="13828" width="16.375" style="4" customWidth="1"/>
    <col min="13829" max="13829" width="14.875" style="4" customWidth="1"/>
    <col min="13830" max="13830" width="15" style="4" customWidth="1"/>
    <col min="13831" max="13831" width="11.75" style="4" customWidth="1"/>
    <col min="13832" max="13832" width="11.75" style="4" bestFit="1" customWidth="1"/>
    <col min="13833" max="13833" width="11.75" style="4" customWidth="1"/>
    <col min="13834" max="13834" width="19.25" style="4" customWidth="1"/>
    <col min="13835" max="13835" width="16.125" style="4" customWidth="1"/>
    <col min="13836" max="13836" width="13.625" style="4" customWidth="1"/>
    <col min="13837" max="13837" width="11.75" style="4" customWidth="1"/>
    <col min="13838" max="13838" width="11.75" style="4" bestFit="1" customWidth="1"/>
    <col min="13839" max="14080" width="9" style="4"/>
    <col min="14081" max="14081" width="15.875" style="4" customWidth="1"/>
    <col min="14082" max="14082" width="19.375" style="4" customWidth="1"/>
    <col min="14083" max="14083" width="14" style="4" customWidth="1"/>
    <col min="14084" max="14084" width="16.375" style="4" customWidth="1"/>
    <col min="14085" max="14085" width="14.875" style="4" customWidth="1"/>
    <col min="14086" max="14086" width="15" style="4" customWidth="1"/>
    <col min="14087" max="14087" width="11.75" style="4" customWidth="1"/>
    <col min="14088" max="14088" width="11.75" style="4" bestFit="1" customWidth="1"/>
    <col min="14089" max="14089" width="11.75" style="4" customWidth="1"/>
    <col min="14090" max="14090" width="19.25" style="4" customWidth="1"/>
    <col min="14091" max="14091" width="16.125" style="4" customWidth="1"/>
    <col min="14092" max="14092" width="13.625" style="4" customWidth="1"/>
    <col min="14093" max="14093" width="11.75" style="4" customWidth="1"/>
    <col min="14094" max="14094" width="11.75" style="4" bestFit="1" customWidth="1"/>
    <col min="14095" max="14336" width="9" style="4"/>
    <col min="14337" max="14337" width="15.875" style="4" customWidth="1"/>
    <col min="14338" max="14338" width="19.375" style="4" customWidth="1"/>
    <col min="14339" max="14339" width="14" style="4" customWidth="1"/>
    <col min="14340" max="14340" width="16.375" style="4" customWidth="1"/>
    <col min="14341" max="14341" width="14.875" style="4" customWidth="1"/>
    <col min="14342" max="14342" width="15" style="4" customWidth="1"/>
    <col min="14343" max="14343" width="11.75" style="4" customWidth="1"/>
    <col min="14344" max="14344" width="11.75" style="4" bestFit="1" customWidth="1"/>
    <col min="14345" max="14345" width="11.75" style="4" customWidth="1"/>
    <col min="14346" max="14346" width="19.25" style="4" customWidth="1"/>
    <col min="14347" max="14347" width="16.125" style="4" customWidth="1"/>
    <col min="14348" max="14348" width="13.625" style="4" customWidth="1"/>
    <col min="14349" max="14349" width="11.75" style="4" customWidth="1"/>
    <col min="14350" max="14350" width="11.75" style="4" bestFit="1" customWidth="1"/>
    <col min="14351" max="14592" width="9" style="4"/>
    <col min="14593" max="14593" width="15.875" style="4" customWidth="1"/>
    <col min="14594" max="14594" width="19.375" style="4" customWidth="1"/>
    <col min="14595" max="14595" width="14" style="4" customWidth="1"/>
    <col min="14596" max="14596" width="16.375" style="4" customWidth="1"/>
    <col min="14597" max="14597" width="14.875" style="4" customWidth="1"/>
    <col min="14598" max="14598" width="15" style="4" customWidth="1"/>
    <col min="14599" max="14599" width="11.75" style="4" customWidth="1"/>
    <col min="14600" max="14600" width="11.75" style="4" bestFit="1" customWidth="1"/>
    <col min="14601" max="14601" width="11.75" style="4" customWidth="1"/>
    <col min="14602" max="14602" width="19.25" style="4" customWidth="1"/>
    <col min="14603" max="14603" width="16.125" style="4" customWidth="1"/>
    <col min="14604" max="14604" width="13.625" style="4" customWidth="1"/>
    <col min="14605" max="14605" width="11.75" style="4" customWidth="1"/>
    <col min="14606" max="14606" width="11.75" style="4" bestFit="1" customWidth="1"/>
    <col min="14607" max="14848" width="9" style="4"/>
    <col min="14849" max="14849" width="15.875" style="4" customWidth="1"/>
    <col min="14850" max="14850" width="19.375" style="4" customWidth="1"/>
    <col min="14851" max="14851" width="14" style="4" customWidth="1"/>
    <col min="14852" max="14852" width="16.375" style="4" customWidth="1"/>
    <col min="14853" max="14853" width="14.875" style="4" customWidth="1"/>
    <col min="14854" max="14854" width="15" style="4" customWidth="1"/>
    <col min="14855" max="14855" width="11.75" style="4" customWidth="1"/>
    <col min="14856" max="14856" width="11.75" style="4" bestFit="1" customWidth="1"/>
    <col min="14857" max="14857" width="11.75" style="4" customWidth="1"/>
    <col min="14858" max="14858" width="19.25" style="4" customWidth="1"/>
    <col min="14859" max="14859" width="16.125" style="4" customWidth="1"/>
    <col min="14860" max="14860" width="13.625" style="4" customWidth="1"/>
    <col min="14861" max="14861" width="11.75" style="4" customWidth="1"/>
    <col min="14862" max="14862" width="11.75" style="4" bestFit="1" customWidth="1"/>
    <col min="14863" max="15104" width="9" style="4"/>
    <col min="15105" max="15105" width="15.875" style="4" customWidth="1"/>
    <col min="15106" max="15106" width="19.375" style="4" customWidth="1"/>
    <col min="15107" max="15107" width="14" style="4" customWidth="1"/>
    <col min="15108" max="15108" width="16.375" style="4" customWidth="1"/>
    <col min="15109" max="15109" width="14.875" style="4" customWidth="1"/>
    <col min="15110" max="15110" width="15" style="4" customWidth="1"/>
    <col min="15111" max="15111" width="11.75" style="4" customWidth="1"/>
    <col min="15112" max="15112" width="11.75" style="4" bestFit="1" customWidth="1"/>
    <col min="15113" max="15113" width="11.75" style="4" customWidth="1"/>
    <col min="15114" max="15114" width="19.25" style="4" customWidth="1"/>
    <col min="15115" max="15115" width="16.125" style="4" customWidth="1"/>
    <col min="15116" max="15116" width="13.625" style="4" customWidth="1"/>
    <col min="15117" max="15117" width="11.75" style="4" customWidth="1"/>
    <col min="15118" max="15118" width="11.75" style="4" bestFit="1" customWidth="1"/>
    <col min="15119" max="15360" width="9" style="4"/>
    <col min="15361" max="15361" width="15.875" style="4" customWidth="1"/>
    <col min="15362" max="15362" width="19.375" style="4" customWidth="1"/>
    <col min="15363" max="15363" width="14" style="4" customWidth="1"/>
    <col min="15364" max="15364" width="16.375" style="4" customWidth="1"/>
    <col min="15365" max="15365" width="14.875" style="4" customWidth="1"/>
    <col min="15366" max="15366" width="15" style="4" customWidth="1"/>
    <col min="15367" max="15367" width="11.75" style="4" customWidth="1"/>
    <col min="15368" max="15368" width="11.75" style="4" bestFit="1" customWidth="1"/>
    <col min="15369" max="15369" width="11.75" style="4" customWidth="1"/>
    <col min="15370" max="15370" width="19.25" style="4" customWidth="1"/>
    <col min="15371" max="15371" width="16.125" style="4" customWidth="1"/>
    <col min="15372" max="15372" width="13.625" style="4" customWidth="1"/>
    <col min="15373" max="15373" width="11.75" style="4" customWidth="1"/>
    <col min="15374" max="15374" width="11.75" style="4" bestFit="1" customWidth="1"/>
    <col min="15375" max="15616" width="9" style="4"/>
    <col min="15617" max="15617" width="15.875" style="4" customWidth="1"/>
    <col min="15618" max="15618" width="19.375" style="4" customWidth="1"/>
    <col min="15619" max="15619" width="14" style="4" customWidth="1"/>
    <col min="15620" max="15620" width="16.375" style="4" customWidth="1"/>
    <col min="15621" max="15621" width="14.875" style="4" customWidth="1"/>
    <col min="15622" max="15622" width="15" style="4" customWidth="1"/>
    <col min="15623" max="15623" width="11.75" style="4" customWidth="1"/>
    <col min="15624" max="15624" width="11.75" style="4" bestFit="1" customWidth="1"/>
    <col min="15625" max="15625" width="11.75" style="4" customWidth="1"/>
    <col min="15626" max="15626" width="19.25" style="4" customWidth="1"/>
    <col min="15627" max="15627" width="16.125" style="4" customWidth="1"/>
    <col min="15628" max="15628" width="13.625" style="4" customWidth="1"/>
    <col min="15629" max="15629" width="11.75" style="4" customWidth="1"/>
    <col min="15630" max="15630" width="11.75" style="4" bestFit="1" customWidth="1"/>
    <col min="15631" max="15872" width="9" style="4"/>
    <col min="15873" max="15873" width="15.875" style="4" customWidth="1"/>
    <col min="15874" max="15874" width="19.375" style="4" customWidth="1"/>
    <col min="15875" max="15875" width="14" style="4" customWidth="1"/>
    <col min="15876" max="15876" width="16.375" style="4" customWidth="1"/>
    <col min="15877" max="15877" width="14.875" style="4" customWidth="1"/>
    <col min="15878" max="15878" width="15" style="4" customWidth="1"/>
    <col min="15879" max="15879" width="11.75" style="4" customWidth="1"/>
    <col min="15880" max="15880" width="11.75" style="4" bestFit="1" customWidth="1"/>
    <col min="15881" max="15881" width="11.75" style="4" customWidth="1"/>
    <col min="15882" max="15882" width="19.25" style="4" customWidth="1"/>
    <col min="15883" max="15883" width="16.125" style="4" customWidth="1"/>
    <col min="15884" max="15884" width="13.625" style="4" customWidth="1"/>
    <col min="15885" max="15885" width="11.75" style="4" customWidth="1"/>
    <col min="15886" max="15886" width="11.75" style="4" bestFit="1" customWidth="1"/>
    <col min="15887" max="16128" width="9" style="4"/>
    <col min="16129" max="16129" width="15.875" style="4" customWidth="1"/>
    <col min="16130" max="16130" width="19.375" style="4" customWidth="1"/>
    <col min="16131" max="16131" width="14" style="4" customWidth="1"/>
    <col min="16132" max="16132" width="16.375" style="4" customWidth="1"/>
    <col min="16133" max="16133" width="14.875" style="4" customWidth="1"/>
    <col min="16134" max="16134" width="15" style="4" customWidth="1"/>
    <col min="16135" max="16135" width="11.75" style="4" customWidth="1"/>
    <col min="16136" max="16136" width="11.75" style="4" bestFit="1" customWidth="1"/>
    <col min="16137" max="16137" width="11.75" style="4" customWidth="1"/>
    <col min="16138" max="16138" width="19.25" style="4" customWidth="1"/>
    <col min="16139" max="16139" width="16.125" style="4" customWidth="1"/>
    <col min="16140" max="16140" width="13.625" style="4" customWidth="1"/>
    <col min="16141" max="16141" width="11.75" style="4" customWidth="1"/>
    <col min="16142" max="16142" width="11.75" style="4" bestFit="1" customWidth="1"/>
    <col min="16143" max="16384" width="9" style="4"/>
  </cols>
  <sheetData>
    <row r="24" spans="1:256" ht="18.75" x14ac:dyDescent="0.2">
      <c r="J24" s="3"/>
      <c r="K24" s="3"/>
      <c r="L24" s="3"/>
      <c r="M24" s="3"/>
    </row>
    <row r="25" spans="1:256" ht="18.75" x14ac:dyDescent="0.2">
      <c r="A25" s="5" t="s">
        <v>0</v>
      </c>
      <c r="B25" s="5"/>
      <c r="C25" s="5"/>
      <c r="D25" s="5"/>
      <c r="E25" s="3"/>
      <c r="J25" s="3"/>
      <c r="K25" s="3"/>
      <c r="L25" s="3"/>
      <c r="M25" s="3"/>
    </row>
    <row r="26" spans="1:256" ht="18.75" x14ac:dyDescent="0.2">
      <c r="A26" s="2" t="s">
        <v>1</v>
      </c>
      <c r="B26" s="2" t="s">
        <v>2</v>
      </c>
      <c r="D26" s="2" t="s">
        <v>3</v>
      </c>
      <c r="J26" s="3"/>
      <c r="K26" s="3"/>
      <c r="L26" s="3"/>
      <c r="M26" s="3"/>
    </row>
    <row r="27" spans="1:256" ht="18.75" x14ac:dyDescent="0.2">
      <c r="A27" s="2" t="s">
        <v>4</v>
      </c>
      <c r="B27" s="2" t="s">
        <v>5</v>
      </c>
      <c r="D27" s="2" t="s">
        <v>3</v>
      </c>
      <c r="J27" s="3"/>
      <c r="K27" s="3"/>
      <c r="L27" s="3"/>
      <c r="M27" s="3"/>
    </row>
    <row r="28" spans="1:256" ht="18.75" x14ac:dyDescent="0.2">
      <c r="A28" s="2" t="s">
        <v>6</v>
      </c>
      <c r="B28" s="2" t="s">
        <v>7</v>
      </c>
      <c r="D28" s="2" t="s">
        <v>8</v>
      </c>
      <c r="J28" s="3"/>
      <c r="K28" s="3"/>
      <c r="L28" s="3"/>
      <c r="M28" s="3"/>
    </row>
    <row r="29" spans="1:256" ht="18.75" x14ac:dyDescent="0.2">
      <c r="A29" s="2" t="s">
        <v>9</v>
      </c>
      <c r="B29" s="2" t="s">
        <v>10</v>
      </c>
      <c r="C29" s="6"/>
      <c r="D29" s="2" t="s">
        <v>11</v>
      </c>
      <c r="J29" s="3"/>
      <c r="K29" s="3"/>
      <c r="L29" s="3"/>
      <c r="M29" s="3"/>
    </row>
    <row r="30" spans="1:256" ht="18.75" x14ac:dyDescent="0.2">
      <c r="A30" s="2" t="s">
        <v>12</v>
      </c>
      <c r="B30" s="2" t="s">
        <v>13</v>
      </c>
      <c r="D30" s="2" t="s">
        <v>14</v>
      </c>
      <c r="J30" s="3"/>
      <c r="K30" s="3"/>
      <c r="L30" s="3"/>
      <c r="M30" s="3"/>
    </row>
    <row r="31" spans="1:256" ht="31.9" customHeight="1" x14ac:dyDescent="0.2">
      <c r="A31" s="7" t="s">
        <v>15</v>
      </c>
      <c r="B31" s="7"/>
      <c r="C31" s="7" t="s">
        <v>16</v>
      </c>
      <c r="D31" s="7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</row>
    <row r="32" spans="1:256" ht="18.75" x14ac:dyDescent="0.2">
      <c r="J32" s="3"/>
      <c r="K32" s="3"/>
      <c r="L32" s="3"/>
      <c r="M32" s="3"/>
    </row>
    <row r="33" spans="1:13" ht="19.5" x14ac:dyDescent="0.2">
      <c r="B33" s="5" t="s">
        <v>17</v>
      </c>
      <c r="C33" s="5"/>
      <c r="D33" s="5"/>
      <c r="E33" s="5"/>
      <c r="F33" s="5"/>
      <c r="J33" s="3"/>
      <c r="K33" s="3"/>
      <c r="L33" s="3"/>
      <c r="M33" s="3"/>
    </row>
    <row r="34" spans="1:13" ht="18.75" x14ac:dyDescent="0.2">
      <c r="A34" s="8" t="s">
        <v>18</v>
      </c>
      <c r="B34" s="2" t="s">
        <v>1</v>
      </c>
      <c r="C34" s="2" t="s">
        <v>4</v>
      </c>
      <c r="D34" s="2" t="s">
        <v>6</v>
      </c>
      <c r="E34" s="2" t="s">
        <v>9</v>
      </c>
      <c r="F34" s="2" t="s">
        <v>12</v>
      </c>
      <c r="J34" s="3"/>
      <c r="K34" s="3"/>
      <c r="L34" s="3"/>
      <c r="M34" s="3"/>
    </row>
    <row r="35" spans="1:13" ht="18.75" x14ac:dyDescent="0.2">
      <c r="A35" s="8" t="s">
        <v>19</v>
      </c>
      <c r="B35" s="9">
        <v>29.8002</v>
      </c>
      <c r="C35" s="9">
        <v>5.2473000000000001</v>
      </c>
      <c r="D35" s="9">
        <v>2.3010999999999999</v>
      </c>
      <c r="E35" s="9">
        <v>36.528199999999998</v>
      </c>
      <c r="F35" s="9">
        <v>3.6160999999999999</v>
      </c>
      <c r="J35" s="3"/>
      <c r="K35" s="3"/>
      <c r="L35" s="3"/>
      <c r="M35" s="3"/>
    </row>
    <row r="36" spans="1:13" ht="18.75" x14ac:dyDescent="0.2">
      <c r="A36" s="8" t="s">
        <v>20</v>
      </c>
      <c r="B36" s="9">
        <v>29.525300000000001</v>
      </c>
      <c r="C36" s="9">
        <v>5.2915000000000001</v>
      </c>
      <c r="D36" s="9">
        <v>2.2357</v>
      </c>
      <c r="E36" s="9">
        <v>38.342700000000001</v>
      </c>
      <c r="F36" s="9">
        <v>3.6970999999999998</v>
      </c>
      <c r="J36" s="3"/>
      <c r="K36" s="3"/>
      <c r="L36" s="3"/>
      <c r="M36" s="3"/>
    </row>
    <row r="37" spans="1:13" ht="18.75" x14ac:dyDescent="0.2">
      <c r="A37" s="8" t="s">
        <v>21</v>
      </c>
      <c r="B37" s="9">
        <v>28.9251</v>
      </c>
      <c r="C37" s="9">
        <v>6.0652999999999997</v>
      </c>
      <c r="D37" s="9">
        <v>2.4900000000000002</v>
      </c>
      <c r="E37" s="9">
        <v>40.595300000000002</v>
      </c>
      <c r="F37" s="9">
        <v>3.9281000000000001</v>
      </c>
      <c r="J37" s="3"/>
      <c r="K37" s="3"/>
      <c r="L37" s="3"/>
      <c r="M37" s="3"/>
    </row>
    <row r="38" spans="1:13" ht="18.75" x14ac:dyDescent="0.2">
      <c r="A38" s="8" t="s">
        <v>22</v>
      </c>
      <c r="B38" s="9">
        <v>4.3388</v>
      </c>
      <c r="C38" s="9">
        <v>3.8879000000000001</v>
      </c>
      <c r="D38" s="9">
        <v>1.8513999999999999</v>
      </c>
      <c r="E38" s="9">
        <v>21.825299999999999</v>
      </c>
      <c r="F38" s="9">
        <v>0.1716</v>
      </c>
      <c r="J38" s="3"/>
      <c r="K38" s="3"/>
      <c r="L38" s="3"/>
      <c r="M38" s="3"/>
    </row>
    <row r="39" spans="1:13" ht="18.75" x14ac:dyDescent="0.2">
      <c r="A39" s="8" t="s">
        <v>23</v>
      </c>
      <c r="B39" s="9">
        <v>4.1776</v>
      </c>
      <c r="C39" s="9">
        <v>3.7654000000000001</v>
      </c>
      <c r="D39" s="9">
        <v>1.3752</v>
      </c>
      <c r="E39" s="9">
        <v>21.287400000000002</v>
      </c>
      <c r="F39" s="9">
        <v>0.1726</v>
      </c>
      <c r="J39" s="3"/>
      <c r="K39" s="3"/>
      <c r="L39" s="3"/>
      <c r="M39" s="3"/>
    </row>
    <row r="40" spans="1:13" ht="18.75" x14ac:dyDescent="0.2">
      <c r="A40" s="8" t="s">
        <v>24</v>
      </c>
      <c r="B40" s="9">
        <v>4.1093000000000002</v>
      </c>
      <c r="C40" s="9">
        <v>3.8195000000000001</v>
      </c>
      <c r="D40" s="9">
        <v>1.3852</v>
      </c>
      <c r="E40" s="9">
        <v>21.3185</v>
      </c>
      <c r="F40" s="9">
        <v>0.1961</v>
      </c>
      <c r="J40" s="3"/>
      <c r="K40" s="3"/>
      <c r="L40" s="3"/>
      <c r="M40" s="3"/>
    </row>
    <row r="41" spans="1:13" ht="18.75" x14ac:dyDescent="0.2">
      <c r="A41" s="8" t="s">
        <v>25</v>
      </c>
      <c r="B41" s="10">
        <v>0</v>
      </c>
      <c r="C41" s="9">
        <v>0</v>
      </c>
      <c r="D41" s="9">
        <v>0.73250000000000004</v>
      </c>
      <c r="E41" s="9">
        <v>34.7973</v>
      </c>
      <c r="F41" s="9">
        <v>5.4591000000000003</v>
      </c>
      <c r="J41" s="3"/>
      <c r="K41" s="3"/>
      <c r="L41" s="3"/>
      <c r="M41" s="3"/>
    </row>
    <row r="42" spans="1:13" ht="18.75" x14ac:dyDescent="0.2">
      <c r="A42" s="8" t="s">
        <v>26</v>
      </c>
      <c r="B42" s="10">
        <v>0</v>
      </c>
      <c r="C42" s="9">
        <v>0</v>
      </c>
      <c r="D42" s="9">
        <v>0.99250000000000005</v>
      </c>
      <c r="E42" s="9">
        <v>33.1372</v>
      </c>
      <c r="F42" s="9">
        <v>4.9608999999999996</v>
      </c>
      <c r="J42" s="3"/>
      <c r="K42" s="3"/>
      <c r="L42" s="3"/>
      <c r="M42" s="3"/>
    </row>
    <row r="43" spans="1:13" ht="18.75" x14ac:dyDescent="0.2">
      <c r="A43" s="8" t="s">
        <v>27</v>
      </c>
      <c r="B43" s="10">
        <v>0</v>
      </c>
      <c r="C43" s="9">
        <v>0</v>
      </c>
      <c r="D43" s="9">
        <v>0.73619999999999997</v>
      </c>
      <c r="E43" s="9">
        <v>32.883699999999997</v>
      </c>
      <c r="F43" s="9">
        <v>5.1468999999999996</v>
      </c>
      <c r="J43" s="3"/>
      <c r="K43" s="3"/>
      <c r="L43" s="3"/>
      <c r="M43" s="3"/>
    </row>
    <row r="44" spans="1:13" ht="18.75" x14ac:dyDescent="0.2">
      <c r="A44" s="8"/>
      <c r="B44" s="11"/>
      <c r="C44" s="9"/>
      <c r="D44" s="9"/>
      <c r="E44" s="9"/>
      <c r="F44" s="9"/>
      <c r="J44" s="3"/>
      <c r="K44" s="3"/>
      <c r="L44" s="3"/>
      <c r="M44" s="3"/>
    </row>
    <row r="45" spans="1:13" ht="18.75" x14ac:dyDescent="0.2">
      <c r="B45" s="5" t="s">
        <v>28</v>
      </c>
      <c r="C45" s="5"/>
      <c r="D45" s="5"/>
      <c r="E45" s="5"/>
      <c r="F45" s="5"/>
      <c r="J45" s="3"/>
      <c r="K45" s="3"/>
      <c r="L45" s="3"/>
      <c r="M45" s="3"/>
    </row>
    <row r="46" spans="1:13" ht="18.75" x14ac:dyDescent="0.2">
      <c r="A46" s="8" t="s">
        <v>18</v>
      </c>
      <c r="B46" s="2" t="s">
        <v>1</v>
      </c>
      <c r="C46" s="2" t="s">
        <v>4</v>
      </c>
      <c r="D46" s="2" t="s">
        <v>6</v>
      </c>
      <c r="E46" s="2" t="s">
        <v>9</v>
      </c>
      <c r="F46" s="2" t="s">
        <v>12</v>
      </c>
      <c r="J46" s="3"/>
      <c r="K46" s="3"/>
      <c r="L46" s="3"/>
      <c r="M46" s="3"/>
    </row>
    <row r="47" spans="1:13" ht="18.75" x14ac:dyDescent="0.2">
      <c r="A47" s="8" t="s">
        <v>19</v>
      </c>
      <c r="B47" s="9">
        <f>(B35+0.2874)/165.4</f>
        <v>0.18190810157194681</v>
      </c>
      <c r="C47" s="9">
        <f t="shared" ref="C47:C52" si="0">(C35-0.1227)/55.588</f>
        <v>9.2188961646398504E-2</v>
      </c>
      <c r="D47" s="9">
        <f>(D35-0.3448)/43.865</f>
        <v>4.4598199019719592E-2</v>
      </c>
      <c r="E47" s="9">
        <f>(E35+0.8877)/141.34</f>
        <v>0.26472265459176453</v>
      </c>
      <c r="F47" s="9">
        <f>(F35+0.4101)/351.13</f>
        <v>1.1466408452709824E-2</v>
      </c>
      <c r="J47" s="3"/>
      <c r="K47" s="3"/>
      <c r="L47" s="3"/>
      <c r="M47" s="3"/>
    </row>
    <row r="48" spans="1:13" ht="18.75" x14ac:dyDescent="0.2">
      <c r="A48" s="8" t="s">
        <v>20</v>
      </c>
      <c r="B48" s="9">
        <f t="shared" ref="B48:C55" si="1">(B36+0.2874)/165.4</f>
        <v>0.18024607013301089</v>
      </c>
      <c r="C48" s="9">
        <f t="shared" si="0"/>
        <v>9.2984097287184278E-2</v>
      </c>
      <c r="D48" s="9">
        <f t="shared" ref="D48:D55" si="2">(D36-0.3448)/43.865</f>
        <v>4.3107260914168471E-2</v>
      </c>
      <c r="E48" s="9">
        <f t="shared" ref="E48:E55" si="3">(E36+0.8877)/141.34</f>
        <v>0.2775604924296024</v>
      </c>
      <c r="F48" s="9">
        <f t="shared" ref="F48:F55" si="4">(F36+0.4101)/351.13</f>
        <v>1.169709224503745E-2</v>
      </c>
      <c r="J48" s="3"/>
      <c r="K48" s="3"/>
      <c r="L48" s="3"/>
      <c r="M48" s="3"/>
    </row>
    <row r="49" spans="1:13" ht="18.75" x14ac:dyDescent="0.2">
      <c r="A49" s="8" t="s">
        <v>21</v>
      </c>
      <c r="B49" s="9">
        <f t="shared" si="1"/>
        <v>0.17661729141475213</v>
      </c>
      <c r="C49" s="9">
        <f t="shared" si="0"/>
        <v>0.10690436784917608</v>
      </c>
      <c r="D49" s="9">
        <f t="shared" si="2"/>
        <v>4.8904593639575972E-2</v>
      </c>
      <c r="E49" s="9">
        <f t="shared" si="3"/>
        <v>0.29349794820999009</v>
      </c>
      <c r="F49" s="9">
        <f t="shared" si="4"/>
        <v>1.2354968245379206E-2</v>
      </c>
      <c r="J49" s="3"/>
      <c r="K49" s="3"/>
      <c r="L49" s="3"/>
      <c r="M49" s="3"/>
    </row>
    <row r="50" spans="1:13" ht="18.75" x14ac:dyDescent="0.2">
      <c r="A50" s="8" t="s">
        <v>22</v>
      </c>
      <c r="B50" s="9">
        <f t="shared" si="1"/>
        <v>2.7969770253929865E-2</v>
      </c>
      <c r="C50" s="9">
        <f t="shared" si="0"/>
        <v>6.7734043318701878E-2</v>
      </c>
      <c r="D50" s="9">
        <f t="shared" si="2"/>
        <v>3.4346289752650173E-2</v>
      </c>
      <c r="E50" s="9">
        <f t="shared" si="3"/>
        <v>0.16069760860336774</v>
      </c>
      <c r="F50" s="9">
        <f t="shared" si="4"/>
        <v>1.65665138267878E-3</v>
      </c>
      <c r="J50" s="3"/>
      <c r="K50" s="3"/>
      <c r="L50" s="3"/>
      <c r="M50" s="3"/>
    </row>
    <row r="51" spans="1:13" ht="18.75" x14ac:dyDescent="0.2">
      <c r="A51" s="8" t="s">
        <v>23</v>
      </c>
      <c r="B51" s="9">
        <f t="shared" si="1"/>
        <v>2.6995163240628776E-2</v>
      </c>
      <c r="C51" s="9">
        <f t="shared" si="0"/>
        <v>6.5530330287112332E-2</v>
      </c>
      <c r="D51" s="9">
        <f t="shared" si="2"/>
        <v>2.3490254188988941E-2</v>
      </c>
      <c r="E51" s="9">
        <f t="shared" si="3"/>
        <v>0.1568918918918919</v>
      </c>
      <c r="F51" s="9">
        <f t="shared" si="4"/>
        <v>1.6594993307322075E-3</v>
      </c>
      <c r="J51" s="3"/>
      <c r="K51" s="3"/>
      <c r="L51" s="3"/>
      <c r="M51" s="3"/>
    </row>
    <row r="52" spans="1:13" ht="18.75" x14ac:dyDescent="0.2">
      <c r="A52" s="8" t="s">
        <v>24</v>
      </c>
      <c r="B52" s="9">
        <f t="shared" si="1"/>
        <v>2.658222490931076E-2</v>
      </c>
      <c r="C52" s="9">
        <f t="shared" si="0"/>
        <v>6.6503561919838819E-2</v>
      </c>
      <c r="D52" s="9">
        <f t="shared" si="2"/>
        <v>2.371822637638208E-2</v>
      </c>
      <c r="E52" s="9">
        <f t="shared" si="3"/>
        <v>0.15711192868260931</v>
      </c>
      <c r="F52" s="9">
        <f t="shared" si="4"/>
        <v>1.726426109987754E-3</v>
      </c>
      <c r="J52" s="3"/>
      <c r="K52" s="3"/>
      <c r="L52" s="3"/>
      <c r="M52" s="3"/>
    </row>
    <row r="53" spans="1:13" x14ac:dyDescent="0.2">
      <c r="A53" s="8" t="s">
        <v>25</v>
      </c>
      <c r="B53" s="9">
        <f t="shared" si="1"/>
        <v>1.7376058041112454E-3</v>
      </c>
      <c r="C53" s="9">
        <f t="shared" si="1"/>
        <v>1.7376058041112454E-3</v>
      </c>
      <c r="D53" s="9">
        <f t="shared" si="2"/>
        <v>8.8384817052319618E-3</v>
      </c>
      <c r="E53" s="9">
        <f t="shared" si="3"/>
        <v>0.25247629828781665</v>
      </c>
      <c r="F53" s="9">
        <f t="shared" si="4"/>
        <v>1.6715176715176715E-2</v>
      </c>
    </row>
    <row r="54" spans="1:13" x14ac:dyDescent="0.2">
      <c r="A54" s="8" t="s">
        <v>26</v>
      </c>
      <c r="B54" s="9">
        <f t="shared" si="1"/>
        <v>1.7376058041112454E-3</v>
      </c>
      <c r="C54" s="9">
        <f t="shared" si="1"/>
        <v>1.7376058041112454E-3</v>
      </c>
      <c r="D54" s="9">
        <f t="shared" si="2"/>
        <v>1.4765758577453551E-2</v>
      </c>
      <c r="E54" s="9">
        <f t="shared" si="3"/>
        <v>0.24073086175180416</v>
      </c>
      <c r="F54" s="9">
        <f t="shared" si="4"/>
        <v>1.529632899495913E-2</v>
      </c>
    </row>
    <row r="55" spans="1:13" x14ac:dyDescent="0.2">
      <c r="A55" s="8" t="s">
        <v>27</v>
      </c>
      <c r="B55" s="9">
        <f t="shared" si="1"/>
        <v>1.7376058041112454E-3</v>
      </c>
      <c r="C55" s="9">
        <f t="shared" si="1"/>
        <v>1.7376058041112454E-3</v>
      </c>
      <c r="D55" s="9">
        <f t="shared" si="2"/>
        <v>8.9228314145674212E-3</v>
      </c>
      <c r="E55" s="9">
        <f t="shared" si="3"/>
        <v>0.2389373142776284</v>
      </c>
      <c r="F55" s="9">
        <f t="shared" si="4"/>
        <v>1.5826047332896647E-2</v>
      </c>
    </row>
    <row r="56" spans="1:13" x14ac:dyDescent="0.2">
      <c r="A56" s="8"/>
    </row>
    <row r="57" spans="1:13" x14ac:dyDescent="0.2">
      <c r="A57" s="8"/>
    </row>
    <row r="58" spans="1:13" ht="18.75" x14ac:dyDescent="0.2">
      <c r="A58" s="8"/>
      <c r="B58" s="5" t="s">
        <v>29</v>
      </c>
      <c r="C58" s="5"/>
      <c r="D58" s="5"/>
      <c r="E58" s="5"/>
      <c r="F58" s="5"/>
    </row>
    <row r="59" spans="1:13" x14ac:dyDescent="0.2">
      <c r="A59" s="8" t="s">
        <v>18</v>
      </c>
      <c r="B59" s="2" t="s">
        <v>1</v>
      </c>
      <c r="C59" s="2" t="s">
        <v>4</v>
      </c>
      <c r="D59" s="2" t="s">
        <v>6</v>
      </c>
      <c r="E59" s="2" t="s">
        <v>9</v>
      </c>
      <c r="F59" s="2" t="s">
        <v>12</v>
      </c>
    </row>
    <row r="60" spans="1:13" x14ac:dyDescent="0.2">
      <c r="A60" s="8" t="s">
        <v>19</v>
      </c>
      <c r="B60" s="9">
        <f>B47*50/1000*100</f>
        <v>0.90954050785973417</v>
      </c>
      <c r="C60" s="9">
        <f>C47*50/1000*100</f>
        <v>0.46094480823199258</v>
      </c>
      <c r="D60" s="9">
        <f>D47*50/1000*100</f>
        <v>0.22299099509859796</v>
      </c>
      <c r="E60" s="9">
        <f>E47*50/1000*100</f>
        <v>1.3236132729588226</v>
      </c>
      <c r="F60" s="9">
        <f>F47*50/1000*100</f>
        <v>5.7332042263549113E-2</v>
      </c>
    </row>
    <row r="61" spans="1:13" ht="19.899999999999999" customHeight="1" x14ac:dyDescent="0.2">
      <c r="A61" s="8" t="s">
        <v>20</v>
      </c>
      <c r="B61" s="9">
        <f t="shared" ref="B61:F68" si="5">B48*50/1000*100</f>
        <v>0.90123035066505452</v>
      </c>
      <c r="C61" s="9">
        <f t="shared" si="5"/>
        <v>0.46492048643592143</v>
      </c>
      <c r="D61" s="9">
        <f t="shared" si="5"/>
        <v>0.21553630457084236</v>
      </c>
      <c r="E61" s="9">
        <f t="shared" si="5"/>
        <v>1.3878024621480121</v>
      </c>
      <c r="F61" s="9">
        <f t="shared" si="5"/>
        <v>5.848546122518726E-2</v>
      </c>
    </row>
    <row r="62" spans="1:13" x14ac:dyDescent="0.2">
      <c r="A62" s="8" t="s">
        <v>21</v>
      </c>
      <c r="B62" s="9">
        <f t="shared" si="5"/>
        <v>0.88308645707376077</v>
      </c>
      <c r="C62" s="9">
        <f t="shared" si="5"/>
        <v>0.53452183924588037</v>
      </c>
      <c r="D62" s="9">
        <f t="shared" si="5"/>
        <v>0.24452296819787986</v>
      </c>
      <c r="E62" s="9">
        <f t="shared" si="5"/>
        <v>1.4674897410499503</v>
      </c>
      <c r="F62" s="9">
        <f t="shared" si="5"/>
        <v>6.1774841226896027E-2</v>
      </c>
    </row>
    <row r="63" spans="1:13" x14ac:dyDescent="0.2">
      <c r="A63" s="8" t="s">
        <v>22</v>
      </c>
      <c r="B63" s="9">
        <f t="shared" si="5"/>
        <v>0.13984885126964933</v>
      </c>
      <c r="C63" s="9">
        <f t="shared" si="5"/>
        <v>0.33867021659350938</v>
      </c>
      <c r="D63" s="9">
        <f t="shared" si="5"/>
        <v>0.17173144876325086</v>
      </c>
      <c r="E63" s="9">
        <f t="shared" si="5"/>
        <v>0.80348804301683885</v>
      </c>
      <c r="F63" s="9">
        <f t="shared" si="5"/>
        <v>8.2832569133938997E-3</v>
      </c>
    </row>
    <row r="64" spans="1:13" x14ac:dyDescent="0.2">
      <c r="A64" s="8" t="s">
        <v>23</v>
      </c>
      <c r="B64" s="9">
        <f t="shared" si="5"/>
        <v>0.13497581620314389</v>
      </c>
      <c r="C64" s="9">
        <f t="shared" si="5"/>
        <v>0.32765165143556169</v>
      </c>
      <c r="D64" s="9">
        <f t="shared" si="5"/>
        <v>0.1174512709449447</v>
      </c>
      <c r="E64" s="9">
        <f t="shared" si="5"/>
        <v>0.78445945945945939</v>
      </c>
      <c r="F64" s="9">
        <f t="shared" si="5"/>
        <v>8.2974966536610364E-3</v>
      </c>
    </row>
    <row r="65" spans="1:15" x14ac:dyDescent="0.2">
      <c r="A65" s="8" t="s">
        <v>24</v>
      </c>
      <c r="B65" s="9">
        <f t="shared" si="5"/>
        <v>0.13291112454655382</v>
      </c>
      <c r="C65" s="9">
        <f t="shared" si="5"/>
        <v>0.33251780959919408</v>
      </c>
      <c r="D65" s="9">
        <f t="shared" si="5"/>
        <v>0.11859113188191039</v>
      </c>
      <c r="E65" s="9">
        <f t="shared" si="5"/>
        <v>0.78555964341304652</v>
      </c>
      <c r="F65" s="9">
        <f t="shared" si="5"/>
        <v>8.6321305499387699E-3</v>
      </c>
    </row>
    <row r="66" spans="1:15" x14ac:dyDescent="0.2">
      <c r="A66" s="8" t="s">
        <v>25</v>
      </c>
      <c r="B66" s="9">
        <f t="shared" si="5"/>
        <v>8.6880290205562285E-3</v>
      </c>
      <c r="C66" s="9">
        <f t="shared" si="5"/>
        <v>8.6880290205562285E-3</v>
      </c>
      <c r="D66" s="9">
        <f t="shared" si="5"/>
        <v>4.4192408526159806E-2</v>
      </c>
      <c r="E66" s="9">
        <f t="shared" si="5"/>
        <v>1.2623814914390832</v>
      </c>
      <c r="F66" s="9">
        <f t="shared" si="5"/>
        <v>8.3575883575883567E-2</v>
      </c>
    </row>
    <row r="67" spans="1:15" x14ac:dyDescent="0.2">
      <c r="A67" s="8" t="s">
        <v>26</v>
      </c>
      <c r="B67" s="9">
        <f t="shared" si="5"/>
        <v>8.6880290205562285E-3</v>
      </c>
      <c r="C67" s="9">
        <f t="shared" si="5"/>
        <v>8.6880290205562285E-3</v>
      </c>
      <c r="D67" s="9">
        <f t="shared" si="5"/>
        <v>7.3828792887267763E-2</v>
      </c>
      <c r="E67" s="9">
        <f t="shared" si="5"/>
        <v>1.203654308759021</v>
      </c>
      <c r="F67" s="9">
        <f t="shared" si="5"/>
        <v>7.6481644974795648E-2</v>
      </c>
      <c r="J67" s="12"/>
      <c r="K67" s="12"/>
      <c r="L67" s="12"/>
      <c r="M67" s="12"/>
    </row>
    <row r="68" spans="1:15" x14ac:dyDescent="0.2">
      <c r="A68" s="8" t="s">
        <v>27</v>
      </c>
      <c r="B68" s="9">
        <f t="shared" si="5"/>
        <v>8.6880290205562285E-3</v>
      </c>
      <c r="C68" s="9">
        <f t="shared" si="5"/>
        <v>8.6880290205562285E-3</v>
      </c>
      <c r="D68" s="9">
        <f t="shared" si="5"/>
        <v>4.4614157072837106E-2</v>
      </c>
      <c r="E68" s="9">
        <f t="shared" si="5"/>
        <v>1.194686571388142</v>
      </c>
      <c r="F68" s="9">
        <f t="shared" si="5"/>
        <v>7.9130236664483239E-2</v>
      </c>
    </row>
    <row r="69" spans="1:15" x14ac:dyDescent="0.2">
      <c r="A69" s="8"/>
    </row>
    <row r="70" spans="1:15" x14ac:dyDescent="0.2">
      <c r="A70" s="8"/>
    </row>
    <row r="71" spans="1:15" x14ac:dyDescent="0.2">
      <c r="A71" s="8" t="s">
        <v>30</v>
      </c>
      <c r="B71" s="2" t="s">
        <v>1</v>
      </c>
      <c r="C71" s="2" t="s">
        <v>4</v>
      </c>
      <c r="D71" s="2" t="s">
        <v>6</v>
      </c>
      <c r="E71" s="2" t="s">
        <v>9</v>
      </c>
      <c r="F71" s="2" t="s">
        <v>12</v>
      </c>
      <c r="O71" s="8"/>
    </row>
    <row r="72" spans="1:15" x14ac:dyDescent="0.2">
      <c r="A72" s="8" t="s">
        <v>19</v>
      </c>
      <c r="B72" s="2">
        <v>0.90954050999999991</v>
      </c>
      <c r="C72" s="2">
        <v>0.46094480823199258</v>
      </c>
      <c r="D72" s="2">
        <v>0.22299099509859796</v>
      </c>
      <c r="E72" s="2">
        <v>1.3236132749999998</v>
      </c>
      <c r="F72" s="2">
        <v>5.7332040000000001E-2</v>
      </c>
      <c r="O72" s="8"/>
    </row>
    <row r="73" spans="1:15" x14ac:dyDescent="0.2">
      <c r="A73" s="8" t="s">
        <v>20</v>
      </c>
      <c r="B73" s="2">
        <v>0.90123035000000007</v>
      </c>
      <c r="C73" s="2">
        <v>0.46492048643592143</v>
      </c>
      <c r="D73" s="2">
        <v>0.21553630457084236</v>
      </c>
      <c r="E73" s="2">
        <v>1.3878024600000001</v>
      </c>
      <c r="F73" s="2">
        <v>5.8485459999999996E-2</v>
      </c>
      <c r="O73" s="8"/>
    </row>
    <row r="74" spans="1:15" x14ac:dyDescent="0.2">
      <c r="A74" s="8" t="s">
        <v>21</v>
      </c>
      <c r="B74" s="2">
        <v>0.88308645500000016</v>
      </c>
      <c r="C74" s="2">
        <v>0.53452183924588037</v>
      </c>
      <c r="D74" s="2">
        <v>0.24452296819787986</v>
      </c>
      <c r="E74" s="2">
        <v>1.46748974</v>
      </c>
      <c r="F74" s="2">
        <v>6.1774840000000004E-2</v>
      </c>
      <c r="O74" s="8"/>
    </row>
    <row r="75" spans="1:15" x14ac:dyDescent="0.2">
      <c r="A75" s="8" t="s">
        <v>31</v>
      </c>
      <c r="B75" s="13">
        <f>AVERAGE(B72:B74)</f>
        <v>0.89795243833333327</v>
      </c>
      <c r="C75" s="13">
        <f>AVERAGE(C72:C74)</f>
        <v>0.48679571130459814</v>
      </c>
      <c r="D75" s="13">
        <f>AVERAGE(D72:D74)</f>
        <v>0.22768342262244004</v>
      </c>
      <c r="E75" s="13">
        <f>AVERAGE(E72:E74)</f>
        <v>1.3929684916666669</v>
      </c>
      <c r="F75" s="13">
        <f>AVERAGE(F72:F74)</f>
        <v>5.919744666666666E-2</v>
      </c>
      <c r="G75" s="13"/>
      <c r="I75" s="13"/>
      <c r="J75" s="13"/>
      <c r="L75" s="13"/>
      <c r="M75" s="13"/>
      <c r="O75" s="8"/>
    </row>
    <row r="76" spans="1:15" x14ac:dyDescent="0.2">
      <c r="A76" s="8" t="s">
        <v>22</v>
      </c>
      <c r="B76" s="2">
        <v>0.13984885126964933</v>
      </c>
      <c r="C76" s="2">
        <v>0.33867021659350938</v>
      </c>
      <c r="D76" s="2">
        <v>0.17173144876325086</v>
      </c>
      <c r="E76" s="2">
        <v>0.79801999999999995</v>
      </c>
      <c r="F76" s="2">
        <v>8.2832569133938997E-3</v>
      </c>
      <c r="O76" s="8"/>
    </row>
    <row r="77" spans="1:15" x14ac:dyDescent="0.2">
      <c r="A77" s="8" t="s">
        <v>23</v>
      </c>
      <c r="B77" s="2">
        <v>0.13497581620314389</v>
      </c>
      <c r="C77" s="2">
        <v>0.32765165143556163</v>
      </c>
      <c r="D77" s="2">
        <v>0.1174512709449447</v>
      </c>
      <c r="E77" s="2">
        <v>0.78349999999999997</v>
      </c>
      <c r="F77" s="2">
        <v>8.2974966536610382E-3</v>
      </c>
      <c r="O77" s="8"/>
    </row>
    <row r="78" spans="1:15" x14ac:dyDescent="0.2">
      <c r="A78" s="8" t="s">
        <v>24</v>
      </c>
      <c r="B78" s="2">
        <v>0.13291112454655379</v>
      </c>
      <c r="C78" s="2">
        <v>0.33251780959919408</v>
      </c>
      <c r="D78" s="2">
        <v>0.11859113188191039</v>
      </c>
      <c r="E78" s="2">
        <v>0.79400000000000004</v>
      </c>
      <c r="F78" s="2">
        <v>8.6321305499387699E-3</v>
      </c>
      <c r="O78" s="8"/>
    </row>
    <row r="79" spans="1:15" x14ac:dyDescent="0.2">
      <c r="A79" s="8" t="s">
        <v>31</v>
      </c>
      <c r="B79" s="13">
        <f>AVERAGE(B76:B78)</f>
        <v>0.13591193067311566</v>
      </c>
      <c r="C79" s="13">
        <f>AVERAGE(C76:C78)</f>
        <v>0.33294655920942168</v>
      </c>
      <c r="D79" s="13">
        <f>AVERAGE(D76:D78)</f>
        <v>0.13592461719670199</v>
      </c>
      <c r="E79" s="13">
        <f>AVERAGE(E76:E78)</f>
        <v>0.79183999999999999</v>
      </c>
      <c r="F79" s="13">
        <f>AVERAGE(F76:F78)</f>
        <v>8.4042947056645698E-3</v>
      </c>
      <c r="G79" s="13"/>
      <c r="I79" s="13"/>
      <c r="J79" s="13"/>
      <c r="L79" s="13"/>
      <c r="M79" s="13"/>
      <c r="O79" s="8"/>
    </row>
    <row r="80" spans="1:15" x14ac:dyDescent="0.2">
      <c r="A80" s="8" t="s">
        <v>25</v>
      </c>
      <c r="B80" s="2">
        <v>0</v>
      </c>
      <c r="C80" s="2">
        <v>0</v>
      </c>
      <c r="D80" s="2">
        <v>4.4192408526159813E-2</v>
      </c>
      <c r="E80" s="2">
        <v>1.2623814914390801</v>
      </c>
      <c r="F80" s="2">
        <v>8.3575883575883581E-2</v>
      </c>
      <c r="O80" s="8"/>
    </row>
    <row r="81" spans="1:15" x14ac:dyDescent="0.2">
      <c r="A81" s="8" t="s">
        <v>26</v>
      </c>
      <c r="B81" s="2">
        <v>0</v>
      </c>
      <c r="C81" s="2">
        <v>0</v>
      </c>
      <c r="D81" s="2">
        <v>7.382879288726775E-2</v>
      </c>
      <c r="E81" s="2">
        <v>1.2036543087590208</v>
      </c>
      <c r="F81" s="2">
        <v>7.6481644974795648E-2</v>
      </c>
      <c r="O81" s="8"/>
    </row>
    <row r="82" spans="1:15" x14ac:dyDescent="0.2">
      <c r="A82" s="8" t="s">
        <v>27</v>
      </c>
      <c r="B82" s="2">
        <v>0</v>
      </c>
      <c r="C82" s="2">
        <v>0</v>
      </c>
      <c r="D82" s="2">
        <v>4.4614157072837106E-2</v>
      </c>
      <c r="E82" s="2">
        <v>1.194686571388142</v>
      </c>
      <c r="F82" s="2">
        <v>7.9130236664483239E-2</v>
      </c>
      <c r="O82" s="8"/>
    </row>
    <row r="83" spans="1:15" x14ac:dyDescent="0.2">
      <c r="A83" s="8" t="s">
        <v>31</v>
      </c>
      <c r="B83" s="13">
        <f>AVERAGE(B80:B82)</f>
        <v>0</v>
      </c>
      <c r="C83" s="13">
        <f>AVERAGE(C80:C82)</f>
        <v>0</v>
      </c>
      <c r="D83" s="13">
        <f>AVERAGE(D80:D82)</f>
        <v>5.4211786162088223E-2</v>
      </c>
      <c r="E83" s="13">
        <f>AVERAGE(E80:E82)</f>
        <v>1.2202407905287476</v>
      </c>
      <c r="F83" s="13">
        <f>AVERAGE(F80:F82)</f>
        <v>7.9729255071720823E-2</v>
      </c>
      <c r="G83" s="13"/>
      <c r="I83" s="13"/>
      <c r="J83" s="13"/>
      <c r="L83" s="13"/>
      <c r="M83" s="13"/>
      <c r="O83" s="8"/>
    </row>
    <row r="84" spans="1:15" s="16" customFormat="1" x14ac:dyDescent="0.2">
      <c r="A84" s="14" t="s">
        <v>18</v>
      </c>
      <c r="B84" s="15" t="s">
        <v>1</v>
      </c>
      <c r="C84" s="15" t="s">
        <v>32</v>
      </c>
      <c r="D84" s="14" t="s">
        <v>18</v>
      </c>
      <c r="E84" s="15" t="s">
        <v>4</v>
      </c>
      <c r="F84" s="15" t="s">
        <v>33</v>
      </c>
      <c r="G84" s="14" t="s">
        <v>18</v>
      </c>
      <c r="H84" s="15" t="s">
        <v>6</v>
      </c>
      <c r="I84" s="15" t="s">
        <v>33</v>
      </c>
      <c r="J84" s="14" t="s">
        <v>18</v>
      </c>
      <c r="K84" s="15" t="s">
        <v>9</v>
      </c>
      <c r="L84" s="15" t="s">
        <v>33</v>
      </c>
      <c r="M84" s="14" t="s">
        <v>18</v>
      </c>
      <c r="N84" s="15" t="s">
        <v>12</v>
      </c>
      <c r="O84" s="14" t="s">
        <v>33</v>
      </c>
    </row>
    <row r="85" spans="1:15" x14ac:dyDescent="0.2">
      <c r="A85" s="8" t="s">
        <v>34</v>
      </c>
      <c r="B85" s="2">
        <v>0.89795243833333327</v>
      </c>
      <c r="C85" s="2">
        <f>_xlfn.STDEV.P(B72:B74)</f>
        <v>1.1045746848345601E-2</v>
      </c>
      <c r="D85" s="8" t="s">
        <v>34</v>
      </c>
      <c r="E85" s="2">
        <v>0.48679571130459814</v>
      </c>
      <c r="F85" s="2">
        <f>_xlfn.STDEV.P(C72:C74)</f>
        <v>3.3786476293491845E-2</v>
      </c>
      <c r="G85" s="8" t="s">
        <v>34</v>
      </c>
      <c r="H85" s="2">
        <v>0.22768342262244004</v>
      </c>
      <c r="I85" s="2">
        <f>_xlfn.STDEV.P(D72:D74)</f>
        <v>1.2290126771969927E-2</v>
      </c>
      <c r="J85" s="8" t="s">
        <v>34</v>
      </c>
      <c r="K85" s="2">
        <v>1.3929684916666669</v>
      </c>
      <c r="L85" s="2">
        <f>_xlfn.STDEV.P(E72:E74)</f>
        <v>5.8850801227113413E-2</v>
      </c>
      <c r="M85" s="8" t="s">
        <v>34</v>
      </c>
      <c r="N85" s="2">
        <v>5.919744666666666E-2</v>
      </c>
      <c r="O85" s="8">
        <f>_xlfn.STDEV.P(F72:F74)</f>
        <v>1.8823410459909305E-3</v>
      </c>
    </row>
    <row r="86" spans="1:15" x14ac:dyDescent="0.2">
      <c r="A86" s="8" t="s">
        <v>35</v>
      </c>
      <c r="B86" s="2">
        <v>0.13591193067311566</v>
      </c>
      <c r="C86" s="2">
        <f>_xlfn.STDEV.P(B76:B78)</f>
        <v>2.9086360774718658E-3</v>
      </c>
      <c r="D86" s="8" t="s">
        <v>35</v>
      </c>
      <c r="E86" s="2">
        <v>0.33294655920942168</v>
      </c>
      <c r="F86" s="2">
        <f>_xlfn.STDEV.P(C76:C78)</f>
        <v>4.5085152179838361E-3</v>
      </c>
      <c r="G86" s="8" t="s">
        <v>35</v>
      </c>
      <c r="H86" s="2">
        <v>0.13592461719670199</v>
      </c>
      <c r="I86" s="2">
        <f>_xlfn.STDEV.S(D76:D78)</f>
        <v>3.1014862741358513E-2</v>
      </c>
      <c r="J86" s="8" t="s">
        <v>35</v>
      </c>
      <c r="K86" s="13">
        <v>0.79183999999999999</v>
      </c>
      <c r="L86" s="2">
        <f>_xlfn.STDEV.P(E76:E78)</f>
        <v>6.1213723951414689E-3</v>
      </c>
      <c r="M86" s="8" t="s">
        <v>35</v>
      </c>
      <c r="N86" s="2">
        <v>8.4042947056645698E-3</v>
      </c>
      <c r="O86" s="8">
        <f>_xlfn.STDEV.P(F76:F78)</f>
        <v>1.6120912195617684E-4</v>
      </c>
    </row>
    <row r="87" spans="1:15" x14ac:dyDescent="0.2">
      <c r="A87" s="8" t="s">
        <v>36</v>
      </c>
      <c r="B87" s="2">
        <v>0</v>
      </c>
      <c r="C87" s="2">
        <f>_xlfn.STDEV.P(B80:B82)</f>
        <v>0</v>
      </c>
      <c r="D87" s="8" t="s">
        <v>36</v>
      </c>
      <c r="E87" s="2">
        <v>0</v>
      </c>
      <c r="F87" s="2">
        <f>_xlfn.STDEV.P(C81:C83)</f>
        <v>0</v>
      </c>
      <c r="G87" s="8" t="s">
        <v>36</v>
      </c>
      <c r="H87" s="2">
        <v>5.4211786162088223E-2</v>
      </c>
      <c r="I87" s="2">
        <f>_xlfn.STDEV.P(D80:D82)</f>
        <v>1.387238702365147E-2</v>
      </c>
      <c r="J87" s="8" t="s">
        <v>36</v>
      </c>
      <c r="K87" s="2">
        <v>1.2202407905287476</v>
      </c>
      <c r="L87" s="2">
        <f>_xlfn.STDEV.P(E80:E82)</f>
        <v>3.0022037275961509E-2</v>
      </c>
      <c r="M87" s="8" t="s">
        <v>36</v>
      </c>
      <c r="N87" s="2">
        <v>7.9729255071720823E-2</v>
      </c>
      <c r="O87" s="8">
        <f>_xlfn.STDEV.P(F80:F82)</f>
        <v>2.9270203986817497E-3</v>
      </c>
    </row>
  </sheetData>
  <mergeCells count="7">
    <mergeCell ref="J67:M67"/>
    <mergeCell ref="A25:D25"/>
    <mergeCell ref="A31:B31"/>
    <mergeCell ref="C31:D31"/>
    <mergeCell ref="B33:F33"/>
    <mergeCell ref="B45:F45"/>
    <mergeCell ref="B58:F58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Zhulili</cp:lastModifiedBy>
  <dcterms:created xsi:type="dcterms:W3CDTF">2015-06-05T18:19:34Z</dcterms:created>
  <dcterms:modified xsi:type="dcterms:W3CDTF">2025-03-14T09:38:53Z</dcterms:modified>
</cp:coreProperties>
</file>