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uniupoit-my.sharepoint.com/personal/20058890_studenti_uniupo_it/Documents/Scoping review/submission/"/>
    </mc:Choice>
  </mc:AlternateContent>
  <xr:revisionPtr revIDLastSave="3" documentId="8_{5E61912E-FC90-4141-A1F5-ACC007F67A5C}" xr6:coauthVersionLast="47" xr6:coauthVersionMax="47" xr10:uidLastSave="{973DC203-040B-4845-914C-96764C9154D8}"/>
  <bookViews>
    <workbookView xWindow="0" yWindow="500" windowWidth="28800" windowHeight="16140" activeTab="2" xr2:uid="{51BEA30C-53F4-5B49-836E-C5C8B31AAF04}"/>
  </bookViews>
  <sheets>
    <sheet name="included_list" sheetId="1" r:id="rId1"/>
    <sheet name="summary_cat_var" sheetId="2" r:id="rId2"/>
    <sheet name="summary_num_var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E18" i="3"/>
  <c r="D18" i="3"/>
  <c r="C18" i="3"/>
  <c r="B18" i="3"/>
  <c r="F17" i="3"/>
  <c r="E17" i="3"/>
  <c r="D17" i="3"/>
  <c r="C17" i="3"/>
  <c r="B17" i="3"/>
  <c r="F16" i="3"/>
  <c r="E16" i="3"/>
  <c r="D16" i="3"/>
  <c r="C16" i="3"/>
  <c r="B16" i="3"/>
  <c r="F15" i="3"/>
  <c r="E15" i="3"/>
  <c r="D15" i="3"/>
  <c r="C15" i="3"/>
  <c r="B15" i="3"/>
  <c r="F14" i="3"/>
  <c r="E14" i="3"/>
  <c r="D14" i="3"/>
  <c r="C14" i="3"/>
  <c r="B14" i="3"/>
  <c r="F13" i="3"/>
  <c r="E13" i="3"/>
  <c r="D13" i="3"/>
  <c r="C13" i="3"/>
  <c r="B13" i="3"/>
  <c r="F12" i="3"/>
  <c r="E12" i="3"/>
  <c r="D12" i="3"/>
  <c r="C12" i="3"/>
  <c r="B12" i="3"/>
  <c r="F9" i="3"/>
  <c r="E9" i="3"/>
  <c r="D9" i="3"/>
  <c r="C9" i="3"/>
  <c r="B9" i="3"/>
  <c r="F8" i="3"/>
  <c r="E8" i="3"/>
  <c r="D8" i="3"/>
  <c r="C8" i="3"/>
  <c r="B8" i="3"/>
  <c r="F7" i="3"/>
  <c r="E7" i="3"/>
  <c r="D7" i="3"/>
  <c r="C7" i="3"/>
  <c r="B7" i="3"/>
  <c r="F6" i="3"/>
  <c r="E6" i="3"/>
  <c r="D6" i="3"/>
  <c r="C6" i="3"/>
  <c r="B6" i="3"/>
  <c r="F5" i="3"/>
  <c r="E5" i="3"/>
  <c r="D5" i="3"/>
  <c r="C5" i="3"/>
  <c r="B5" i="3"/>
  <c r="F4" i="3"/>
  <c r="E4" i="3"/>
  <c r="D4" i="3"/>
  <c r="C4" i="3"/>
  <c r="B4" i="3"/>
  <c r="F3" i="3"/>
  <c r="E3" i="3"/>
  <c r="D3" i="3"/>
  <c r="C3" i="3"/>
  <c r="B3" i="3"/>
  <c r="M103" i="2"/>
  <c r="K103" i="2"/>
  <c r="I103" i="2"/>
  <c r="G103" i="2"/>
  <c r="E103" i="2"/>
  <c r="C103" i="2"/>
  <c r="M102" i="2"/>
  <c r="K102" i="2"/>
  <c r="I102" i="2"/>
  <c r="G102" i="2"/>
  <c r="E102" i="2"/>
  <c r="C102" i="2"/>
  <c r="M101" i="2"/>
  <c r="K101" i="2"/>
  <c r="I101" i="2"/>
  <c r="G101" i="2"/>
  <c r="E101" i="2"/>
  <c r="C101" i="2"/>
  <c r="M100" i="2"/>
  <c r="K100" i="2"/>
  <c r="I100" i="2"/>
  <c r="G100" i="2"/>
  <c r="E100" i="2"/>
  <c r="C100" i="2"/>
  <c r="M99" i="2"/>
  <c r="K99" i="2"/>
  <c r="I99" i="2"/>
  <c r="G99" i="2"/>
  <c r="E99" i="2"/>
  <c r="C99" i="2"/>
  <c r="M98" i="2"/>
  <c r="K98" i="2"/>
  <c r="I98" i="2"/>
  <c r="G98" i="2"/>
  <c r="E98" i="2"/>
  <c r="C98" i="2"/>
  <c r="M97" i="2"/>
  <c r="K97" i="2"/>
  <c r="I97" i="2"/>
  <c r="G97" i="2"/>
  <c r="E97" i="2"/>
  <c r="C97" i="2"/>
  <c r="M96" i="2"/>
  <c r="K96" i="2"/>
  <c r="I96" i="2"/>
  <c r="G96" i="2"/>
  <c r="E96" i="2"/>
  <c r="C96" i="2"/>
  <c r="M95" i="2"/>
  <c r="K95" i="2"/>
  <c r="I95" i="2"/>
  <c r="G95" i="2"/>
  <c r="E95" i="2"/>
  <c r="C95" i="2"/>
  <c r="M94" i="2"/>
  <c r="K94" i="2"/>
  <c r="I94" i="2"/>
  <c r="G94" i="2"/>
  <c r="E94" i="2"/>
  <c r="C94" i="2"/>
  <c r="N34" i="2"/>
  <c r="L34" i="2"/>
  <c r="J34" i="2"/>
  <c r="H34" i="2"/>
  <c r="F34" i="2"/>
  <c r="D34" i="2"/>
  <c r="B34" i="2"/>
  <c r="O28" i="2"/>
  <c r="G28" i="2"/>
  <c r="O15" i="2"/>
  <c r="M15" i="2"/>
  <c r="K15" i="2"/>
  <c r="I15" i="2"/>
  <c r="G15" i="2"/>
  <c r="E15" i="2"/>
  <c r="C15" i="2"/>
  <c r="O14" i="2"/>
  <c r="M14" i="2"/>
  <c r="K14" i="2"/>
  <c r="I14" i="2"/>
  <c r="G14" i="2"/>
  <c r="E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</calcChain>
</file>

<file path=xl/sharedStrings.xml><?xml version="1.0" encoding="utf-8"?>
<sst xmlns="http://schemas.openxmlformats.org/spreadsheetml/2006/main" count="308" uniqueCount="259">
  <si>
    <t>study_id</t>
  </si>
  <si>
    <t>authors</t>
  </si>
  <si>
    <t>title</t>
  </si>
  <si>
    <t>publication_year</t>
  </si>
  <si>
    <t>Ekenberg, Love; Mihai, Adriana; Fasth, Tobias; Komendantova, Nadejda; Danielson, Mats</t>
  </si>
  <si>
    <t>A Multi-Criteria Framework for Pandemic Response Measures.</t>
  </si>
  <si>
    <t>Ruggeri, Matteo; Cadeddu, Chiara; Roazzi, Paolo; Mandolini, Donatella; Grigioni, Mauro; Marchetti, Marco</t>
  </si>
  <si>
    <t>Multi-Criteria-Decision-Analysis (MCDA) for the Horizon Scanning of Health Innovations an Application to COVID 19 Emergency.</t>
  </si>
  <si>
    <t>Chaker Masmoudi, Hend; Rhili, Amal; Zamali, Imen; Ben Hmid, Ahlem; Ben Ahmed, Melika; Khrouf, Myriam Razgallah</t>
  </si>
  <si>
    <t>Multi-Criteria Decision Analysis to Prioritize People for COVID-19 Vaccination When Vaccines Are in Short Supply.</t>
  </si>
  <si>
    <t>Adabavazeh, Nazila; Nikbakht, Mehrdad; Tirkolaee, Erfan Babaee</t>
  </si>
  <si>
    <t>Identifying and prioritizing resilient health system units to tackle the COVID-19 pandemic.</t>
  </si>
  <si>
    <t>De Nardo, Pasquale; Gentilotti, Elisa; Mazzaferri, Fulvia; Cremonini, Eleonora; Hansen, Paul; Goossens, Herman; Tacconelli, Evelina</t>
  </si>
  <si>
    <t>Multi-Criteria Decision Analysis to prioritize hospital admission of patients affected by COVID-19 in low-resource settings with hospital-bed shortage.</t>
  </si>
  <si>
    <t>Ortíz-Barrios, Miguel; Jaramillo-Rueda, Natalia; Gul, Muhammet; Yucesan, Melih; Jiménez-Delgado, Genett; Alfaro-Saíz, Juan-José</t>
  </si>
  <si>
    <t>A Fuzzy Hybrid MCDM Approach for Assessing the Emergency Department Performance during the COVID-19 Outbreak.</t>
  </si>
  <si>
    <t>Mehand, Massinissa Si; Millett, Piers; Al-Shorbaji, Farah; Roth, Cathy; Kieny, Marie Paule; Murgue, Bernadette</t>
  </si>
  <si>
    <t>World Health Organization Methodology to Prioritize Emerging Infectious Diseases in Need of Research and Development.</t>
  </si>
  <si>
    <t>Hongoh, Valerie; Gosselin, Pierre; Michel, Pascal; Ravel, André; Waaub, Jean-Philippe; Campagna, Céline; Samoura, Karim</t>
  </si>
  <si>
    <t>Criteria for the prioritization of public health interventions for climate-sensitive vector-borne diseases in Quebec.</t>
  </si>
  <si>
    <t>Yang, Zaoli; Li, Xin; Garg, Harish; Qi, Meng</t>
  </si>
  <si>
    <t>Decision Support Algorithm for Selecting an Antivirus Mask over COVID-19 Pandemic under Spherical Normal Fuzzy Environment.</t>
  </si>
  <si>
    <t>Asfaw, Hizkel; Karuppannan, Shankar; Erduno, Tilahun; Almohamad, Hussein; Dughairi, Ahmed Abdullah Al; Al-Mutiry, Motrih; Abdo, Hazem Ghassan</t>
  </si>
  <si>
    <t>Evaluation of Vulnerability Status of the Infection Risk to COVID-19 Using Geographic Information Systems (GIS) and Multi-Criteria Decision Analysis (MCDA):  A Case Study of Addis Ababa City, Ethiopia.</t>
  </si>
  <si>
    <t>Thukral, Hanul; Shanmugasundaram, K.; Riyesh, T.; Kumar, Naveen; Singha, Harisankar; Gambhir, Dolly; Laura, Azad; Tiwari, Simmi; Gulati, Baldev R.</t>
  </si>
  <si>
    <t>Multisectoral prioritization of zoonotic diseases in Haryana (India) using one health approach.</t>
  </si>
  <si>
    <t>Bouwknegt, Martijn; Devleesschauwer, Brecht; Graham, Heather; Robertson, Lucy J.; van der Giessen, Joke Wb</t>
  </si>
  <si>
    <t>Prioritisation of food-borne parasites in Europe, 2016.</t>
  </si>
  <si>
    <t>Albahri, A. S.; Hamid, Rula A.; Albahri, O. S.; Zaidan, A. A.</t>
  </si>
  <si>
    <t>Detection-based prioritisation: Framework of multi-laboratory characteristics for asymptomatic COVID-19 carriers based on integrated Entropy-TOPSIS methods.</t>
  </si>
  <si>
    <t>Roy, Melyssa; Hansen, Paul; Sullivan, Trudy; Ombler, Franz; Kiore, Mathew; Stapleton, Andrew; Carr, Craig</t>
  </si>
  <si>
    <t>Rapid Development of a Tool for Prioritizing Patients with Coronavirus Disease 2019 for Intensive Care.</t>
  </si>
  <si>
    <t>Hongoh, Valerie; Michel, Pascal; Gosselin, Pierre; Samoura, Karim; Ravel, André; Campagna, Céline; Cissé, Hassane Djibrilla; Waaub, Jean-Philippe</t>
  </si>
  <si>
    <t>Multi-Stakeholder Decision Aid for Improved Prioritization of the Public Health Impact of Climate Sensitive Infectious Diseases.</t>
  </si>
  <si>
    <t>Mehand, Massinissa Si; Al-Shorbaji, Farah; Millett, Piers; Murgue, Bernadette</t>
  </si>
  <si>
    <t>The WHO R&amp;D Blueprint: 2018 review of emerging infectious diseases requiring urgent research and development efforts.</t>
  </si>
  <si>
    <t>Klamer, Sofieke; Van Goethem, Nina; Thomas, Daniel; Duysburgh, Els; Braeye, Toon; Quoilin, Sophie</t>
  </si>
  <si>
    <t>Prioritisation for future surveillance, prevention and control of 98 communicable diseases in Belgium: a 2018 multi-criteria decision analysis study.</t>
  </si>
  <si>
    <t>Young, Alyssa J.; Eaton, Will; Worges, Matt; Hiruy, Honelgn; Maxwell, Kolawole; Audu, Bala Mohammed; Marasciulo, Madeleine; Nelson, Charles; Tibenderana, James; Abeku, Tarekegn A.</t>
  </si>
  <si>
    <t>A practical approach for geographic prioritization and targeting of insecticide-treated net distribution campaigns during public health emergencies  and in resource-limited settings.</t>
  </si>
  <si>
    <t>Ozsahin, Dilber Uzun; Isa, Nuhu Abdulhaqq; Uzun, Berna; Ozsahin, Ilker</t>
  </si>
  <si>
    <t>Quantifying holistic capacity response and healthcare resilience in tackling COVID-19: Assessment of country capacity by MCDM.</t>
  </si>
  <si>
    <t>Deveci, Muhammet; Krishankumar, Raghunathan; Gokasar, Ilgin; Tuna Deveci, Rumeysa</t>
  </si>
  <si>
    <t>Prioritization of healthcare systems during pandemics using Cronbach's measure based fuzzy WASPAS approach.</t>
  </si>
  <si>
    <t>Cox, Ruth; Sanchez, Javier; Revie, Crawford W.</t>
  </si>
  <si>
    <t>Multi-criteria decision analysis tools for prioritising emerging or re-emerging infectious diseases associated with climate change in Canada.</t>
  </si>
  <si>
    <t>Rahman, Md Rejaur; Islam, A. H. M. Hedayutul; Islam, Md Nazrul</t>
  </si>
  <si>
    <t>Geospatial modelling on the spread and dynamics of 154 day outbreak of the novel coronavirus (COVID-19) pandemic in Bangladesh towards vulnerability zoning and  management approaches.</t>
  </si>
  <si>
    <t>Soni, Prasoon; Gupta, Ithi; Singh, Pushpraj; Porte, Devendra Singh; Kumar, Dilip</t>
  </si>
  <si>
    <t>GIS-based AHP analysis to recognize the COVID-19 concern zone in India.</t>
  </si>
  <si>
    <t>Bushira, Kedir Mohammed; Ongala, Jacob Otieno</t>
  </si>
  <si>
    <t>Modeling Transmission Dynamics and Risk Assessment for COVID-19 in Namibia Using Geospatial Technologies.</t>
  </si>
  <si>
    <t>Aenishaenslin, Cécile; Hongoh, Valérie; Cissé, Hassane Djibrilla; Hoen, Anne Gatewood; Samoura, Karim; Michel, Pascal; Waaub, Jean-Philippe; Bélanger, Denise</t>
  </si>
  <si>
    <t>Multi-criteria decision analysis as an innovative approach to managing zoonoses: results from a study on Lyme disease in Canada.</t>
  </si>
  <si>
    <t>Ding, Quanyu; Wang, Ying-Ming; Goh, Mark</t>
  </si>
  <si>
    <t>An extended TODIM approach for group emergency decision making based on bidirectional projection with hesitant triangular fuzzy sets.</t>
  </si>
  <si>
    <t>Yang, Chih-Hao; Liu, Yen-Yu; Chiang, Chia-Hsin; Su, Ya-Wen</t>
  </si>
  <si>
    <t>National IoMT platform strategy portfolio decision model under the COVID-19 environment: based on the financial and non-financial value view.</t>
  </si>
  <si>
    <t>Mohammed, Thura J.; Albahri, A. S.; Zaidan, A. A.; Albahri, O. S.; Al-Obaidi, Jameel R.; Zaidan, B. B.; Larbani, Moussa; Mohammed, R. T.; Hadi, Suha M.</t>
  </si>
  <si>
    <t>Convalescent-plasma-transfusion intelligent framework for rescuing COVID-19 patients across centralised/decentralised telemedicine hospitals based on  AHP-group TOPSIS and matching component.</t>
  </si>
  <si>
    <t>Fos, Peter J.; Miller, Danny L.; Amy, Brian W.; Zuniga, Miguel A.</t>
  </si>
  <si>
    <t>Combining the benefits of decision science and financial analysis in public health management: a county-specific budgeting and planning model.</t>
  </si>
  <si>
    <t>Baltussen, Rob; Mikkelsen, Evelinn; Tromp, Noor; Hurtig, Annekarin; Byskov, Jens; Olsen, Oystein; Bærøe, Kristine; Hontelez, Jan A.; Singh, Jerome; Norheim, Ole F.</t>
  </si>
  <si>
    <t>Balancing efficiency, equity and feasibility of HIV treatment in South Africa - development of programmatic guidance.</t>
  </si>
  <si>
    <t>Gouglas, D; Marsh, K</t>
  </si>
  <si>
    <t>Prioritizing investments in new vaccines against epidemic infectious diseases: A multi-criteria decision analysis</t>
  </si>
  <si>
    <t>Wang, CN; Chou, CC; Hsu, HP; Nguyen, V; Nguyen, VT</t>
  </si>
  <si>
    <t>Optimization Model for Selecting Temporary Hospital Locations During COVID-19 Pandemic</t>
  </si>
  <si>
    <t>Otten, A; Fazil, A; Chemeris, A; Breadner, P; Ng, V</t>
  </si>
  <si>
    <t>Prioritization of vector -borne diseases in Canada under current climate and projected climate change</t>
  </si>
  <si>
    <t>Araz, OM</t>
  </si>
  <si>
    <t>Integrating complex system dynamics of pandemic influenza with a multi-criteria decision making model for evaluating public health strategies</t>
  </si>
  <si>
    <t>Sahdev, S; Kumar, M</t>
  </si>
  <si>
    <t>Identification and Mapping of Dengue Epidemics using GIS-Based Multi-Criteria Decision Making. The Case of Delhi, India</t>
  </si>
  <si>
    <t>Caylor, JP; Hammel, RJ</t>
  </si>
  <si>
    <t>Utilization of Multi-Criteria Decision-Making for Emergency Management</t>
  </si>
  <si>
    <t>Benmoussa, K; Hamdadou, D; Roukh, ZE</t>
  </si>
  <si>
    <t>GIS-Based Multi-Criteria Decision-Support System and Machine Learning for Hospital Site Selection: Case Study Oran, Algeria</t>
  </si>
  <si>
    <t>Erdogan, M</t>
  </si>
  <si>
    <t>A fuzzy approach for prioritization of pharmacies to improve mask distribution process during COVID-19 pandemic-a pilot study for Istanbul</t>
  </si>
  <si>
    <t>Carbajales-Dale, P; Annan-Coultas, D; Joseph, A; Thompson, M; Jafarifiroozabadi, R; Limber, SP; Holaday, B; Mihandoust, S</t>
  </si>
  <si>
    <t>Using GIS to improve public health emergency response in rural areas during the COVID-19 crisis: A case study of South Carolina, US</t>
  </si>
  <si>
    <t>Peker, I; Murat, ARI; Erol, I; Searcy, C</t>
  </si>
  <si>
    <t>Leveraging blockchain in response to a pandemic through disaster risk management: an IF-MCDM framework</t>
  </si>
  <si>
    <t>Albahri, AS; Al-Obaidi, JR; Zaidan, AA; Albahri, OS; Hamid, RA; Zaidan, BB; Alamoodi, AH; Hashim, M</t>
  </si>
  <si>
    <t>Multi-Biological Laboratory Examination Framework for the Prioritization of Patients with COVID-19 Based on Integrated AHP and Group VIKOR Methods</t>
  </si>
  <si>
    <t>Jeon, J; Suvitha, K; Arshad, NI; Kalaiselvan, S; Narayanamoorthy, S; Ferrara, M; Ahmadian, A</t>
  </si>
  <si>
    <t>A probabilistic hesitant fuzzy MCDM approach to evaluate India's intervention strategies against the COVID-19 pandemic</t>
  </si>
  <si>
    <t>Pan, JJ; Fan, RL; Zhang, HL; Gao, Y; Shu, ZQ; Chen, ZX</t>
  </si>
  <si>
    <t>Investigating the Effectiveness of Government Public Health Systems against COVID-19 by Hybrid MCDM Approaches</t>
  </si>
  <si>
    <t>Elmhadhbi, L; Karray, MH; Archimède, B; Otte, JN; Smith, B</t>
  </si>
  <si>
    <t>Ontology-Driven Multicriteria Decision Support for Victim Evacuation</t>
  </si>
  <si>
    <t>Liu, KN</t>
  </si>
  <si>
    <t>GIS-based MCDM framework combined with coupled multi-hazard assessment for site selection of post-earthquake emergency medical service facilities in Wenchuan, China</t>
  </si>
  <si>
    <t>Kheybari, S; Ishizaka, A; Salamirad, A</t>
  </si>
  <si>
    <t>A new hybrid risk-averse best-worst method and portfolio optimization to select temporary hospital locations for Covid-19 patients</t>
  </si>
  <si>
    <t>Alemdar, KD; Kaya, O; Codur, MY; Campisi, T; Tesoriere, G</t>
  </si>
  <si>
    <t>Accessibility of Vaccination Centers in COVID-19 Outbreak Control: A GIS-Based Multi-Criteria Decision Making Approach</t>
  </si>
  <si>
    <t>Khan, F; Ali, Y; Pamucar, D</t>
  </si>
  <si>
    <t>A new fuzzy FUCOM-QFD approach for evaluating strategies to enhance the resilience of the healthcare sector to combat the COVID-19 pandemic</t>
  </si>
  <si>
    <t>Boz, E; Çizmecioglu, S; Çalik, A</t>
  </si>
  <si>
    <t>A Novel MDCM Approach for Sustainable Supplier Selection in Healthcare System in the Era of Logistics 4.0</t>
  </si>
  <si>
    <t>Nguyen, PH; Tsai, JF; Dang, TT; Lin, MH; Pham, HA; Nguyen, KA</t>
  </si>
  <si>
    <t>A Hybrid Spherical Fuzzy MCDM Approach to Prioritize Governmental Intervention Strategies against the COVID-19 Pandemic: A Case Study from Vietnam</t>
  </si>
  <si>
    <t>Wyszynski, M; Grudzinski, M; Pokonieczny, K; Kaszubowski, M</t>
  </si>
  <si>
    <t>The Assessment of COVID-19 Vulnerability Risk for Crisis Management</t>
  </si>
  <si>
    <t>Mete, S; Yucesan, M; Gul, M; Ozceylan, E</t>
  </si>
  <si>
    <t>An integrated hybrid MCDM approach to evaluate countries' COVID-19 risks</t>
  </si>
  <si>
    <t>Samad, A; Zulqarnain, RM; Sermutlu, E; Ali, R; Siddique, I; Jarad, F; Abdeljawad, T</t>
  </si>
  <si>
    <t>Selection of an Effective Hand Sanitizer to Reduce COVID-19 Effects and Extension of TOPSIS Technique Based on Correlation Coefficient under Neutrosophic Hypersoft Set</t>
  </si>
  <si>
    <t>Gul, M; Yucesan, M</t>
  </si>
  <si>
    <t>Hospital Preparedness Assessment against COVID-19 Pandemic: A Case Study in Turkish Tertiary Healthcare Services</t>
  </si>
  <si>
    <t>Moheimani, A; Sheikh, R; Hosseini, SMH; Sana, SS</t>
  </si>
  <si>
    <t>Assessing the agility of hospitals in disaster management: application of interval type-2 fuzzy Flowsort inference system</t>
  </si>
  <si>
    <t>Pamucar, D; Zizovic, M; Marinkovic, D; Doljanica, D; Jovanovic, SV; Brzakovic, P</t>
  </si>
  <si>
    <t>Development of a Multi-Criteria Model for Sustainable Reorganization of a Healthcare System in an Emergency Situation Caused by the COVID-19 Pandemic</t>
  </si>
  <si>
    <t>Huang, SW; Liou, JJH; Chuang, HH; Tzeng, GH</t>
  </si>
  <si>
    <t>Using a Modified VIKOR Technique for Evaluating and Improving the National Healthcare System Quality</t>
  </si>
  <si>
    <t>Çakir, E; Tas, MA; Ulukan, Z</t>
  </si>
  <si>
    <t>Spherical bipolar fuzzy weighted multi-facility location modeling for mobile COVID-19 vaccination clinics</t>
  </si>
  <si>
    <t>Guillot, C.; Aenishaenslin, C.; Acheson, E.S.; Koffi, J.; Bouchard, C.; Leighton, P.A.</t>
  </si>
  <si>
    <t>Spatial multi-criteria decision analysis for the selection of sentinel regions in tick-borne disease surveillance</t>
  </si>
  <si>
    <t>Bilal, S.; İç, Y.T.</t>
  </si>
  <si>
    <t>How COVID-19 pandemic influenced the countries? A value at risk based fuzzy TOPSIS approach using IF–THEN rules</t>
  </si>
  <si>
    <t>George, T.K.; Nair, N.P.; Singh, A.K.; Dilesh Kumar, A.; Roy, A.D.; Mohan, V.N.; Kang, G.</t>
  </si>
  <si>
    <t>Development of a Choice-framework for Covid vaccines in India using a multi-criteria decision analysis approach</t>
  </si>
  <si>
    <t>Xidonas, P.; Steuer, R.</t>
  </si>
  <si>
    <t>A multicriteria evaluation methodology for assessing the impact of COVID-19 in EU countries</t>
  </si>
  <si>
    <t>Saner, H.S.; Yucesan, M.; Gul, M.</t>
  </si>
  <si>
    <t>A Bayesian BWM and VIKOR-based model for assessing hospital preparedness in the face of disasters</t>
  </si>
  <si>
    <t>Ağaç, G.; Şimşir, I.</t>
  </si>
  <si>
    <t>OPTIMAL SITE SELECTION OF A PANDEMIC HOSPITAL USING MULTI-CRITERIA DECISION-MAKING APPROACH</t>
  </si>
  <si>
    <t>Neogi, D.</t>
  </si>
  <si>
    <t>Performance appraisal of select nations in mitigation of covid-19 pandemic using entropy based topsis method</t>
  </si>
  <si>
    <t>Türkoğlu, S.P.; Tuzcu, S.E.</t>
  </si>
  <si>
    <t>ASSESSING COUNTRY PERFORMANCES during the COVID-19 PANDEMIC: A STANDARD DEVIATION BASED RANGE of VALUE METHOD</t>
  </si>
  <si>
    <t>Zizovic, M.; Pamucar, D.; Miljkovic, B.D.; Karan, A.R.</t>
  </si>
  <si>
    <t>Multiple-criteria evaluation model for medical professionals assigned to temporary sars-cov-2 hospitals</t>
  </si>
  <si>
    <t>Tsheten, T.; Clements, A.C.A.; Gray, D.J.; Wangdi, K.</t>
  </si>
  <si>
    <t>Dengue risk assessment using multicriteria decision analysis: A case study of Bhutan</t>
  </si>
  <si>
    <t>Roselli, L.R.P.; Frej, E.A.; Ferreira, R.J.P.; Alberti, A.R.; De Almeida, A.T.</t>
  </si>
  <si>
    <t>Utility-Based Multicriteria Model for Screening Patients under the COVID-19 Pandemic</t>
  </si>
  <si>
    <t>Samanlioglu, F.</t>
  </si>
  <si>
    <t>Evaluation of Influenza Intervention Strategies in Turkey with Fuzzy AHP-VIKOR</t>
  </si>
  <si>
    <t>Stevens, K.B.; Gilbert, M.; Pfeiffer, D.U.</t>
  </si>
  <si>
    <t>Modeling habitat suitability for occurrence of highly pathogenic avian influenza virus H5N1 in domestic poultry in Asia: A spatial multicriteria decision analysis approach</t>
  </si>
  <si>
    <t>Priority setting</t>
  </si>
  <si>
    <t>Interventions</t>
  </si>
  <si>
    <t>Prioritization of locations</t>
  </si>
  <si>
    <t>Prioritization of pathogens</t>
  </si>
  <si>
    <t>Prioritization of patinets</t>
  </si>
  <si>
    <t>Other</t>
  </si>
  <si>
    <t>Total</t>
  </si>
  <si>
    <t>n</t>
  </si>
  <si>
    <t>%</t>
  </si>
  <si>
    <t>Level of palication</t>
  </si>
  <si>
    <t>Facility/institution</t>
  </si>
  <si>
    <t>International</t>
  </si>
  <si>
    <t xml:space="preserve">National </t>
  </si>
  <si>
    <t xml:space="preserve">Sub-national </t>
  </si>
  <si>
    <t>Level of application</t>
  </si>
  <si>
    <t>During/post-emergecny</t>
  </si>
  <si>
    <t>Pre-emergecny</t>
  </si>
  <si>
    <t>Alternatives identification</t>
  </si>
  <si>
    <t>Literature review</t>
  </si>
  <si>
    <t>Expert consultations</t>
  </si>
  <si>
    <t>Literature review and expert consultations</t>
  </si>
  <si>
    <t>No information</t>
  </si>
  <si>
    <t>NA</t>
  </si>
  <si>
    <t>-</t>
  </si>
  <si>
    <t>Criteria identification</t>
  </si>
  <si>
    <t>Velue masurment</t>
  </si>
  <si>
    <t>Objective data</t>
  </si>
  <si>
    <t>Stakeholders inputs</t>
  </si>
  <si>
    <t>Combined objective data and stakholders inputs</t>
  </si>
  <si>
    <t>Stakeholder engagment</t>
  </si>
  <si>
    <t>At any stage (yes)</t>
  </si>
  <si>
    <t>Alternative identification (yes)</t>
  </si>
  <si>
    <t>Criteria identification (yes)</t>
  </si>
  <si>
    <t xml:space="preserve">Performance masurment (yes) </t>
  </si>
  <si>
    <t>Cretirea weighting (yes)</t>
  </si>
  <si>
    <t>Different stackholders groups at different stages (yes)</t>
  </si>
  <si>
    <t>Total number of staholders (median; range)</t>
  </si>
  <si>
    <t>3 - 20</t>
  </si>
  <si>
    <t>4 - 25</t>
  </si>
  <si>
    <t>3 - 26</t>
  </si>
  <si>
    <t>17 - 80</t>
  </si>
  <si>
    <t>1 - 108</t>
  </si>
  <si>
    <t>3 - 25</t>
  </si>
  <si>
    <t>Stakeholder type</t>
  </si>
  <si>
    <t>Experts (yes)</t>
  </si>
  <si>
    <t>Academia (yes)</t>
  </si>
  <si>
    <t>Government (yes)</t>
  </si>
  <si>
    <t>NGOs (yes)</t>
  </si>
  <si>
    <t>Patients (yes)</t>
  </si>
  <si>
    <t>Methodology</t>
  </si>
  <si>
    <t>Weights used (yes)</t>
  </si>
  <si>
    <t xml:space="preserve">Weighting method: </t>
  </si>
  <si>
    <t>AHP</t>
  </si>
  <si>
    <t>Objective</t>
  </si>
  <si>
    <t>Point allocation</t>
  </si>
  <si>
    <t>BWM</t>
  </si>
  <si>
    <t>Ordinal ranking</t>
  </si>
  <si>
    <t>TOPSIS</t>
  </si>
  <si>
    <t>No info</t>
  </si>
  <si>
    <t xml:space="preserve">Direct rating </t>
  </si>
  <si>
    <t>PAPRIKA</t>
  </si>
  <si>
    <t>Parwise comparison</t>
  </si>
  <si>
    <t>PROMETHEE</t>
  </si>
  <si>
    <t>TODIM</t>
  </si>
  <si>
    <t>LBWA-MACBETH</t>
  </si>
  <si>
    <t>IF-AHP and IF-DEMATEL</t>
  </si>
  <si>
    <t>NDSL</t>
  </si>
  <si>
    <t>Aggregation method</t>
  </si>
  <si>
    <t>Weighted sum</t>
  </si>
  <si>
    <t>VIKOR</t>
  </si>
  <si>
    <t>WASPAS</t>
  </si>
  <si>
    <t>Awarage</t>
  </si>
  <si>
    <t>PROMETHEE and GAIA</t>
  </si>
  <si>
    <t>ZOGP</t>
  </si>
  <si>
    <t>TOPSIS + VIKOR</t>
  </si>
  <si>
    <t>TOPSIS + PROMETHEE II</t>
  </si>
  <si>
    <t>Cut off velue on dominant criteria</t>
  </si>
  <si>
    <t>MAUT</t>
  </si>
  <si>
    <t>Multiplicative</t>
  </si>
  <si>
    <t>M-MACBETH</t>
  </si>
  <si>
    <t>SpNoFBM, SpFN with NFN.</t>
  </si>
  <si>
    <t>COPRAS</t>
  </si>
  <si>
    <t>SBWAM</t>
  </si>
  <si>
    <t>Range of Value (ROV) Method</t>
  </si>
  <si>
    <t>RAFSI</t>
  </si>
  <si>
    <t>Uncertanty adressed (yes)</t>
  </si>
  <si>
    <t>Uncertatny method:</t>
  </si>
  <si>
    <t>Fuzzy</t>
  </si>
  <si>
    <t>Fuzzy and sensativity</t>
  </si>
  <si>
    <t>Objective validation</t>
  </si>
  <si>
    <t>Sensativity analysis</t>
  </si>
  <si>
    <t>Sensativity analyis dirrected at:</t>
  </si>
  <si>
    <t>Parameter</t>
  </si>
  <si>
    <t>Weights</t>
  </si>
  <si>
    <t>Weights and parameters</t>
  </si>
  <si>
    <t>Criteria type:</t>
  </si>
  <si>
    <t>Population / BoD</t>
  </si>
  <si>
    <t>Health system</t>
  </si>
  <si>
    <t>Socieity</t>
  </si>
  <si>
    <t xml:space="preserve">Cost / ecomomic </t>
  </si>
  <si>
    <t>Environment and geogrphy</t>
  </si>
  <si>
    <t>Threat caracterisitcs</t>
  </si>
  <si>
    <t>Feasability</t>
  </si>
  <si>
    <t>Ethics and equaty</t>
  </si>
  <si>
    <t>Effectivness and safety</t>
  </si>
  <si>
    <t>Global Indexes</t>
  </si>
  <si>
    <t>Alternatives</t>
  </si>
  <si>
    <t>Median</t>
  </si>
  <si>
    <t>Min</t>
  </si>
  <si>
    <t>Max</t>
  </si>
  <si>
    <t>Q1</t>
  </si>
  <si>
    <t>Q3</t>
  </si>
  <si>
    <t>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</si>
</sst>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The times new roman"/>
    </font>
    <font>
      <sz val="12"/>
      <color theme="1"/>
      <name val="The times new roman"/>
    </font>
    <font>
      <sz val="12"/>
      <color rgb="FF000000"/>
      <name val="The times new roman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upoit-my.sharepoint.com/personal/20058890_studenti_uniupo_it/Documents/Scoping%20review/Analysis/Coss-tab-by-dc-objective.xlsx" TargetMode="External"/><Relationship Id="rId1" Type="http://schemas.openxmlformats.org/officeDocument/2006/relationships/externalLinkPath" Target="Coss-tab-by-dc-objec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6"/>
      <sheetName val="Sheet5"/>
      <sheetName val="Sheet2"/>
      <sheetName val="Sheet3"/>
      <sheetName val="Sheet4"/>
      <sheetName val="Sheet7"/>
    </sheetNames>
    <sheetDataSet>
      <sheetData sheetId="0"/>
      <sheetData sheetId="1"/>
      <sheetData sheetId="2"/>
      <sheetData sheetId="3"/>
      <sheetData sheetId="4">
        <row r="3">
          <cell r="A3">
            <v>215</v>
          </cell>
          <cell r="B3">
            <v>7</v>
          </cell>
          <cell r="C3">
            <v>6</v>
          </cell>
          <cell r="D3">
            <v>9</v>
          </cell>
          <cell r="E3">
            <v>2</v>
          </cell>
          <cell r="F3">
            <v>7</v>
          </cell>
          <cell r="G3">
            <v>10</v>
          </cell>
          <cell r="H3">
            <v>10</v>
          </cell>
          <cell r="I3">
            <v>13</v>
          </cell>
          <cell r="J3">
            <v>13</v>
          </cell>
          <cell r="K3">
            <v>11</v>
          </cell>
          <cell r="L3">
            <v>10</v>
          </cell>
          <cell r="M3">
            <v>215</v>
          </cell>
          <cell r="N3">
            <v>7</v>
          </cell>
        </row>
        <row r="4">
          <cell r="A4">
            <v>3</v>
          </cell>
          <cell r="B4">
            <v>8</v>
          </cell>
          <cell r="C4">
            <v>6</v>
          </cell>
          <cell r="D4">
            <v>4</v>
          </cell>
          <cell r="E4">
            <v>82</v>
          </cell>
          <cell r="F4">
            <v>20</v>
          </cell>
          <cell r="G4">
            <v>775</v>
          </cell>
          <cell r="H4">
            <v>10</v>
          </cell>
          <cell r="I4">
            <v>5</v>
          </cell>
          <cell r="J4">
            <v>5</v>
          </cell>
          <cell r="K4">
            <v>10</v>
          </cell>
          <cell r="L4">
            <v>11</v>
          </cell>
          <cell r="M4">
            <v>3</v>
          </cell>
          <cell r="N4">
            <v>8</v>
          </cell>
        </row>
        <row r="5">
          <cell r="A5">
            <v>22</v>
          </cell>
          <cell r="B5">
            <v>38</v>
          </cell>
          <cell r="C5">
            <v>3</v>
          </cell>
          <cell r="D5">
            <v>14</v>
          </cell>
          <cell r="E5">
            <v>18</v>
          </cell>
          <cell r="F5">
            <v>5</v>
          </cell>
          <cell r="G5">
            <v>64</v>
          </cell>
          <cell r="H5">
            <v>12</v>
          </cell>
          <cell r="I5">
            <v>23</v>
          </cell>
          <cell r="J5">
            <v>23</v>
          </cell>
          <cell r="K5">
            <v>8</v>
          </cell>
          <cell r="L5">
            <v>8</v>
          </cell>
          <cell r="M5">
            <v>22</v>
          </cell>
          <cell r="N5">
            <v>38</v>
          </cell>
        </row>
        <row r="6">
          <cell r="A6">
            <v>20</v>
          </cell>
          <cell r="B6">
            <v>4</v>
          </cell>
          <cell r="C6">
            <v>27</v>
          </cell>
          <cell r="D6">
            <v>16</v>
          </cell>
          <cell r="E6">
            <v>7</v>
          </cell>
          <cell r="F6">
            <v>5</v>
          </cell>
          <cell r="G6">
            <v>28</v>
          </cell>
          <cell r="H6">
            <v>6</v>
          </cell>
          <cell r="I6">
            <v>24</v>
          </cell>
          <cell r="J6">
            <v>24</v>
          </cell>
          <cell r="K6">
            <v>10</v>
          </cell>
          <cell r="L6">
            <v>8</v>
          </cell>
          <cell r="M6">
            <v>20</v>
          </cell>
          <cell r="N6">
            <v>4</v>
          </cell>
        </row>
        <row r="7">
          <cell r="A7">
            <v>60</v>
          </cell>
          <cell r="B7">
            <v>15</v>
          </cell>
          <cell r="C7">
            <v>3</v>
          </cell>
          <cell r="D7">
            <v>4</v>
          </cell>
          <cell r="G7">
            <v>15</v>
          </cell>
          <cell r="H7">
            <v>3</v>
          </cell>
          <cell r="I7">
            <v>5</v>
          </cell>
          <cell r="J7">
            <v>5</v>
          </cell>
          <cell r="K7">
            <v>80</v>
          </cell>
          <cell r="L7">
            <v>5</v>
          </cell>
          <cell r="M7">
            <v>60</v>
          </cell>
          <cell r="N7">
            <v>15</v>
          </cell>
        </row>
        <row r="8">
          <cell r="A8">
            <v>15</v>
          </cell>
          <cell r="B8">
            <v>10</v>
          </cell>
          <cell r="C8">
            <v>8</v>
          </cell>
          <cell r="D8">
            <v>13</v>
          </cell>
          <cell r="G8">
            <v>5</v>
          </cell>
          <cell r="H8">
            <v>12</v>
          </cell>
          <cell r="I8">
            <v>10</v>
          </cell>
          <cell r="J8">
            <v>10</v>
          </cell>
          <cell r="K8">
            <v>6</v>
          </cell>
          <cell r="L8">
            <v>8</v>
          </cell>
          <cell r="M8">
            <v>15</v>
          </cell>
          <cell r="N8">
            <v>10</v>
          </cell>
        </row>
        <row r="9">
          <cell r="A9">
            <v>29</v>
          </cell>
          <cell r="B9">
            <v>40</v>
          </cell>
          <cell r="C9">
            <v>12</v>
          </cell>
          <cell r="D9">
            <v>4</v>
          </cell>
          <cell r="G9">
            <v>20</v>
          </cell>
          <cell r="H9">
            <v>5</v>
          </cell>
          <cell r="I9">
            <v>98</v>
          </cell>
          <cell r="J9">
            <v>98</v>
          </cell>
          <cell r="K9">
            <v>1</v>
          </cell>
          <cell r="L9">
            <v>7</v>
          </cell>
          <cell r="M9">
            <v>29</v>
          </cell>
          <cell r="N9">
            <v>40</v>
          </cell>
        </row>
        <row r="10">
          <cell r="A10">
            <v>3</v>
          </cell>
          <cell r="B10">
            <v>10</v>
          </cell>
          <cell r="C10">
            <v>4</v>
          </cell>
          <cell r="D10">
            <v>5</v>
          </cell>
          <cell r="G10">
            <v>386</v>
          </cell>
          <cell r="H10">
            <v>11</v>
          </cell>
          <cell r="I10">
            <v>9</v>
          </cell>
          <cell r="J10">
            <v>9</v>
          </cell>
          <cell r="M10">
            <v>3</v>
          </cell>
          <cell r="N10">
            <v>10</v>
          </cell>
        </row>
        <row r="11">
          <cell r="A11">
            <v>30</v>
          </cell>
          <cell r="B11">
            <v>10</v>
          </cell>
          <cell r="C11">
            <v>18</v>
          </cell>
          <cell r="D11">
            <v>6</v>
          </cell>
          <cell r="G11">
            <v>7</v>
          </cell>
          <cell r="H11">
            <v>13</v>
          </cell>
          <cell r="I11">
            <v>43</v>
          </cell>
          <cell r="J11">
            <v>43</v>
          </cell>
          <cell r="M11">
            <v>30</v>
          </cell>
          <cell r="N11">
            <v>10</v>
          </cell>
        </row>
        <row r="12">
          <cell r="A12">
            <v>195</v>
          </cell>
          <cell r="B12">
            <v>6</v>
          </cell>
          <cell r="C12">
            <v>11</v>
          </cell>
          <cell r="D12">
            <v>5</v>
          </cell>
          <cell r="G12">
            <v>13</v>
          </cell>
          <cell r="H12">
            <v>15</v>
          </cell>
          <cell r="M12">
            <v>195</v>
          </cell>
          <cell r="N12">
            <v>6</v>
          </cell>
        </row>
        <row r="13">
          <cell r="A13">
            <v>11</v>
          </cell>
          <cell r="B13">
            <v>4</v>
          </cell>
          <cell r="C13">
            <v>14</v>
          </cell>
          <cell r="D13">
            <v>10</v>
          </cell>
          <cell r="G13">
            <v>22</v>
          </cell>
          <cell r="H13">
            <v>3</v>
          </cell>
          <cell r="M13">
            <v>11</v>
          </cell>
          <cell r="N13">
            <v>4</v>
          </cell>
        </row>
        <row r="14">
          <cell r="A14">
            <v>27</v>
          </cell>
          <cell r="B14">
            <v>7</v>
          </cell>
          <cell r="C14">
            <v>15</v>
          </cell>
          <cell r="D14">
            <v>5</v>
          </cell>
          <cell r="G14">
            <v>4</v>
          </cell>
          <cell r="H14">
            <v>4</v>
          </cell>
          <cell r="M14">
            <v>27</v>
          </cell>
          <cell r="N14">
            <v>7</v>
          </cell>
        </row>
        <row r="15">
          <cell r="A15">
            <v>6</v>
          </cell>
          <cell r="B15">
            <v>6</v>
          </cell>
          <cell r="C15">
            <v>4</v>
          </cell>
          <cell r="D15">
            <v>3</v>
          </cell>
          <cell r="G15">
            <v>28</v>
          </cell>
          <cell r="H15">
            <v>4</v>
          </cell>
          <cell r="M15">
            <v>6</v>
          </cell>
          <cell r="N15">
            <v>6</v>
          </cell>
        </row>
        <row r="16">
          <cell r="C16">
            <v>7</v>
          </cell>
          <cell r="D16">
            <v>10</v>
          </cell>
          <cell r="G16">
            <v>3</v>
          </cell>
          <cell r="H16">
            <v>8</v>
          </cell>
          <cell r="M16">
            <v>6</v>
          </cell>
          <cell r="N16">
            <v>9</v>
          </cell>
        </row>
        <row r="17">
          <cell r="C17">
            <v>20</v>
          </cell>
          <cell r="D17">
            <v>8</v>
          </cell>
          <cell r="G17">
            <v>43</v>
          </cell>
          <cell r="H17">
            <v>5</v>
          </cell>
          <cell r="M17">
            <v>6</v>
          </cell>
          <cell r="N17">
            <v>4</v>
          </cell>
        </row>
        <row r="18">
          <cell r="C18">
            <v>22</v>
          </cell>
          <cell r="D18">
            <v>12</v>
          </cell>
          <cell r="M18">
            <v>3</v>
          </cell>
          <cell r="N18">
            <v>14</v>
          </cell>
        </row>
        <row r="19">
          <cell r="C19">
            <v>3</v>
          </cell>
          <cell r="D19">
            <v>8</v>
          </cell>
          <cell r="M19">
            <v>27</v>
          </cell>
          <cell r="N19">
            <v>16</v>
          </cell>
        </row>
        <row r="20">
          <cell r="M20">
            <v>3</v>
          </cell>
          <cell r="N20">
            <v>4</v>
          </cell>
        </row>
        <row r="21">
          <cell r="M21">
            <v>8</v>
          </cell>
          <cell r="N21">
            <v>13</v>
          </cell>
        </row>
        <row r="22">
          <cell r="M22">
            <v>12</v>
          </cell>
          <cell r="N22">
            <v>4</v>
          </cell>
        </row>
        <row r="23">
          <cell r="M23">
            <v>4</v>
          </cell>
          <cell r="N23">
            <v>5</v>
          </cell>
        </row>
        <row r="24">
          <cell r="M24">
            <v>18</v>
          </cell>
          <cell r="N24">
            <v>6</v>
          </cell>
        </row>
        <row r="25">
          <cell r="M25">
            <v>11</v>
          </cell>
          <cell r="N25">
            <v>5</v>
          </cell>
        </row>
        <row r="26">
          <cell r="M26">
            <v>14</v>
          </cell>
          <cell r="N26">
            <v>10</v>
          </cell>
        </row>
        <row r="27">
          <cell r="M27">
            <v>15</v>
          </cell>
          <cell r="N27">
            <v>5</v>
          </cell>
        </row>
        <row r="28">
          <cell r="M28">
            <v>4</v>
          </cell>
          <cell r="N28">
            <v>3</v>
          </cell>
        </row>
        <row r="29">
          <cell r="M29">
            <v>7</v>
          </cell>
          <cell r="N29">
            <v>10</v>
          </cell>
        </row>
        <row r="30">
          <cell r="M30">
            <v>20</v>
          </cell>
          <cell r="N30">
            <v>8</v>
          </cell>
        </row>
        <row r="31">
          <cell r="M31">
            <v>22</v>
          </cell>
          <cell r="N31">
            <v>12</v>
          </cell>
        </row>
        <row r="32">
          <cell r="M32">
            <v>3</v>
          </cell>
          <cell r="N32">
            <v>8</v>
          </cell>
        </row>
        <row r="33">
          <cell r="M33">
            <v>2</v>
          </cell>
          <cell r="N33">
            <v>7</v>
          </cell>
        </row>
        <row r="34">
          <cell r="M34">
            <v>82</v>
          </cell>
          <cell r="N34">
            <v>20</v>
          </cell>
        </row>
        <row r="35">
          <cell r="M35">
            <v>18</v>
          </cell>
          <cell r="N35">
            <v>5</v>
          </cell>
        </row>
        <row r="36">
          <cell r="M36">
            <v>7</v>
          </cell>
          <cell r="N36">
            <v>5</v>
          </cell>
        </row>
        <row r="37">
          <cell r="M37">
            <v>10</v>
          </cell>
          <cell r="N37">
            <v>10</v>
          </cell>
        </row>
        <row r="38">
          <cell r="M38">
            <v>775</v>
          </cell>
          <cell r="N38">
            <v>10</v>
          </cell>
        </row>
        <row r="39">
          <cell r="M39">
            <v>64</v>
          </cell>
          <cell r="N39">
            <v>12</v>
          </cell>
        </row>
        <row r="40">
          <cell r="M40">
            <v>28</v>
          </cell>
          <cell r="N40">
            <v>6</v>
          </cell>
        </row>
        <row r="41">
          <cell r="M41">
            <v>15</v>
          </cell>
          <cell r="N41">
            <v>3</v>
          </cell>
        </row>
        <row r="42">
          <cell r="M42">
            <v>5</v>
          </cell>
          <cell r="N42">
            <v>12</v>
          </cell>
        </row>
        <row r="43">
          <cell r="M43">
            <v>20</v>
          </cell>
          <cell r="N43">
            <v>5</v>
          </cell>
        </row>
        <row r="44">
          <cell r="M44">
            <v>386</v>
          </cell>
          <cell r="N44">
            <v>11</v>
          </cell>
        </row>
        <row r="45">
          <cell r="M45">
            <v>7</v>
          </cell>
          <cell r="N45">
            <v>13</v>
          </cell>
        </row>
        <row r="46">
          <cell r="M46">
            <v>13</v>
          </cell>
          <cell r="N46">
            <v>15</v>
          </cell>
        </row>
        <row r="47">
          <cell r="M47">
            <v>22</v>
          </cell>
          <cell r="N47">
            <v>3</v>
          </cell>
        </row>
        <row r="48">
          <cell r="M48">
            <v>4</v>
          </cell>
          <cell r="N48">
            <v>4</v>
          </cell>
        </row>
        <row r="49">
          <cell r="M49">
            <v>28</v>
          </cell>
          <cell r="N49">
            <v>4</v>
          </cell>
        </row>
        <row r="50">
          <cell r="M50">
            <v>3</v>
          </cell>
          <cell r="N50">
            <v>8</v>
          </cell>
        </row>
        <row r="51">
          <cell r="M51">
            <v>43</v>
          </cell>
          <cell r="N51">
            <v>5</v>
          </cell>
        </row>
        <row r="52">
          <cell r="M52">
            <v>13</v>
          </cell>
          <cell r="N52">
            <v>4</v>
          </cell>
        </row>
        <row r="53">
          <cell r="M53">
            <v>5</v>
          </cell>
          <cell r="N53">
            <v>4</v>
          </cell>
        </row>
        <row r="54">
          <cell r="M54">
            <v>23</v>
          </cell>
          <cell r="N54">
            <v>8</v>
          </cell>
        </row>
        <row r="55">
          <cell r="M55">
            <v>24</v>
          </cell>
          <cell r="N55">
            <v>8</v>
          </cell>
        </row>
        <row r="56">
          <cell r="M56">
            <v>5</v>
          </cell>
          <cell r="N56">
            <v>6</v>
          </cell>
        </row>
        <row r="57">
          <cell r="M57">
            <v>10</v>
          </cell>
          <cell r="N57">
            <v>6</v>
          </cell>
        </row>
        <row r="58">
          <cell r="M58">
            <v>98</v>
          </cell>
          <cell r="N58">
            <v>13</v>
          </cell>
        </row>
        <row r="59">
          <cell r="M59">
            <v>9</v>
          </cell>
          <cell r="N59">
            <v>5</v>
          </cell>
        </row>
        <row r="60">
          <cell r="M60">
            <v>43</v>
          </cell>
          <cell r="N60">
            <v>23</v>
          </cell>
        </row>
        <row r="61">
          <cell r="M61">
            <v>11</v>
          </cell>
          <cell r="N61">
            <v>24</v>
          </cell>
        </row>
        <row r="62">
          <cell r="M62">
            <v>10</v>
          </cell>
          <cell r="N62">
            <v>5</v>
          </cell>
        </row>
        <row r="63">
          <cell r="M63">
            <v>8</v>
          </cell>
          <cell r="N63">
            <v>10</v>
          </cell>
        </row>
        <row r="64">
          <cell r="M64">
            <v>10</v>
          </cell>
          <cell r="N64">
            <v>98</v>
          </cell>
        </row>
        <row r="65">
          <cell r="M65">
            <v>80</v>
          </cell>
          <cell r="N65">
            <v>9</v>
          </cell>
        </row>
        <row r="66">
          <cell r="M66">
            <v>6</v>
          </cell>
          <cell r="N66">
            <v>43</v>
          </cell>
        </row>
        <row r="67">
          <cell r="M67">
            <v>1</v>
          </cell>
          <cell r="N67">
            <v>10</v>
          </cell>
        </row>
      </sheetData>
      <sheetData sheetId="5">
        <row r="2">
          <cell r="A2">
            <v>20</v>
          </cell>
          <cell r="B2">
            <v>16</v>
          </cell>
          <cell r="C2">
            <v>6</v>
          </cell>
          <cell r="E2">
            <v>20</v>
          </cell>
          <cell r="F2">
            <v>60</v>
          </cell>
          <cell r="G2">
            <v>16</v>
          </cell>
        </row>
        <row r="3">
          <cell r="A3">
            <v>6</v>
          </cell>
          <cell r="C3">
            <v>18</v>
          </cell>
          <cell r="F3">
            <v>108</v>
          </cell>
          <cell r="G3">
            <v>6</v>
          </cell>
        </row>
        <row r="4">
          <cell r="B4">
            <v>4</v>
          </cell>
          <cell r="C4">
            <v>25</v>
          </cell>
          <cell r="E4">
            <v>17</v>
          </cell>
          <cell r="F4">
            <v>1</v>
          </cell>
          <cell r="G4">
            <v>60</v>
          </cell>
        </row>
        <row r="5">
          <cell r="B5">
            <v>8</v>
          </cell>
          <cell r="C5">
            <v>3</v>
          </cell>
          <cell r="E5">
            <v>35</v>
          </cell>
          <cell r="F5">
            <v>12</v>
          </cell>
          <cell r="G5">
            <v>20</v>
          </cell>
        </row>
        <row r="6">
          <cell r="A6">
            <v>3</v>
          </cell>
          <cell r="E6">
            <v>37</v>
          </cell>
          <cell r="F6">
            <v>3</v>
          </cell>
          <cell r="G6">
            <v>108</v>
          </cell>
        </row>
        <row r="7">
          <cell r="E7">
            <v>90</v>
          </cell>
          <cell r="F7">
            <v>2</v>
          </cell>
          <cell r="G7">
            <v>6</v>
          </cell>
        </row>
        <row r="8">
          <cell r="A8">
            <v>3</v>
          </cell>
          <cell r="E8">
            <v>80</v>
          </cell>
          <cell r="F8">
            <v>3</v>
          </cell>
          <cell r="G8">
            <v>20</v>
          </cell>
        </row>
        <row r="9">
          <cell r="E9">
            <v>64</v>
          </cell>
        </row>
        <row r="10">
          <cell r="A10">
            <v>5</v>
          </cell>
          <cell r="B10">
            <v>25</v>
          </cell>
          <cell r="D10">
            <v>3</v>
          </cell>
        </row>
        <row r="11">
          <cell r="D11">
            <v>9</v>
          </cell>
        </row>
        <row r="12">
          <cell r="B12">
            <v>16</v>
          </cell>
          <cell r="G12">
            <v>17</v>
          </cell>
        </row>
        <row r="13">
          <cell r="B13">
            <v>15</v>
          </cell>
          <cell r="G13">
            <v>35</v>
          </cell>
        </row>
        <row r="14">
          <cell r="A14">
            <v>5</v>
          </cell>
          <cell r="B14">
            <v>4</v>
          </cell>
          <cell r="D14">
            <v>26</v>
          </cell>
          <cell r="G14">
            <v>1</v>
          </cell>
        </row>
        <row r="15">
          <cell r="B15">
            <v>20</v>
          </cell>
          <cell r="D15">
            <v>6</v>
          </cell>
          <cell r="G15">
            <v>12</v>
          </cell>
        </row>
        <row r="16">
          <cell r="G16">
            <v>37</v>
          </cell>
        </row>
        <row r="17">
          <cell r="D17">
            <v>5</v>
          </cell>
          <cell r="G17">
            <v>90</v>
          </cell>
        </row>
        <row r="18">
          <cell r="B18">
            <v>5</v>
          </cell>
          <cell r="D18">
            <v>13</v>
          </cell>
          <cell r="G18">
            <v>80</v>
          </cell>
        </row>
        <row r="19">
          <cell r="D19">
            <v>23</v>
          </cell>
        </row>
        <row r="21">
          <cell r="G21">
            <v>4</v>
          </cell>
        </row>
        <row r="22">
          <cell r="G22">
            <v>64</v>
          </cell>
        </row>
        <row r="26">
          <cell r="G26">
            <v>8</v>
          </cell>
        </row>
        <row r="29">
          <cell r="G29">
            <v>3</v>
          </cell>
        </row>
        <row r="30">
          <cell r="G30">
            <v>18</v>
          </cell>
        </row>
        <row r="32">
          <cell r="G32">
            <v>25</v>
          </cell>
        </row>
        <row r="39">
          <cell r="G39">
            <v>3</v>
          </cell>
        </row>
        <row r="40">
          <cell r="G40">
            <v>9</v>
          </cell>
        </row>
        <row r="41">
          <cell r="G41">
            <v>25</v>
          </cell>
        </row>
        <row r="42">
          <cell r="G42">
            <v>2</v>
          </cell>
        </row>
        <row r="44">
          <cell r="G44">
            <v>3</v>
          </cell>
        </row>
        <row r="47">
          <cell r="G47">
            <v>26</v>
          </cell>
        </row>
        <row r="48">
          <cell r="G48">
            <v>6</v>
          </cell>
        </row>
        <row r="49">
          <cell r="G49">
            <v>16</v>
          </cell>
        </row>
        <row r="50">
          <cell r="G50">
            <v>3</v>
          </cell>
        </row>
        <row r="51">
          <cell r="G51">
            <v>15</v>
          </cell>
        </row>
        <row r="53">
          <cell r="G53">
            <v>3</v>
          </cell>
        </row>
        <row r="54">
          <cell r="G54">
            <v>4</v>
          </cell>
        </row>
        <row r="56">
          <cell r="G56">
            <v>5</v>
          </cell>
        </row>
        <row r="59">
          <cell r="G59">
            <v>5</v>
          </cell>
        </row>
        <row r="60">
          <cell r="G60">
            <v>13</v>
          </cell>
        </row>
        <row r="62">
          <cell r="G62">
            <v>20</v>
          </cell>
        </row>
        <row r="64">
          <cell r="G64">
            <v>5</v>
          </cell>
        </row>
        <row r="65">
          <cell r="G65">
            <v>23</v>
          </cell>
        </row>
        <row r="70">
          <cell r="G70">
            <v>3</v>
          </cell>
        </row>
        <row r="71">
          <cell r="G71">
            <v>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5663-470D-E84C-A3B1-7715215BF66A}">
  <dimension ref="A1:D72"/>
  <sheetViews>
    <sheetView workbookViewId="0">
      <selection activeCell="C10" sqref="A1:D72"/>
    </sheetView>
  </sheetViews>
  <sheetFormatPr baseColWidth="10" defaultColWidth="11" defaultRowHeight="16"/>
  <cols>
    <col min="1" max="1" width="8" customWidth="1"/>
    <col min="2" max="2" width="25.33203125" customWidth="1"/>
    <col min="3" max="3" width="34.1640625" customWidth="1"/>
    <col min="4" max="4" width="15.33203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</v>
      </c>
      <c r="B2" s="2" t="s">
        <v>4</v>
      </c>
      <c r="C2" s="2" t="s">
        <v>5</v>
      </c>
      <c r="D2" s="2">
        <v>2021</v>
      </c>
    </row>
    <row r="3" spans="1:4">
      <c r="A3" s="2">
        <v>12</v>
      </c>
      <c r="B3" s="2" t="s">
        <v>6</v>
      </c>
      <c r="C3" s="2" t="s">
        <v>7</v>
      </c>
      <c r="D3" s="2">
        <v>2020</v>
      </c>
    </row>
    <row r="4" spans="1:4">
      <c r="A4" s="2">
        <v>14</v>
      </c>
      <c r="B4" s="2" t="s">
        <v>8</v>
      </c>
      <c r="C4" s="2" t="s">
        <v>9</v>
      </c>
      <c r="D4" s="2">
        <v>2022</v>
      </c>
    </row>
    <row r="5" spans="1:4">
      <c r="A5" s="2">
        <v>18</v>
      </c>
      <c r="B5" s="2" t="s">
        <v>10</v>
      </c>
      <c r="C5" s="2" t="s">
        <v>11</v>
      </c>
      <c r="D5" s="2">
        <v>2023</v>
      </c>
    </row>
    <row r="6" spans="1:4">
      <c r="A6" s="2">
        <v>40</v>
      </c>
      <c r="B6" s="2" t="s">
        <v>12</v>
      </c>
      <c r="C6" s="2" t="s">
        <v>13</v>
      </c>
      <c r="D6" s="2">
        <v>2020</v>
      </c>
    </row>
    <row r="7" spans="1:4">
      <c r="A7" s="2">
        <v>45</v>
      </c>
      <c r="B7" s="2" t="s">
        <v>14</v>
      </c>
      <c r="C7" s="2" t="s">
        <v>15</v>
      </c>
      <c r="D7" s="2">
        <v>2023</v>
      </c>
    </row>
    <row r="8" spans="1:4">
      <c r="A8" s="2">
        <v>53</v>
      </c>
      <c r="B8" s="2" t="s">
        <v>16</v>
      </c>
      <c r="C8" s="2" t="s">
        <v>17</v>
      </c>
      <c r="D8" s="2">
        <v>2018</v>
      </c>
    </row>
    <row r="9" spans="1:4">
      <c r="A9" s="2">
        <v>59</v>
      </c>
      <c r="B9" s="2" t="s">
        <v>18</v>
      </c>
      <c r="C9" s="2" t="s">
        <v>19</v>
      </c>
      <c r="D9" s="2">
        <v>2017</v>
      </c>
    </row>
    <row r="10" spans="1:4">
      <c r="A10" s="2">
        <v>65</v>
      </c>
      <c r="B10" s="2" t="s">
        <v>20</v>
      </c>
      <c r="C10" s="2" t="s">
        <v>21</v>
      </c>
      <c r="D10" s="2">
        <v>2020</v>
      </c>
    </row>
    <row r="11" spans="1:4">
      <c r="A11" s="2">
        <v>67</v>
      </c>
      <c r="B11" s="2" t="s">
        <v>22</v>
      </c>
      <c r="C11" s="2" t="s">
        <v>23</v>
      </c>
      <c r="D11" s="2">
        <v>2022</v>
      </c>
    </row>
    <row r="12" spans="1:4">
      <c r="A12" s="2">
        <v>80</v>
      </c>
      <c r="B12" s="2" t="s">
        <v>24</v>
      </c>
      <c r="C12" s="2" t="s">
        <v>25</v>
      </c>
      <c r="D12" s="2">
        <v>2023</v>
      </c>
    </row>
    <row r="13" spans="1:4">
      <c r="A13" s="2">
        <v>93</v>
      </c>
      <c r="B13" s="2" t="s">
        <v>26</v>
      </c>
      <c r="C13" s="2" t="s">
        <v>27</v>
      </c>
      <c r="D13" s="2">
        <v>2018</v>
      </c>
    </row>
    <row r="14" spans="1:4">
      <c r="A14" s="2">
        <v>107</v>
      </c>
      <c r="B14" s="2" t="s">
        <v>28</v>
      </c>
      <c r="C14" s="2" t="s">
        <v>29</v>
      </c>
      <c r="D14" s="2">
        <v>2021</v>
      </c>
    </row>
    <row r="15" spans="1:4">
      <c r="A15" s="2">
        <v>118</v>
      </c>
      <c r="B15" s="2" t="s">
        <v>30</v>
      </c>
      <c r="C15" s="2" t="s">
        <v>31</v>
      </c>
      <c r="D15" s="2">
        <v>2021</v>
      </c>
    </row>
    <row r="16" spans="1:4">
      <c r="A16" s="2">
        <v>127</v>
      </c>
      <c r="B16" s="2" t="s">
        <v>32</v>
      </c>
      <c r="C16" s="2" t="s">
        <v>33</v>
      </c>
      <c r="D16" s="2">
        <v>2016</v>
      </c>
    </row>
    <row r="17" spans="1:4">
      <c r="A17" s="2">
        <v>131</v>
      </c>
      <c r="B17" s="2" t="s">
        <v>34</v>
      </c>
      <c r="C17" s="2" t="s">
        <v>35</v>
      </c>
      <c r="D17" s="2">
        <v>2018</v>
      </c>
    </row>
    <row r="18" spans="1:4">
      <c r="A18" s="2">
        <v>133</v>
      </c>
      <c r="B18" s="2" t="s">
        <v>36</v>
      </c>
      <c r="C18" s="2" t="s">
        <v>37</v>
      </c>
      <c r="D18" s="2">
        <v>2021</v>
      </c>
    </row>
    <row r="19" spans="1:4">
      <c r="A19" s="2">
        <v>136</v>
      </c>
      <c r="B19" s="2" t="s">
        <v>38</v>
      </c>
      <c r="C19" s="2" t="s">
        <v>39</v>
      </c>
      <c r="D19" s="2">
        <v>2022</v>
      </c>
    </row>
    <row r="20" spans="1:4">
      <c r="A20" s="2">
        <v>140</v>
      </c>
      <c r="B20" s="2" t="s">
        <v>40</v>
      </c>
      <c r="C20" s="2" t="s">
        <v>41</v>
      </c>
      <c r="D20" s="2">
        <v>2024</v>
      </c>
    </row>
    <row r="21" spans="1:4">
      <c r="A21" s="2">
        <v>158</v>
      </c>
      <c r="B21" s="2" t="s">
        <v>42</v>
      </c>
      <c r="C21" s="2" t="s">
        <v>43</v>
      </c>
      <c r="D21" s="2">
        <v>2022</v>
      </c>
    </row>
    <row r="22" spans="1:4">
      <c r="A22" s="2">
        <v>172</v>
      </c>
      <c r="B22" s="2" t="s">
        <v>44</v>
      </c>
      <c r="C22" s="2" t="s">
        <v>45</v>
      </c>
      <c r="D22" s="2">
        <v>2013</v>
      </c>
    </row>
    <row r="23" spans="1:4">
      <c r="A23" s="2">
        <v>210</v>
      </c>
      <c r="B23" s="2" t="s">
        <v>46</v>
      </c>
      <c r="C23" s="2" t="s">
        <v>47</v>
      </c>
      <c r="D23" s="2">
        <v>2021</v>
      </c>
    </row>
    <row r="24" spans="1:4">
      <c r="A24" s="2">
        <v>211</v>
      </c>
      <c r="B24" s="2" t="s">
        <v>48</v>
      </c>
      <c r="C24" s="2" t="s">
        <v>49</v>
      </c>
      <c r="D24" s="2">
        <v>2023</v>
      </c>
    </row>
    <row r="25" spans="1:4">
      <c r="A25" s="2">
        <v>213</v>
      </c>
      <c r="B25" s="2" t="s">
        <v>50</v>
      </c>
      <c r="C25" s="2" t="s">
        <v>51</v>
      </c>
      <c r="D25" s="2">
        <v>2021</v>
      </c>
    </row>
    <row r="26" spans="1:4">
      <c r="A26" s="2">
        <v>215</v>
      </c>
      <c r="B26" s="2" t="s">
        <v>52</v>
      </c>
      <c r="C26" s="2" t="s">
        <v>53</v>
      </c>
      <c r="D26" s="2">
        <v>2013</v>
      </c>
    </row>
    <row r="27" spans="1:4">
      <c r="A27" s="2">
        <v>246</v>
      </c>
      <c r="B27" s="2" t="s">
        <v>54</v>
      </c>
      <c r="C27" s="2" t="s">
        <v>55</v>
      </c>
      <c r="D27" s="2">
        <v>2021</v>
      </c>
    </row>
    <row r="28" spans="1:4">
      <c r="A28" s="2">
        <v>251</v>
      </c>
      <c r="B28" s="2" t="s">
        <v>56</v>
      </c>
      <c r="C28" s="2" t="s">
        <v>57</v>
      </c>
      <c r="D28" s="2">
        <v>2022</v>
      </c>
    </row>
    <row r="29" spans="1:4">
      <c r="A29" s="2">
        <v>297</v>
      </c>
      <c r="B29" s="2" t="s">
        <v>58</v>
      </c>
      <c r="C29" s="2" t="s">
        <v>59</v>
      </c>
      <c r="D29" s="2">
        <v>2021</v>
      </c>
    </row>
    <row r="30" spans="1:4">
      <c r="A30" s="2">
        <v>329</v>
      </c>
      <c r="B30" s="2" t="s">
        <v>60</v>
      </c>
      <c r="C30" s="2" t="s">
        <v>61</v>
      </c>
      <c r="D30" s="2">
        <v>2004</v>
      </c>
    </row>
    <row r="31" spans="1:4">
      <c r="A31" s="2">
        <v>344</v>
      </c>
      <c r="B31" s="2" t="s">
        <v>62</v>
      </c>
      <c r="C31" s="2" t="s">
        <v>63</v>
      </c>
      <c r="D31" s="2">
        <v>2013</v>
      </c>
    </row>
    <row r="32" spans="1:4">
      <c r="A32" s="2">
        <v>611</v>
      </c>
      <c r="B32" s="2" t="s">
        <v>64</v>
      </c>
      <c r="C32" s="2" t="s">
        <v>65</v>
      </c>
      <c r="D32" s="2">
        <v>2019</v>
      </c>
    </row>
    <row r="33" spans="1:4">
      <c r="A33" s="2">
        <v>969</v>
      </c>
      <c r="B33" s="2" t="s">
        <v>66</v>
      </c>
      <c r="C33" s="2" t="s">
        <v>67</v>
      </c>
      <c r="D33" s="2">
        <v>2022</v>
      </c>
    </row>
    <row r="34" spans="1:4">
      <c r="A34" s="2">
        <v>1186</v>
      </c>
      <c r="B34" s="2" t="s">
        <v>68</v>
      </c>
      <c r="C34" s="2" t="s">
        <v>69</v>
      </c>
      <c r="D34" s="2">
        <v>2020</v>
      </c>
    </row>
    <row r="35" spans="1:4">
      <c r="A35" s="2">
        <v>1326</v>
      </c>
      <c r="B35" s="2" t="s">
        <v>70</v>
      </c>
      <c r="C35" s="2" t="s">
        <v>71</v>
      </c>
      <c r="D35" s="2">
        <v>2013</v>
      </c>
    </row>
    <row r="36" spans="1:4">
      <c r="A36" s="2">
        <v>1374</v>
      </c>
      <c r="B36" s="2" t="s">
        <v>72</v>
      </c>
      <c r="C36" s="2" t="s">
        <v>73</v>
      </c>
      <c r="D36" s="2">
        <v>2020</v>
      </c>
    </row>
    <row r="37" spans="1:4">
      <c r="A37" s="2">
        <v>1418</v>
      </c>
      <c r="B37" s="2" t="s">
        <v>74</v>
      </c>
      <c r="C37" s="2" t="s">
        <v>75</v>
      </c>
      <c r="D37" s="2">
        <v>2021</v>
      </c>
    </row>
    <row r="38" spans="1:4">
      <c r="A38" s="2">
        <v>1467</v>
      </c>
      <c r="B38" s="2" t="s">
        <v>76</v>
      </c>
      <c r="C38" s="2" t="s">
        <v>77</v>
      </c>
      <c r="D38" s="2">
        <v>2022</v>
      </c>
    </row>
    <row r="39" spans="1:4">
      <c r="A39" s="2">
        <v>1635</v>
      </c>
      <c r="B39" s="2" t="s">
        <v>78</v>
      </c>
      <c r="C39" s="2" t="s">
        <v>79</v>
      </c>
      <c r="D39" s="2">
        <v>2023</v>
      </c>
    </row>
    <row r="40" spans="1:4">
      <c r="A40" s="2">
        <v>1800</v>
      </c>
      <c r="B40" s="2" t="s">
        <v>80</v>
      </c>
      <c r="C40" s="2" t="s">
        <v>81</v>
      </c>
      <c r="D40" s="2">
        <v>2023</v>
      </c>
    </row>
    <row r="41" spans="1:4">
      <c r="A41" s="2">
        <v>1801</v>
      </c>
      <c r="B41" s="2" t="s">
        <v>82</v>
      </c>
      <c r="C41" s="2" t="s">
        <v>83</v>
      </c>
      <c r="D41" s="2">
        <v>2023</v>
      </c>
    </row>
    <row r="42" spans="1:4">
      <c r="A42" s="2">
        <v>1804</v>
      </c>
      <c r="B42" s="2" t="s">
        <v>84</v>
      </c>
      <c r="C42" s="2" t="s">
        <v>85</v>
      </c>
      <c r="D42" s="2">
        <v>2020</v>
      </c>
    </row>
    <row r="43" spans="1:4">
      <c r="A43" s="2">
        <v>1897</v>
      </c>
      <c r="B43" s="2" t="s">
        <v>86</v>
      </c>
      <c r="C43" s="2" t="s">
        <v>87</v>
      </c>
      <c r="D43" s="2">
        <v>2023</v>
      </c>
    </row>
    <row r="44" spans="1:4">
      <c r="A44" s="2">
        <v>1944</v>
      </c>
      <c r="B44" s="2" t="s">
        <v>88</v>
      </c>
      <c r="C44" s="2" t="s">
        <v>89</v>
      </c>
      <c r="D44" s="2">
        <v>2022</v>
      </c>
    </row>
    <row r="45" spans="1:4">
      <c r="A45" s="2">
        <v>2047</v>
      </c>
      <c r="B45" s="2" t="s">
        <v>90</v>
      </c>
      <c r="C45" s="2" t="s">
        <v>91</v>
      </c>
      <c r="D45" s="2">
        <v>2022</v>
      </c>
    </row>
    <row r="46" spans="1:4">
      <c r="A46" s="2">
        <v>2070</v>
      </c>
      <c r="B46" s="2" t="s">
        <v>92</v>
      </c>
      <c r="C46" s="2" t="s">
        <v>93</v>
      </c>
      <c r="D46" s="2">
        <v>2022</v>
      </c>
    </row>
    <row r="47" spans="1:4">
      <c r="A47" s="2">
        <v>2141</v>
      </c>
      <c r="B47" s="2" t="s">
        <v>94</v>
      </c>
      <c r="C47" s="2" t="s">
        <v>95</v>
      </c>
      <c r="D47" s="2">
        <v>2023</v>
      </c>
    </row>
    <row r="48" spans="1:4">
      <c r="A48" s="2">
        <v>2349</v>
      </c>
      <c r="B48" s="2" t="s">
        <v>96</v>
      </c>
      <c r="C48" s="2" t="s">
        <v>97</v>
      </c>
      <c r="D48" s="2">
        <v>2021</v>
      </c>
    </row>
    <row r="49" spans="1:4">
      <c r="A49" s="2">
        <v>2366</v>
      </c>
      <c r="B49" s="2" t="s">
        <v>98</v>
      </c>
      <c r="C49" s="2" t="s">
        <v>99</v>
      </c>
      <c r="D49" s="2">
        <v>2022</v>
      </c>
    </row>
    <row r="50" spans="1:4">
      <c r="A50" s="2">
        <v>2407</v>
      </c>
      <c r="B50" s="2" t="s">
        <v>100</v>
      </c>
      <c r="C50" s="2" t="s">
        <v>101</v>
      </c>
      <c r="D50" s="2">
        <v>2022</v>
      </c>
    </row>
    <row r="51" spans="1:4">
      <c r="A51" s="2">
        <v>2421</v>
      </c>
      <c r="B51" s="2" t="s">
        <v>102</v>
      </c>
      <c r="C51" s="2" t="s">
        <v>103</v>
      </c>
      <c r="D51" s="2">
        <v>2021</v>
      </c>
    </row>
    <row r="52" spans="1:4">
      <c r="A52" s="2">
        <v>2520</v>
      </c>
      <c r="B52" s="2" t="s">
        <v>104</v>
      </c>
      <c r="C52" s="2" t="s">
        <v>105</v>
      </c>
      <c r="D52" s="2">
        <v>2022</v>
      </c>
    </row>
    <row r="53" spans="1:4">
      <c r="A53" s="2">
        <v>2577</v>
      </c>
      <c r="B53" s="2" t="s">
        <v>106</v>
      </c>
      <c r="C53" s="2" t="s">
        <v>107</v>
      </c>
      <c r="D53" s="2">
        <v>2023</v>
      </c>
    </row>
    <row r="54" spans="1:4">
      <c r="A54" s="2">
        <v>2638</v>
      </c>
      <c r="B54" s="2" t="s">
        <v>108</v>
      </c>
      <c r="C54" s="2" t="s">
        <v>109</v>
      </c>
      <c r="D54" s="2">
        <v>2021</v>
      </c>
    </row>
    <row r="55" spans="1:4">
      <c r="A55" s="2">
        <v>2967</v>
      </c>
      <c r="B55" s="2" t="s">
        <v>110</v>
      </c>
      <c r="C55" s="2" t="s">
        <v>111</v>
      </c>
      <c r="D55" s="2">
        <v>2021</v>
      </c>
    </row>
    <row r="56" spans="1:4">
      <c r="A56" s="2">
        <v>3232</v>
      </c>
      <c r="B56" s="2" t="s">
        <v>112</v>
      </c>
      <c r="C56" s="2" t="s">
        <v>113</v>
      </c>
      <c r="D56" s="2">
        <v>2021</v>
      </c>
    </row>
    <row r="57" spans="1:4">
      <c r="A57" s="2">
        <v>3310</v>
      </c>
      <c r="B57" s="2" t="s">
        <v>114</v>
      </c>
      <c r="C57" s="2" t="s">
        <v>115</v>
      </c>
      <c r="D57" s="2">
        <v>2020</v>
      </c>
    </row>
    <row r="58" spans="1:4">
      <c r="A58" s="2">
        <v>3359</v>
      </c>
      <c r="B58" s="2" t="s">
        <v>116</v>
      </c>
      <c r="C58" s="2" t="s">
        <v>117</v>
      </c>
      <c r="D58" s="2">
        <v>2021</v>
      </c>
    </row>
    <row r="59" spans="1:4">
      <c r="A59" s="2">
        <v>3386</v>
      </c>
      <c r="B59" s="2" t="s">
        <v>118</v>
      </c>
      <c r="C59" s="2" t="s">
        <v>119</v>
      </c>
      <c r="D59" s="2">
        <v>2022</v>
      </c>
    </row>
    <row r="60" spans="1:4">
      <c r="A60" s="2">
        <v>3449</v>
      </c>
      <c r="B60" s="2" t="s">
        <v>120</v>
      </c>
      <c r="C60" s="2" t="s">
        <v>121</v>
      </c>
      <c r="D60" s="2">
        <v>2024</v>
      </c>
    </row>
    <row r="61" spans="1:4">
      <c r="A61" s="2">
        <v>3540</v>
      </c>
      <c r="B61" s="2" t="s">
        <v>122</v>
      </c>
      <c r="C61" s="2" t="s">
        <v>123</v>
      </c>
      <c r="D61" s="2">
        <v>2024</v>
      </c>
    </row>
    <row r="62" spans="1:4">
      <c r="A62" s="2">
        <v>3636</v>
      </c>
      <c r="B62" s="2" t="s">
        <v>124</v>
      </c>
      <c r="C62" s="2" t="s">
        <v>125</v>
      </c>
      <c r="D62" s="2">
        <v>2023</v>
      </c>
    </row>
    <row r="63" spans="1:4">
      <c r="A63" s="2">
        <v>3815</v>
      </c>
      <c r="B63" s="2" t="s">
        <v>126</v>
      </c>
      <c r="C63" s="2" t="s">
        <v>127</v>
      </c>
      <c r="D63" s="2">
        <v>2022</v>
      </c>
    </row>
    <row r="64" spans="1:4">
      <c r="A64" s="2">
        <v>3876</v>
      </c>
      <c r="B64" s="2" t="s">
        <v>128</v>
      </c>
      <c r="C64" s="2" t="s">
        <v>129</v>
      </c>
      <c r="D64" s="2">
        <v>2022</v>
      </c>
    </row>
    <row r="65" spans="1:4">
      <c r="A65" s="2">
        <v>3931</v>
      </c>
      <c r="B65" s="2" t="s">
        <v>130</v>
      </c>
      <c r="C65" s="2" t="s">
        <v>131</v>
      </c>
      <c r="D65" s="2">
        <v>2022</v>
      </c>
    </row>
    <row r="66" spans="1:4">
      <c r="A66" s="2">
        <v>4040</v>
      </c>
      <c r="B66" s="2" t="s">
        <v>132</v>
      </c>
      <c r="C66" s="2" t="s">
        <v>133</v>
      </c>
      <c r="D66" s="2">
        <v>2021</v>
      </c>
    </row>
    <row r="67" spans="1:4">
      <c r="A67" s="2">
        <v>4045</v>
      </c>
      <c r="B67" s="2" t="s">
        <v>134</v>
      </c>
      <c r="C67" s="2" t="s">
        <v>135</v>
      </c>
      <c r="D67" s="2">
        <v>2021</v>
      </c>
    </row>
    <row r="68" spans="1:4">
      <c r="A68" s="2">
        <v>4053</v>
      </c>
      <c r="B68" s="2" t="s">
        <v>136</v>
      </c>
      <c r="C68" s="2" t="s">
        <v>137</v>
      </c>
      <c r="D68" s="2">
        <v>2021</v>
      </c>
    </row>
    <row r="69" spans="1:4">
      <c r="A69" s="2">
        <v>4064</v>
      </c>
      <c r="B69" s="2" t="s">
        <v>138</v>
      </c>
      <c r="C69" s="2" t="s">
        <v>139</v>
      </c>
      <c r="D69" s="2">
        <v>2021</v>
      </c>
    </row>
    <row r="70" spans="1:4">
      <c r="A70" s="2">
        <v>4204</v>
      </c>
      <c r="B70" s="2" t="s">
        <v>140</v>
      </c>
      <c r="C70" s="2" t="s">
        <v>141</v>
      </c>
      <c r="D70" s="2">
        <v>2020</v>
      </c>
    </row>
    <row r="71" spans="1:4">
      <c r="A71" s="2">
        <v>4322</v>
      </c>
      <c r="B71" s="2" t="s">
        <v>142</v>
      </c>
      <c r="C71" s="2" t="s">
        <v>143</v>
      </c>
      <c r="D71" s="2">
        <v>2019</v>
      </c>
    </row>
    <row r="72" spans="1:4">
      <c r="A72" s="2">
        <v>4840</v>
      </c>
      <c r="B72" s="2" t="s">
        <v>144</v>
      </c>
      <c r="C72" s="2" t="s">
        <v>145</v>
      </c>
      <c r="D72" s="2">
        <v>2013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3EFF-CBE2-FA44-BA84-406E759A4289}">
  <dimension ref="A1:O103"/>
  <sheetViews>
    <sheetView workbookViewId="0">
      <selection activeCell="B1" sqref="A1:O103"/>
    </sheetView>
  </sheetViews>
  <sheetFormatPr baseColWidth="10" defaultColWidth="11" defaultRowHeight="16"/>
  <cols>
    <col min="1" max="1" width="31.33203125" customWidth="1"/>
  </cols>
  <sheetData>
    <row r="1" spans="1:15">
      <c r="A1" s="3"/>
      <c r="B1" s="4" t="s">
        <v>146</v>
      </c>
      <c r="C1" s="4"/>
      <c r="D1" s="4" t="s">
        <v>147</v>
      </c>
      <c r="E1" s="4"/>
      <c r="F1" s="4" t="s">
        <v>148</v>
      </c>
      <c r="G1" s="4"/>
      <c r="H1" s="4" t="s">
        <v>149</v>
      </c>
      <c r="I1" s="4"/>
      <c r="J1" s="4" t="s">
        <v>150</v>
      </c>
      <c r="K1" s="4"/>
      <c r="L1" s="4" t="s">
        <v>151</v>
      </c>
      <c r="M1" s="4"/>
      <c r="N1" s="4" t="s">
        <v>152</v>
      </c>
      <c r="O1" s="4"/>
    </row>
    <row r="2" spans="1:15">
      <c r="A2" s="3"/>
      <c r="B2" s="5" t="s">
        <v>153</v>
      </c>
      <c r="C2" s="5" t="s">
        <v>154</v>
      </c>
      <c r="D2" s="5" t="s">
        <v>153</v>
      </c>
      <c r="E2" s="5" t="s">
        <v>154</v>
      </c>
      <c r="F2" s="5" t="s">
        <v>153</v>
      </c>
      <c r="G2" s="5" t="s">
        <v>154</v>
      </c>
      <c r="H2" s="5" t="s">
        <v>153</v>
      </c>
      <c r="I2" s="5" t="s">
        <v>154</v>
      </c>
      <c r="J2" s="5" t="s">
        <v>153</v>
      </c>
      <c r="K2" s="5" t="s">
        <v>154</v>
      </c>
      <c r="L2" s="5" t="s">
        <v>153</v>
      </c>
      <c r="M2" s="5" t="s">
        <v>154</v>
      </c>
      <c r="N2" s="5" t="s">
        <v>153</v>
      </c>
      <c r="O2" s="5" t="s">
        <v>154</v>
      </c>
    </row>
    <row r="3" spans="1:15">
      <c r="A3" s="6" t="s">
        <v>155</v>
      </c>
      <c r="B3" s="7">
        <v>13</v>
      </c>
      <c r="C3" s="8">
        <v>1</v>
      </c>
      <c r="D3" s="7">
        <v>17</v>
      </c>
      <c r="E3" s="8">
        <v>1</v>
      </c>
      <c r="F3" s="7">
        <v>21</v>
      </c>
      <c r="G3" s="8">
        <v>1</v>
      </c>
      <c r="H3" s="7">
        <v>9</v>
      </c>
      <c r="I3" s="8">
        <v>1</v>
      </c>
      <c r="J3" s="7">
        <v>7</v>
      </c>
      <c r="K3" s="8">
        <v>1</v>
      </c>
      <c r="L3" s="7">
        <v>4</v>
      </c>
      <c r="M3" s="8">
        <v>1</v>
      </c>
      <c r="N3" s="7">
        <v>71</v>
      </c>
      <c r="O3" s="8">
        <v>1</v>
      </c>
    </row>
    <row r="4" spans="1:15">
      <c r="A4" s="9" t="s">
        <v>156</v>
      </c>
      <c r="B4" s="10">
        <v>1</v>
      </c>
      <c r="C4" s="11">
        <v>7.6923076923076927E-2</v>
      </c>
      <c r="D4" s="10">
        <v>1</v>
      </c>
      <c r="E4" s="11">
        <v>5.8823529411764705E-2</v>
      </c>
      <c r="F4" s="10">
        <v>2</v>
      </c>
      <c r="G4" s="11">
        <v>9.5238095238095233E-2</v>
      </c>
      <c r="H4" s="10">
        <v>0</v>
      </c>
      <c r="I4" s="11">
        <v>0</v>
      </c>
      <c r="J4" s="10">
        <v>6</v>
      </c>
      <c r="K4" s="11">
        <v>0.8571428571428571</v>
      </c>
      <c r="L4" s="10">
        <v>1</v>
      </c>
      <c r="M4" s="11">
        <v>0.25</v>
      </c>
      <c r="N4" s="10">
        <v>11</v>
      </c>
      <c r="O4" s="11">
        <v>0.15492957746478872</v>
      </c>
    </row>
    <row r="5" spans="1:15">
      <c r="A5" s="9" t="s">
        <v>157</v>
      </c>
      <c r="B5" s="10">
        <v>7</v>
      </c>
      <c r="C5" s="11">
        <v>0.53846153846153844</v>
      </c>
      <c r="D5" s="10">
        <v>2</v>
      </c>
      <c r="E5" s="11">
        <v>0.11764705882352941</v>
      </c>
      <c r="F5" s="10">
        <v>1</v>
      </c>
      <c r="G5" s="11">
        <v>4.7619047619047616E-2</v>
      </c>
      <c r="H5" s="10">
        <v>3</v>
      </c>
      <c r="I5" s="11">
        <v>0.33333333333333331</v>
      </c>
      <c r="J5" s="10">
        <v>0</v>
      </c>
      <c r="K5" s="11">
        <v>0</v>
      </c>
      <c r="L5" s="10">
        <v>2</v>
      </c>
      <c r="M5" s="11">
        <v>0.5</v>
      </c>
      <c r="N5" s="10">
        <v>15</v>
      </c>
      <c r="O5" s="11">
        <v>0.21126760563380281</v>
      </c>
    </row>
    <row r="6" spans="1:15">
      <c r="A6" s="9" t="s">
        <v>158</v>
      </c>
      <c r="B6" s="10">
        <v>4</v>
      </c>
      <c r="C6" s="11">
        <v>0.30769230769230771</v>
      </c>
      <c r="D6" s="10">
        <v>12</v>
      </c>
      <c r="E6" s="11">
        <v>0.70588235294117652</v>
      </c>
      <c r="F6" s="10">
        <v>6</v>
      </c>
      <c r="G6" s="11">
        <v>0.2857142857142857</v>
      </c>
      <c r="H6" s="10">
        <v>3</v>
      </c>
      <c r="I6" s="11">
        <v>0.33333333333333331</v>
      </c>
      <c r="J6" s="10">
        <v>1</v>
      </c>
      <c r="K6" s="11">
        <v>0.14285714285714285</v>
      </c>
      <c r="L6" s="10">
        <v>0</v>
      </c>
      <c r="M6" s="11">
        <v>0</v>
      </c>
      <c r="N6" s="10">
        <v>26</v>
      </c>
      <c r="O6" s="11">
        <v>0.36619718309859156</v>
      </c>
    </row>
    <row r="7" spans="1:15">
      <c r="A7" s="9" t="s">
        <v>159</v>
      </c>
      <c r="B7" s="10">
        <v>1</v>
      </c>
      <c r="C7" s="11">
        <v>7.6923076923076927E-2</v>
      </c>
      <c r="D7" s="10">
        <v>2</v>
      </c>
      <c r="E7" s="11">
        <v>0.11764705882352941</v>
      </c>
      <c r="F7" s="10">
        <v>12</v>
      </c>
      <c r="G7" s="11">
        <v>0.5714285714285714</v>
      </c>
      <c r="H7" s="10">
        <v>3</v>
      </c>
      <c r="I7" s="11">
        <v>0.33333333333333331</v>
      </c>
      <c r="J7" s="10">
        <v>0</v>
      </c>
      <c r="K7" s="11">
        <v>0</v>
      </c>
      <c r="L7" s="10">
        <v>1</v>
      </c>
      <c r="M7" s="11">
        <v>0.25</v>
      </c>
      <c r="N7" s="10">
        <v>19</v>
      </c>
      <c r="O7" s="11">
        <v>0.26760563380281688</v>
      </c>
    </row>
    <row r="8" spans="1:15">
      <c r="A8" s="6" t="s">
        <v>160</v>
      </c>
      <c r="B8" s="12"/>
      <c r="C8" s="13"/>
      <c r="D8" s="12"/>
      <c r="E8" s="13"/>
      <c r="F8" s="12"/>
      <c r="G8" s="13"/>
      <c r="H8" s="12"/>
      <c r="I8" s="13"/>
      <c r="J8" s="12"/>
      <c r="K8" s="13"/>
      <c r="L8" s="12"/>
      <c r="M8" s="13"/>
      <c r="N8" s="12"/>
      <c r="O8" s="13"/>
    </row>
    <row r="9" spans="1:15">
      <c r="A9" s="9" t="s">
        <v>161</v>
      </c>
      <c r="B9" s="14">
        <v>5</v>
      </c>
      <c r="C9" s="15">
        <v>0.38461538461538464</v>
      </c>
      <c r="D9" s="14">
        <v>13</v>
      </c>
      <c r="E9" s="15">
        <v>0.76470588235294112</v>
      </c>
      <c r="F9" s="14">
        <v>17</v>
      </c>
      <c r="G9" s="15">
        <v>0.80952380952380953</v>
      </c>
      <c r="H9" s="14">
        <v>0</v>
      </c>
      <c r="I9" s="15">
        <v>0</v>
      </c>
      <c r="J9" s="14">
        <v>7</v>
      </c>
      <c r="K9" s="15">
        <v>1</v>
      </c>
      <c r="L9" s="14">
        <v>2</v>
      </c>
      <c r="M9" s="15">
        <v>0.5</v>
      </c>
      <c r="N9" s="14">
        <v>44</v>
      </c>
      <c r="O9" s="15">
        <v>0.61971830985915488</v>
      </c>
    </row>
    <row r="10" spans="1:15">
      <c r="A10" s="9" t="s">
        <v>162</v>
      </c>
      <c r="B10" s="14">
        <v>8</v>
      </c>
      <c r="C10" s="15">
        <v>0.61538461538461542</v>
      </c>
      <c r="D10" s="14">
        <v>4</v>
      </c>
      <c r="E10" s="15">
        <v>0.23529411764705882</v>
      </c>
      <c r="F10" s="14">
        <v>4</v>
      </c>
      <c r="G10" s="15">
        <v>0.19047619047619047</v>
      </c>
      <c r="H10" s="14">
        <v>9</v>
      </c>
      <c r="I10" s="15">
        <v>1</v>
      </c>
      <c r="J10" s="14">
        <v>0</v>
      </c>
      <c r="K10" s="15">
        <v>0</v>
      </c>
      <c r="L10" s="14">
        <v>2</v>
      </c>
      <c r="M10" s="15">
        <v>0.5</v>
      </c>
      <c r="N10" s="14">
        <v>27</v>
      </c>
      <c r="O10" s="15">
        <v>0.38028169014084506</v>
      </c>
    </row>
    <row r="11" spans="1:15">
      <c r="A11" s="6" t="s">
        <v>163</v>
      </c>
      <c r="B11" s="12"/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</row>
    <row r="12" spans="1:15">
      <c r="A12" s="9" t="s">
        <v>164</v>
      </c>
      <c r="B12" s="14">
        <v>2</v>
      </c>
      <c r="C12" s="15">
        <f>B12/SUM(B$12:B$15)</f>
        <v>0.25</v>
      </c>
      <c r="D12" s="14">
        <v>5</v>
      </c>
      <c r="E12" s="15">
        <f>D12/SUM(D$12:D$15)</f>
        <v>0.29411764705882354</v>
      </c>
      <c r="F12" s="14">
        <v>1</v>
      </c>
      <c r="G12" s="15">
        <f>F12/SUM(F$12:F$15)</f>
        <v>0.16666666666666666</v>
      </c>
      <c r="H12" s="14">
        <v>3</v>
      </c>
      <c r="I12" s="15">
        <f>H12/SUM(H$12:H$15)</f>
        <v>0.375</v>
      </c>
      <c r="J12" s="14">
        <v>1</v>
      </c>
      <c r="K12" s="15">
        <f>J12/SUM(J$12:J$15)</f>
        <v>1</v>
      </c>
      <c r="L12" s="14">
        <v>0</v>
      </c>
      <c r="M12" s="15">
        <f>L12/SUM(L$12:L$15)</f>
        <v>0</v>
      </c>
      <c r="N12" s="14">
        <v>12</v>
      </c>
      <c r="O12" s="15">
        <f>N12/SUM(N$12:N$15)</f>
        <v>0.2857142857142857</v>
      </c>
    </row>
    <row r="13" spans="1:15">
      <c r="A13" s="9" t="s">
        <v>165</v>
      </c>
      <c r="B13" s="14">
        <v>0</v>
      </c>
      <c r="C13" s="15">
        <f t="shared" ref="C13:E15" si="0">B13/SUM(B$12:B$15)</f>
        <v>0</v>
      </c>
      <c r="D13" s="14">
        <v>3</v>
      </c>
      <c r="E13" s="15">
        <f t="shared" si="0"/>
        <v>0.17647058823529413</v>
      </c>
      <c r="F13" s="14">
        <v>4</v>
      </c>
      <c r="G13" s="15">
        <f t="shared" ref="G13:I15" si="1">F13/SUM(F$12:F$15)</f>
        <v>0.66666666666666663</v>
      </c>
      <c r="H13" s="14">
        <v>2</v>
      </c>
      <c r="I13" s="15">
        <f t="shared" si="1"/>
        <v>0.25</v>
      </c>
      <c r="J13" s="14">
        <v>0</v>
      </c>
      <c r="K13" s="15">
        <f t="shared" ref="K13:K15" si="2">J13/SUM(J$12:J$15)</f>
        <v>0</v>
      </c>
      <c r="L13" s="14">
        <v>1</v>
      </c>
      <c r="M13" s="15">
        <f>L13/SUM(L$12:L$15)</f>
        <v>0.5</v>
      </c>
      <c r="N13" s="14">
        <v>10</v>
      </c>
      <c r="O13" s="15">
        <f t="shared" ref="O13:O15" si="3">N13/SUM(N$12:N$15)</f>
        <v>0.23809523809523808</v>
      </c>
    </row>
    <row r="14" spans="1:15">
      <c r="A14" s="9" t="s">
        <v>166</v>
      </c>
      <c r="B14" s="14">
        <v>0</v>
      </c>
      <c r="C14" s="15">
        <f t="shared" si="0"/>
        <v>0</v>
      </c>
      <c r="D14" s="14">
        <v>2</v>
      </c>
      <c r="E14" s="15">
        <f t="shared" si="0"/>
        <v>0.11764705882352941</v>
      </c>
      <c r="F14" s="14">
        <v>0</v>
      </c>
      <c r="G14" s="15">
        <f t="shared" si="1"/>
        <v>0</v>
      </c>
      <c r="H14" s="14">
        <v>1</v>
      </c>
      <c r="I14" s="15">
        <f t="shared" si="1"/>
        <v>0.125</v>
      </c>
      <c r="J14" s="14">
        <v>0</v>
      </c>
      <c r="K14" s="15">
        <f t="shared" si="2"/>
        <v>0</v>
      </c>
      <c r="L14" s="14">
        <v>0</v>
      </c>
      <c r="M14" s="15">
        <f>L14/SUM(L$12:L$15)</f>
        <v>0</v>
      </c>
      <c r="N14" s="14">
        <v>3</v>
      </c>
      <c r="O14" s="15">
        <f t="shared" si="3"/>
        <v>7.1428571428571425E-2</v>
      </c>
    </row>
    <row r="15" spans="1:15">
      <c r="A15" s="9" t="s">
        <v>167</v>
      </c>
      <c r="B15" s="14">
        <v>6</v>
      </c>
      <c r="C15" s="15">
        <f t="shared" si="0"/>
        <v>0.75</v>
      </c>
      <c r="D15" s="14">
        <v>7</v>
      </c>
      <c r="E15" s="15">
        <f t="shared" si="0"/>
        <v>0.41176470588235292</v>
      </c>
      <c r="F15" s="14">
        <v>1</v>
      </c>
      <c r="G15" s="15">
        <f t="shared" si="1"/>
        <v>0.16666666666666666</v>
      </c>
      <c r="H15" s="14">
        <v>2</v>
      </c>
      <c r="I15" s="15">
        <f t="shared" si="1"/>
        <v>0.25</v>
      </c>
      <c r="J15" s="14">
        <v>0</v>
      </c>
      <c r="K15" s="15">
        <f t="shared" si="2"/>
        <v>0</v>
      </c>
      <c r="L15" s="14">
        <v>1</v>
      </c>
      <c r="M15" s="15">
        <f>L15/SUM(L$12:L$15)</f>
        <v>0.5</v>
      </c>
      <c r="N15" s="14">
        <v>17</v>
      </c>
      <c r="O15" s="15">
        <f t="shared" si="3"/>
        <v>0.40476190476190477</v>
      </c>
    </row>
    <row r="16" spans="1:15">
      <c r="A16" s="9" t="s">
        <v>168</v>
      </c>
      <c r="B16" s="14">
        <v>5</v>
      </c>
      <c r="C16" s="16" t="s">
        <v>169</v>
      </c>
      <c r="D16" s="14">
        <v>0</v>
      </c>
      <c r="E16" s="16" t="s">
        <v>169</v>
      </c>
      <c r="F16" s="14">
        <v>15</v>
      </c>
      <c r="G16" s="16" t="s">
        <v>169</v>
      </c>
      <c r="H16" s="14">
        <v>1</v>
      </c>
      <c r="I16" s="16" t="s">
        <v>169</v>
      </c>
      <c r="J16" s="14">
        <v>6</v>
      </c>
      <c r="K16" s="16" t="s">
        <v>169</v>
      </c>
      <c r="L16" s="14">
        <v>2</v>
      </c>
      <c r="M16" s="16" t="s">
        <v>169</v>
      </c>
      <c r="N16" s="14">
        <v>29</v>
      </c>
      <c r="O16" s="16" t="s">
        <v>169</v>
      </c>
    </row>
    <row r="17" spans="1:15">
      <c r="A17" s="6" t="s">
        <v>170</v>
      </c>
      <c r="B17" s="14"/>
      <c r="C17" s="15"/>
      <c r="D17" s="14"/>
      <c r="E17" s="15"/>
      <c r="F17" s="14"/>
      <c r="G17" s="15"/>
      <c r="H17" s="14"/>
      <c r="I17" s="15"/>
      <c r="J17" s="14"/>
      <c r="K17" s="15"/>
      <c r="L17" s="14"/>
      <c r="M17" s="15"/>
      <c r="N17" s="14"/>
      <c r="O17" s="15"/>
    </row>
    <row r="18" spans="1:15">
      <c r="A18" s="9" t="s">
        <v>164</v>
      </c>
      <c r="B18" s="14">
        <v>7</v>
      </c>
      <c r="C18" s="15">
        <v>0.53846153846153844</v>
      </c>
      <c r="D18" s="14">
        <v>9</v>
      </c>
      <c r="E18" s="15">
        <v>0.52941176470588236</v>
      </c>
      <c r="F18" s="14">
        <v>5</v>
      </c>
      <c r="G18" s="15">
        <v>0.23809523809523808</v>
      </c>
      <c r="H18" s="14">
        <v>3</v>
      </c>
      <c r="I18" s="15">
        <v>0.33333333333333331</v>
      </c>
      <c r="J18" s="14">
        <v>2</v>
      </c>
      <c r="K18" s="15">
        <v>0.2857142857142857</v>
      </c>
      <c r="L18" s="14">
        <v>2</v>
      </c>
      <c r="M18" s="15">
        <v>0.5</v>
      </c>
      <c r="N18" s="17">
        <v>28</v>
      </c>
      <c r="O18" s="18">
        <v>0.39439999999999997</v>
      </c>
    </row>
    <row r="19" spans="1:15">
      <c r="A19" s="9" t="s">
        <v>165</v>
      </c>
      <c r="B19" s="14">
        <v>0</v>
      </c>
      <c r="C19" s="15">
        <v>0</v>
      </c>
      <c r="D19" s="14">
        <v>3</v>
      </c>
      <c r="E19" s="15">
        <v>0.17647058823529413</v>
      </c>
      <c r="F19" s="14">
        <v>4</v>
      </c>
      <c r="G19" s="15">
        <v>0.19047619047619047</v>
      </c>
      <c r="H19" s="14">
        <v>2</v>
      </c>
      <c r="I19" s="15">
        <v>0.22222222222222221</v>
      </c>
      <c r="J19" s="14">
        <v>1</v>
      </c>
      <c r="K19" s="15">
        <v>0.14285714285714285</v>
      </c>
      <c r="L19" s="14">
        <v>0</v>
      </c>
      <c r="M19" s="15">
        <v>0</v>
      </c>
      <c r="N19" s="17">
        <v>10</v>
      </c>
      <c r="O19" s="18">
        <v>0.14080000000000001</v>
      </c>
    </row>
    <row r="20" spans="1:15">
      <c r="A20" s="9" t="s">
        <v>166</v>
      </c>
      <c r="B20" s="14">
        <v>3</v>
      </c>
      <c r="C20" s="15">
        <v>0.23076923076923078</v>
      </c>
      <c r="D20" s="14">
        <v>1</v>
      </c>
      <c r="E20" s="15">
        <v>5.8823529411764705E-2</v>
      </c>
      <c r="F20" s="14">
        <v>7</v>
      </c>
      <c r="G20" s="15">
        <v>0.33333333333333331</v>
      </c>
      <c r="H20" s="14">
        <v>4</v>
      </c>
      <c r="I20" s="15">
        <v>0.44444444444444442</v>
      </c>
      <c r="J20" s="14">
        <v>2</v>
      </c>
      <c r="K20" s="15">
        <v>0.2857142857142857</v>
      </c>
      <c r="L20" s="14">
        <v>2</v>
      </c>
      <c r="M20" s="15">
        <v>0.5</v>
      </c>
      <c r="N20" s="17">
        <v>19</v>
      </c>
      <c r="O20" s="18">
        <v>0.2676</v>
      </c>
    </row>
    <row r="21" spans="1:15">
      <c r="A21" s="9" t="s">
        <v>167</v>
      </c>
      <c r="B21" s="14">
        <v>3</v>
      </c>
      <c r="C21" s="15">
        <v>0.23076923076923078</v>
      </c>
      <c r="D21" s="14">
        <v>4</v>
      </c>
      <c r="E21" s="15">
        <v>0.23529411764705882</v>
      </c>
      <c r="F21" s="14">
        <v>5</v>
      </c>
      <c r="G21" s="15">
        <v>0.23809523809523808</v>
      </c>
      <c r="H21" s="14">
        <v>0</v>
      </c>
      <c r="I21" s="15">
        <v>0</v>
      </c>
      <c r="J21" s="14">
        <v>2</v>
      </c>
      <c r="K21" s="15">
        <v>0.2857142857142857</v>
      </c>
      <c r="L21" s="14">
        <v>0</v>
      </c>
      <c r="M21" s="15">
        <v>0</v>
      </c>
      <c r="N21" s="17">
        <v>14</v>
      </c>
      <c r="O21" s="18">
        <v>0.19719999999999999</v>
      </c>
    </row>
    <row r="22" spans="1:15">
      <c r="A22" s="6" t="s">
        <v>171</v>
      </c>
      <c r="B22" s="14"/>
      <c r="C22" s="15"/>
      <c r="D22" s="14"/>
      <c r="E22" s="15"/>
      <c r="F22" s="14"/>
      <c r="G22" s="15"/>
      <c r="H22" s="14"/>
      <c r="I22" s="15"/>
      <c r="J22" s="14"/>
      <c r="K22" s="15"/>
      <c r="L22" s="14"/>
      <c r="M22" s="15"/>
      <c r="N22" s="14"/>
      <c r="O22" s="15"/>
    </row>
    <row r="23" spans="1:15">
      <c r="A23" s="9" t="s">
        <v>172</v>
      </c>
      <c r="B23" s="14">
        <v>11</v>
      </c>
      <c r="C23" s="15">
        <v>0.84615384615384615</v>
      </c>
      <c r="D23" s="14">
        <v>4</v>
      </c>
      <c r="E23" s="15">
        <v>0.23529411764705882</v>
      </c>
      <c r="F23" s="14">
        <v>16</v>
      </c>
      <c r="G23" s="15">
        <v>0.76190476190476186</v>
      </c>
      <c r="H23" s="14">
        <v>4</v>
      </c>
      <c r="I23" s="15">
        <v>0.44444444444444442</v>
      </c>
      <c r="J23" s="14">
        <v>6</v>
      </c>
      <c r="K23" s="15">
        <v>0.8571428571428571</v>
      </c>
      <c r="L23" s="14">
        <v>1</v>
      </c>
      <c r="M23" s="15">
        <v>0.25</v>
      </c>
      <c r="N23" s="14">
        <v>42</v>
      </c>
      <c r="O23" s="15">
        <v>0.59154929577464788</v>
      </c>
    </row>
    <row r="24" spans="1:15">
      <c r="A24" s="9" t="s">
        <v>173</v>
      </c>
      <c r="B24" s="14">
        <v>2</v>
      </c>
      <c r="C24" s="15">
        <v>0.15384615384615385</v>
      </c>
      <c r="D24" s="14">
        <v>9</v>
      </c>
      <c r="E24" s="15">
        <v>0.52941176470588236</v>
      </c>
      <c r="F24" s="14">
        <v>5</v>
      </c>
      <c r="G24" s="15">
        <v>0.23809523809523808</v>
      </c>
      <c r="H24" s="14">
        <v>5</v>
      </c>
      <c r="I24" s="15">
        <v>0.55555555555555558</v>
      </c>
      <c r="J24" s="14">
        <v>1</v>
      </c>
      <c r="K24" s="15">
        <v>0.14285714285714285</v>
      </c>
      <c r="L24" s="14">
        <v>3</v>
      </c>
      <c r="M24" s="15">
        <v>0.75</v>
      </c>
      <c r="N24" s="14">
        <v>25</v>
      </c>
      <c r="O24" s="15">
        <v>0.352112676056338</v>
      </c>
    </row>
    <row r="25" spans="1:15">
      <c r="A25" s="9" t="s">
        <v>174</v>
      </c>
      <c r="B25" s="14">
        <v>0</v>
      </c>
      <c r="C25" s="15">
        <v>0</v>
      </c>
      <c r="D25" s="14">
        <v>2</v>
      </c>
      <c r="E25" s="15">
        <v>0.11764705882352941</v>
      </c>
      <c r="F25" s="14">
        <v>0</v>
      </c>
      <c r="G25" s="15">
        <v>0</v>
      </c>
      <c r="H25" s="14">
        <v>0</v>
      </c>
      <c r="I25" s="15">
        <v>0</v>
      </c>
      <c r="J25" s="14">
        <v>0</v>
      </c>
      <c r="K25" s="15">
        <v>0</v>
      </c>
      <c r="L25" s="14">
        <v>0</v>
      </c>
      <c r="M25" s="15">
        <v>0</v>
      </c>
      <c r="N25" s="14">
        <v>2</v>
      </c>
      <c r="O25" s="15">
        <v>2.8169014084507043E-2</v>
      </c>
    </row>
    <row r="26" spans="1:15">
      <c r="A26" s="9" t="s">
        <v>167</v>
      </c>
      <c r="B26" s="14">
        <v>0</v>
      </c>
      <c r="C26" s="15">
        <v>0</v>
      </c>
      <c r="D26" s="14">
        <v>2</v>
      </c>
      <c r="E26" s="15">
        <v>0.11764705882352941</v>
      </c>
      <c r="F26" s="14">
        <v>0</v>
      </c>
      <c r="G26" s="15">
        <v>0</v>
      </c>
      <c r="H26" s="14">
        <v>0</v>
      </c>
      <c r="I26" s="15">
        <v>0</v>
      </c>
      <c r="J26" s="14">
        <v>0</v>
      </c>
      <c r="K26" s="15">
        <v>0</v>
      </c>
      <c r="L26" s="14">
        <v>0</v>
      </c>
      <c r="M26" s="15">
        <v>0</v>
      </c>
      <c r="N26" s="14">
        <v>2</v>
      </c>
      <c r="O26" s="15">
        <v>2.8169014084507043E-2</v>
      </c>
    </row>
    <row r="27" spans="1:15">
      <c r="A27" s="6" t="s">
        <v>175</v>
      </c>
      <c r="B27" s="14"/>
      <c r="C27" s="15"/>
      <c r="D27" s="14"/>
      <c r="E27" s="15"/>
      <c r="F27" s="14"/>
      <c r="G27" s="15"/>
      <c r="H27" s="14"/>
      <c r="I27" s="15"/>
      <c r="J27" s="14"/>
      <c r="K27" s="15"/>
      <c r="L27" s="14"/>
      <c r="M27" s="15"/>
      <c r="N27" s="14"/>
      <c r="O27" s="15"/>
    </row>
    <row r="28" spans="1:15">
      <c r="A28" s="9" t="s">
        <v>176</v>
      </c>
      <c r="B28" s="14">
        <v>10</v>
      </c>
      <c r="C28" s="15">
        <v>0.76923076923076927</v>
      </c>
      <c r="D28" s="14">
        <v>14</v>
      </c>
      <c r="E28" s="15">
        <v>0.82352941176470584</v>
      </c>
      <c r="F28" s="14">
        <v>18</v>
      </c>
      <c r="G28" s="15">
        <f>18/21</f>
        <v>0.8571428571428571</v>
      </c>
      <c r="H28" s="14">
        <v>8</v>
      </c>
      <c r="I28" s="15">
        <v>0.88888888888888884</v>
      </c>
      <c r="J28" s="14">
        <v>7</v>
      </c>
      <c r="K28" s="15">
        <v>1</v>
      </c>
      <c r="L28" s="14">
        <v>4</v>
      </c>
      <c r="M28" s="15">
        <v>1</v>
      </c>
      <c r="N28" s="14">
        <v>61</v>
      </c>
      <c r="O28" s="15">
        <f>61/71</f>
        <v>0.85915492957746475</v>
      </c>
    </row>
    <row r="29" spans="1:15">
      <c r="A29" s="9" t="s">
        <v>177</v>
      </c>
      <c r="B29" s="14">
        <v>0</v>
      </c>
      <c r="C29" s="15">
        <v>0</v>
      </c>
      <c r="D29" s="14">
        <v>5</v>
      </c>
      <c r="E29" s="15">
        <v>0.29411764705882354</v>
      </c>
      <c r="F29" s="14">
        <v>4</v>
      </c>
      <c r="G29" s="15">
        <v>0.19047619047619047</v>
      </c>
      <c r="H29" s="14">
        <v>4</v>
      </c>
      <c r="I29" s="15">
        <v>0.44444444444444442</v>
      </c>
      <c r="J29" s="14">
        <v>1</v>
      </c>
      <c r="K29" s="15">
        <v>0.14285714285714285</v>
      </c>
      <c r="L29" s="14">
        <v>1</v>
      </c>
      <c r="M29" s="15">
        <v>0.25</v>
      </c>
      <c r="N29" s="14">
        <v>15</v>
      </c>
      <c r="O29" s="15">
        <v>0.21126760563380281</v>
      </c>
    </row>
    <row r="30" spans="1:15">
      <c r="A30" s="9" t="s">
        <v>178</v>
      </c>
      <c r="B30" s="14">
        <v>3</v>
      </c>
      <c r="C30" s="15">
        <v>0.23076923076923078</v>
      </c>
      <c r="D30" s="14">
        <v>5</v>
      </c>
      <c r="E30" s="15">
        <v>0.29411764705882354</v>
      </c>
      <c r="F30" s="14">
        <v>11</v>
      </c>
      <c r="G30" s="15">
        <v>0.52380952380952384</v>
      </c>
      <c r="H30" s="14">
        <v>8</v>
      </c>
      <c r="I30" s="15">
        <v>0.88888888888888884</v>
      </c>
      <c r="J30" s="14">
        <v>3</v>
      </c>
      <c r="K30" s="15">
        <v>0.42857142857142855</v>
      </c>
      <c r="L30" s="14">
        <v>2</v>
      </c>
      <c r="M30" s="15">
        <v>0.5</v>
      </c>
      <c r="N30" s="14">
        <v>32</v>
      </c>
      <c r="O30" s="15">
        <v>0.45070422535211269</v>
      </c>
    </row>
    <row r="31" spans="1:15">
      <c r="A31" s="9" t="s">
        <v>179</v>
      </c>
      <c r="B31" s="14">
        <v>2</v>
      </c>
      <c r="C31" s="15">
        <v>0.15384615384615385</v>
      </c>
      <c r="D31" s="14">
        <v>11</v>
      </c>
      <c r="E31" s="15">
        <v>0.6470588235294118</v>
      </c>
      <c r="F31" s="14">
        <v>5</v>
      </c>
      <c r="G31" s="15">
        <v>0.23809523809523808</v>
      </c>
      <c r="H31" s="14">
        <v>5</v>
      </c>
      <c r="I31" s="15">
        <v>0.55555555555555558</v>
      </c>
      <c r="J31" s="14">
        <v>1</v>
      </c>
      <c r="K31" s="15">
        <v>0.14285714285714285</v>
      </c>
      <c r="L31" s="14">
        <v>3</v>
      </c>
      <c r="M31" s="15">
        <v>0.75</v>
      </c>
      <c r="N31" s="14">
        <v>27</v>
      </c>
      <c r="O31" s="15">
        <v>0.38028169014084506</v>
      </c>
    </row>
    <row r="32" spans="1:15">
      <c r="A32" s="9" t="s">
        <v>180</v>
      </c>
      <c r="B32" s="14">
        <v>10</v>
      </c>
      <c r="C32" s="15">
        <v>0.76923076923076927</v>
      </c>
      <c r="D32" s="14">
        <v>12</v>
      </c>
      <c r="E32" s="15">
        <v>0.70588235294117652</v>
      </c>
      <c r="F32" s="14">
        <v>17</v>
      </c>
      <c r="G32" s="15">
        <v>0.80952380952380953</v>
      </c>
      <c r="H32" s="14">
        <v>8</v>
      </c>
      <c r="I32" s="15">
        <v>0.88888888888888884</v>
      </c>
      <c r="J32" s="14">
        <v>5</v>
      </c>
      <c r="K32" s="15">
        <v>0.7142857142857143</v>
      </c>
      <c r="L32" s="14">
        <v>3</v>
      </c>
      <c r="M32" s="15">
        <v>0.75</v>
      </c>
      <c r="N32" s="14">
        <v>55</v>
      </c>
      <c r="O32" s="15">
        <v>0.77464788732394363</v>
      </c>
    </row>
    <row r="33" spans="1:15">
      <c r="A33" s="9" t="s">
        <v>181</v>
      </c>
      <c r="B33" s="14">
        <v>0</v>
      </c>
      <c r="C33" s="15">
        <v>0</v>
      </c>
      <c r="D33" s="14">
        <v>0</v>
      </c>
      <c r="E33" s="15">
        <v>0</v>
      </c>
      <c r="F33" s="14">
        <v>1</v>
      </c>
      <c r="G33" s="15">
        <v>4.7619047619047616E-2</v>
      </c>
      <c r="H33" s="14">
        <v>3</v>
      </c>
      <c r="I33" s="15">
        <v>0.33333333333333331</v>
      </c>
      <c r="J33" s="14">
        <v>2</v>
      </c>
      <c r="K33" s="15">
        <v>0.2857142857142857</v>
      </c>
      <c r="L33" s="14">
        <v>0</v>
      </c>
      <c r="M33" s="15">
        <v>0</v>
      </c>
      <c r="N33" s="14">
        <v>6</v>
      </c>
      <c r="O33" s="15">
        <v>8.4507042253521125E-2</v>
      </c>
    </row>
    <row r="34" spans="1:15">
      <c r="A34" s="9" t="s">
        <v>182</v>
      </c>
      <c r="B34" s="14">
        <f>MEDIAN([1]Sheet4!$A$2:$A$14)</f>
        <v>5</v>
      </c>
      <c r="C34" s="16" t="s">
        <v>183</v>
      </c>
      <c r="D34" s="14">
        <f>MEDIAN([1]Sheet4!$B$2:$B$100)</f>
        <v>15</v>
      </c>
      <c r="E34" s="16" t="s">
        <v>184</v>
      </c>
      <c r="F34" s="14">
        <f>MEDIAN([1]Sheet4!$D$2:$D$100)</f>
        <v>9</v>
      </c>
      <c r="G34" s="16" t="s">
        <v>185</v>
      </c>
      <c r="H34" s="14">
        <f>MEDIAN([1]Sheet4!$E$2:$E$100)</f>
        <v>37</v>
      </c>
      <c r="I34" s="16" t="s">
        <v>186</v>
      </c>
      <c r="J34" s="14">
        <f>MEDIAN([1]Sheet4!$F$2:$F$100)</f>
        <v>3</v>
      </c>
      <c r="K34" s="16" t="s">
        <v>187</v>
      </c>
      <c r="L34" s="14">
        <f>MEDIAN([1]Sheet4!$C$2:$C$100)</f>
        <v>12</v>
      </c>
      <c r="M34" s="16" t="s">
        <v>188</v>
      </c>
      <c r="N34" s="14">
        <f>MEDIAN([1]Sheet4!$G$2:$G$100)</f>
        <v>12.5</v>
      </c>
      <c r="O34" s="16" t="s">
        <v>187</v>
      </c>
    </row>
    <row r="35" spans="1:15">
      <c r="A35" s="19" t="s">
        <v>189</v>
      </c>
      <c r="B35" s="2"/>
      <c r="C35" s="20"/>
      <c r="D35" s="2"/>
      <c r="E35" s="20"/>
      <c r="F35" s="2"/>
      <c r="G35" s="20"/>
      <c r="H35" s="2"/>
      <c r="I35" s="20"/>
      <c r="J35" s="2"/>
      <c r="K35" s="20"/>
      <c r="L35" s="2"/>
      <c r="M35" s="20"/>
      <c r="N35" s="2"/>
      <c r="O35" s="20"/>
    </row>
    <row r="36" spans="1:15">
      <c r="A36" s="9" t="s">
        <v>190</v>
      </c>
      <c r="B36" s="14">
        <v>8</v>
      </c>
      <c r="C36" s="15">
        <v>0.61538461538461542</v>
      </c>
      <c r="D36" s="14">
        <v>12</v>
      </c>
      <c r="E36" s="15">
        <v>0.70588235294117652</v>
      </c>
      <c r="F36" s="14">
        <v>14</v>
      </c>
      <c r="G36" s="15">
        <v>0.66666666666666663</v>
      </c>
      <c r="H36" s="14">
        <v>8</v>
      </c>
      <c r="I36" s="15">
        <v>0.88888888888888884</v>
      </c>
      <c r="J36" s="14">
        <v>7</v>
      </c>
      <c r="K36" s="15">
        <v>1</v>
      </c>
      <c r="L36" s="14">
        <v>3</v>
      </c>
      <c r="M36" s="15">
        <v>0.75</v>
      </c>
      <c r="N36" s="14">
        <v>52</v>
      </c>
      <c r="O36" s="15">
        <v>0.73239436619718312</v>
      </c>
    </row>
    <row r="37" spans="1:15">
      <c r="A37" s="9" t="s">
        <v>191</v>
      </c>
      <c r="B37" s="14">
        <v>3</v>
      </c>
      <c r="C37" s="15">
        <v>0.23076923076923078</v>
      </c>
      <c r="D37" s="14">
        <v>7</v>
      </c>
      <c r="E37" s="15">
        <v>0.41176470588235292</v>
      </c>
      <c r="F37" s="14">
        <v>6</v>
      </c>
      <c r="G37" s="15">
        <v>0.2857142857142857</v>
      </c>
      <c r="H37" s="14">
        <v>4</v>
      </c>
      <c r="I37" s="15">
        <v>0.44444444444444442</v>
      </c>
      <c r="J37" s="14">
        <v>3</v>
      </c>
      <c r="K37" s="15">
        <v>0.42857142857142855</v>
      </c>
      <c r="L37" s="14">
        <v>1</v>
      </c>
      <c r="M37" s="15">
        <v>0.25</v>
      </c>
      <c r="N37" s="14">
        <v>24</v>
      </c>
      <c r="O37" s="15">
        <v>0.3380281690140845</v>
      </c>
    </row>
    <row r="38" spans="1:15">
      <c r="A38" s="9" t="s">
        <v>192</v>
      </c>
      <c r="B38" s="14">
        <v>1</v>
      </c>
      <c r="C38" s="15">
        <v>7.6923076923076927E-2</v>
      </c>
      <c r="D38" s="14">
        <v>7</v>
      </c>
      <c r="E38" s="15">
        <v>0.41176470588235292</v>
      </c>
      <c r="F38" s="14">
        <v>6</v>
      </c>
      <c r="G38" s="15">
        <v>0.2857142857142857</v>
      </c>
      <c r="H38" s="14">
        <v>4</v>
      </c>
      <c r="I38" s="15">
        <v>0.44444444444444442</v>
      </c>
      <c r="J38" s="14">
        <v>2</v>
      </c>
      <c r="K38" s="15">
        <v>0.2857142857142857</v>
      </c>
      <c r="L38" s="14">
        <v>1</v>
      </c>
      <c r="M38" s="15">
        <v>0.25</v>
      </c>
      <c r="N38" s="14">
        <v>21</v>
      </c>
      <c r="O38" s="15">
        <v>0.29577464788732394</v>
      </c>
    </row>
    <row r="39" spans="1:15">
      <c r="A39" s="9" t="s">
        <v>193</v>
      </c>
      <c r="B39" s="14">
        <v>0</v>
      </c>
      <c r="C39" s="15">
        <v>0</v>
      </c>
      <c r="D39" s="14">
        <v>2</v>
      </c>
      <c r="E39" s="15">
        <v>0.11764705882352941</v>
      </c>
      <c r="F39" s="14">
        <v>0</v>
      </c>
      <c r="G39" s="15">
        <v>0</v>
      </c>
      <c r="H39" s="14">
        <v>2</v>
      </c>
      <c r="I39" s="15">
        <v>0.22222222222222221</v>
      </c>
      <c r="J39" s="14">
        <v>0</v>
      </c>
      <c r="K39" s="15">
        <v>0</v>
      </c>
      <c r="L39" s="14">
        <v>0</v>
      </c>
      <c r="M39" s="15">
        <v>0</v>
      </c>
      <c r="N39" s="14">
        <v>4</v>
      </c>
      <c r="O39" s="15">
        <v>5.6338028169014086E-2</v>
      </c>
    </row>
    <row r="40" spans="1:15">
      <c r="A40" s="9" t="s">
        <v>194</v>
      </c>
      <c r="B40" s="14">
        <v>0</v>
      </c>
      <c r="C40" s="15">
        <v>0</v>
      </c>
      <c r="D40" s="14">
        <v>1</v>
      </c>
      <c r="E40" s="15">
        <v>5.8823529411764705E-2</v>
      </c>
      <c r="F40" s="14">
        <v>0</v>
      </c>
      <c r="G40" s="15">
        <v>0</v>
      </c>
      <c r="H40" s="14">
        <v>2</v>
      </c>
      <c r="I40" s="15">
        <v>0.22222222222222221</v>
      </c>
      <c r="J40" s="14">
        <v>0</v>
      </c>
      <c r="K40" s="15">
        <v>0</v>
      </c>
      <c r="L40" s="14">
        <v>0</v>
      </c>
      <c r="M40" s="15">
        <v>0</v>
      </c>
      <c r="N40" s="14">
        <v>3</v>
      </c>
      <c r="O40" s="15">
        <v>4.2253521126760563E-2</v>
      </c>
    </row>
    <row r="41" spans="1:15">
      <c r="A41" s="19" t="s">
        <v>195</v>
      </c>
      <c r="B41" s="2"/>
      <c r="C41" s="20"/>
      <c r="D41" s="2"/>
      <c r="E41" s="20"/>
      <c r="F41" s="2"/>
      <c r="G41" s="20"/>
      <c r="H41" s="2"/>
      <c r="I41" s="20"/>
      <c r="J41" s="2"/>
      <c r="K41" s="20"/>
      <c r="L41" s="2"/>
      <c r="M41" s="20"/>
      <c r="N41" s="2"/>
      <c r="O41" s="20"/>
    </row>
    <row r="42" spans="1:15">
      <c r="A42" s="9" t="s">
        <v>196</v>
      </c>
      <c r="B42" s="14">
        <v>13</v>
      </c>
      <c r="C42" s="15">
        <v>1</v>
      </c>
      <c r="D42" s="14">
        <v>16</v>
      </c>
      <c r="E42" s="15">
        <v>0.94117647058823528</v>
      </c>
      <c r="F42" s="14">
        <v>21</v>
      </c>
      <c r="G42" s="15">
        <v>1</v>
      </c>
      <c r="H42" s="14">
        <v>9</v>
      </c>
      <c r="I42" s="15">
        <v>1</v>
      </c>
      <c r="J42" s="14">
        <v>6</v>
      </c>
      <c r="K42" s="15">
        <v>0.8571428571428571</v>
      </c>
      <c r="L42" s="14">
        <v>4</v>
      </c>
      <c r="M42" s="15">
        <v>1</v>
      </c>
      <c r="N42" s="14">
        <v>69</v>
      </c>
      <c r="O42" s="15">
        <v>0.971830985915493</v>
      </c>
    </row>
    <row r="43" spans="1:15">
      <c r="A43" s="21" t="s">
        <v>197</v>
      </c>
      <c r="B43" s="14"/>
      <c r="C43" s="15"/>
      <c r="D43" s="14"/>
      <c r="E43" s="15"/>
      <c r="F43" s="14"/>
      <c r="G43" s="15"/>
      <c r="H43" s="14"/>
      <c r="I43" s="15"/>
      <c r="J43" s="14"/>
      <c r="K43" s="15"/>
      <c r="L43" s="14"/>
      <c r="M43" s="15"/>
      <c r="N43" s="14"/>
      <c r="O43" s="15"/>
    </row>
    <row r="44" spans="1:15">
      <c r="A44" s="9" t="s">
        <v>198</v>
      </c>
      <c r="B44" s="14">
        <v>2</v>
      </c>
      <c r="C44" s="15">
        <v>0.15384615384615385</v>
      </c>
      <c r="D44" s="14">
        <v>5</v>
      </c>
      <c r="E44" s="15">
        <v>0.29411764705882354</v>
      </c>
      <c r="F44" s="14">
        <v>15</v>
      </c>
      <c r="G44" s="15">
        <v>0.7142857142857143</v>
      </c>
      <c r="H44" s="14">
        <v>3</v>
      </c>
      <c r="I44" s="15">
        <v>0.33333333333333331</v>
      </c>
      <c r="J44" s="14">
        <v>2</v>
      </c>
      <c r="K44" s="15">
        <v>0.33333333333333331</v>
      </c>
      <c r="L44" s="14">
        <v>0</v>
      </c>
      <c r="M44" s="15">
        <v>0</v>
      </c>
      <c r="N44" s="14">
        <v>27</v>
      </c>
      <c r="O44" s="15">
        <v>0.38571428571428573</v>
      </c>
    </row>
    <row r="45" spans="1:15">
      <c r="A45" s="9" t="s">
        <v>199</v>
      </c>
      <c r="B45" s="14">
        <v>3</v>
      </c>
      <c r="C45" s="15">
        <v>0.23076923076923078</v>
      </c>
      <c r="D45" s="14">
        <v>3</v>
      </c>
      <c r="E45" s="15">
        <v>0.17647058823529413</v>
      </c>
      <c r="F45" s="14">
        <v>0</v>
      </c>
      <c r="G45" s="15">
        <v>0</v>
      </c>
      <c r="H45" s="14">
        <v>0</v>
      </c>
      <c r="I45" s="15">
        <v>0</v>
      </c>
      <c r="J45" s="14">
        <v>1</v>
      </c>
      <c r="K45" s="15">
        <v>0.16666666666666666</v>
      </c>
      <c r="L45" s="14">
        <v>0</v>
      </c>
      <c r="M45" s="15">
        <v>0</v>
      </c>
      <c r="N45" s="14">
        <v>7</v>
      </c>
      <c r="O45" s="15">
        <v>0.1</v>
      </c>
    </row>
    <row r="46" spans="1:15">
      <c r="A46" s="9" t="s">
        <v>200</v>
      </c>
      <c r="B46" s="14">
        <v>0</v>
      </c>
      <c r="C46" s="15">
        <v>0</v>
      </c>
      <c r="D46" s="14">
        <v>2</v>
      </c>
      <c r="E46" s="15">
        <v>0.11764705882352941</v>
      </c>
      <c r="F46" s="14">
        <v>2</v>
      </c>
      <c r="G46" s="15">
        <v>9.5238095238095233E-2</v>
      </c>
      <c r="H46" s="14">
        <v>3</v>
      </c>
      <c r="I46" s="15">
        <v>0.33333333333333331</v>
      </c>
      <c r="J46" s="14">
        <v>0</v>
      </c>
      <c r="K46" s="15">
        <v>0</v>
      </c>
      <c r="L46" s="14">
        <v>0</v>
      </c>
      <c r="M46" s="15">
        <v>0</v>
      </c>
      <c r="N46" s="14">
        <v>7</v>
      </c>
      <c r="O46" s="15">
        <v>0.1</v>
      </c>
    </row>
    <row r="47" spans="1:15">
      <c r="A47" s="9" t="s">
        <v>201</v>
      </c>
      <c r="B47" s="14">
        <v>2</v>
      </c>
      <c r="C47" s="15">
        <v>0.15384615384615385</v>
      </c>
      <c r="D47" s="14">
        <v>1</v>
      </c>
      <c r="E47" s="15">
        <v>5.8823529411764705E-2</v>
      </c>
      <c r="F47" s="14">
        <v>1</v>
      </c>
      <c r="G47" s="15">
        <v>4.7619047619047616E-2</v>
      </c>
      <c r="H47" s="14">
        <v>0</v>
      </c>
      <c r="I47" s="15">
        <v>0</v>
      </c>
      <c r="J47" s="14">
        <v>0</v>
      </c>
      <c r="K47" s="15">
        <v>0</v>
      </c>
      <c r="L47" s="14">
        <v>1</v>
      </c>
      <c r="M47" s="15">
        <v>0.25</v>
      </c>
      <c r="N47" s="14">
        <v>5</v>
      </c>
      <c r="O47" s="15">
        <v>7.1428571428571425E-2</v>
      </c>
    </row>
    <row r="48" spans="1:15">
      <c r="A48" s="9" t="s">
        <v>202</v>
      </c>
      <c r="B48" s="14">
        <v>1</v>
      </c>
      <c r="C48" s="15">
        <v>7.6923076923076927E-2</v>
      </c>
      <c r="D48" s="14">
        <v>1</v>
      </c>
      <c r="E48" s="15">
        <v>5.8823529411764705E-2</v>
      </c>
      <c r="F48" s="14">
        <v>0</v>
      </c>
      <c r="G48" s="15">
        <v>0</v>
      </c>
      <c r="H48" s="14">
        <v>1</v>
      </c>
      <c r="I48" s="15">
        <v>0.1111111111111111</v>
      </c>
      <c r="J48" s="14">
        <v>0</v>
      </c>
      <c r="K48" s="15">
        <v>0</v>
      </c>
      <c r="L48" s="14">
        <v>1</v>
      </c>
      <c r="M48" s="15">
        <v>0.25</v>
      </c>
      <c r="N48" s="14">
        <v>4</v>
      </c>
      <c r="O48" s="15">
        <v>5.7142857142857141E-2</v>
      </c>
    </row>
    <row r="49" spans="1:15">
      <c r="A49" s="9" t="s">
        <v>203</v>
      </c>
      <c r="B49" s="14">
        <v>2</v>
      </c>
      <c r="C49" s="15">
        <v>0.15384615384615385</v>
      </c>
      <c r="D49" s="14">
        <v>1</v>
      </c>
      <c r="E49" s="15">
        <v>5.8823529411764705E-2</v>
      </c>
      <c r="F49" s="14">
        <v>0</v>
      </c>
      <c r="G49" s="15">
        <v>0</v>
      </c>
      <c r="H49" s="14">
        <v>0</v>
      </c>
      <c r="I49" s="15">
        <v>0</v>
      </c>
      <c r="J49" s="14">
        <v>0</v>
      </c>
      <c r="K49" s="15">
        <v>0</v>
      </c>
      <c r="L49" s="14">
        <v>0</v>
      </c>
      <c r="M49" s="15">
        <v>0</v>
      </c>
      <c r="N49" s="14">
        <v>3</v>
      </c>
      <c r="O49" s="15">
        <v>4.2857142857142858E-2</v>
      </c>
    </row>
    <row r="50" spans="1:15">
      <c r="A50" s="9" t="s">
        <v>204</v>
      </c>
      <c r="B50" s="14">
        <v>0</v>
      </c>
      <c r="C50" s="15">
        <v>0</v>
      </c>
      <c r="D50" s="14">
        <v>2</v>
      </c>
      <c r="E50" s="15">
        <v>0.11764705882352941</v>
      </c>
      <c r="F50" s="14">
        <v>0</v>
      </c>
      <c r="G50" s="15">
        <v>0</v>
      </c>
      <c r="H50" s="14">
        <v>1</v>
      </c>
      <c r="I50" s="15">
        <v>0.1111111111111111</v>
      </c>
      <c r="J50" s="14">
        <v>0</v>
      </c>
      <c r="K50" s="15">
        <v>0</v>
      </c>
      <c r="L50" s="14">
        <v>0</v>
      </c>
      <c r="M50" s="15">
        <v>0</v>
      </c>
      <c r="N50" s="14">
        <v>3</v>
      </c>
      <c r="O50" s="15">
        <v>4.2857142857142858E-2</v>
      </c>
    </row>
    <row r="51" spans="1:15">
      <c r="A51" s="9" t="s">
        <v>205</v>
      </c>
      <c r="B51" s="14">
        <v>0</v>
      </c>
      <c r="C51" s="15">
        <v>0</v>
      </c>
      <c r="D51" s="14">
        <v>1</v>
      </c>
      <c r="E51" s="15">
        <v>5.8823529411764705E-2</v>
      </c>
      <c r="F51" s="14">
        <v>0</v>
      </c>
      <c r="G51" s="15">
        <v>0</v>
      </c>
      <c r="H51" s="14">
        <v>1</v>
      </c>
      <c r="I51" s="15">
        <v>0.1111111111111111</v>
      </c>
      <c r="J51" s="14">
        <v>0</v>
      </c>
      <c r="K51" s="15">
        <v>0</v>
      </c>
      <c r="L51" s="14">
        <v>1</v>
      </c>
      <c r="M51" s="15">
        <v>0.25</v>
      </c>
      <c r="N51" s="14">
        <v>3</v>
      </c>
      <c r="O51" s="15">
        <v>4.2857142857142858E-2</v>
      </c>
    </row>
    <row r="52" spans="1:15">
      <c r="A52" s="9" t="s">
        <v>206</v>
      </c>
      <c r="B52" s="14">
        <v>0</v>
      </c>
      <c r="C52" s="15">
        <v>0</v>
      </c>
      <c r="D52" s="14">
        <v>0</v>
      </c>
      <c r="E52" s="15">
        <v>0</v>
      </c>
      <c r="F52" s="14">
        <v>0</v>
      </c>
      <c r="G52" s="15">
        <v>0</v>
      </c>
      <c r="H52" s="14">
        <v>0</v>
      </c>
      <c r="I52" s="15">
        <v>0</v>
      </c>
      <c r="J52" s="14">
        <v>3</v>
      </c>
      <c r="K52" s="15">
        <v>0.5</v>
      </c>
      <c r="L52" s="14">
        <v>0</v>
      </c>
      <c r="M52" s="15">
        <v>0</v>
      </c>
      <c r="N52" s="14">
        <v>3</v>
      </c>
      <c r="O52" s="15">
        <v>4.2857142857142858E-2</v>
      </c>
    </row>
    <row r="53" spans="1:15">
      <c r="A53" s="9" t="s">
        <v>207</v>
      </c>
      <c r="B53" s="14">
        <v>1</v>
      </c>
      <c r="C53" s="15">
        <v>7.6923076923076927E-2</v>
      </c>
      <c r="D53" s="14">
        <v>0</v>
      </c>
      <c r="E53" s="15">
        <v>0</v>
      </c>
      <c r="F53" s="14">
        <v>1</v>
      </c>
      <c r="G53" s="15">
        <v>4.7619047619047616E-2</v>
      </c>
      <c r="H53" s="14">
        <v>0</v>
      </c>
      <c r="I53" s="15">
        <v>0</v>
      </c>
      <c r="J53" s="14">
        <v>0</v>
      </c>
      <c r="K53" s="15">
        <v>0</v>
      </c>
      <c r="L53" s="14">
        <v>1</v>
      </c>
      <c r="M53" s="15">
        <v>0.25</v>
      </c>
      <c r="N53" s="14">
        <v>3</v>
      </c>
      <c r="O53" s="15">
        <v>4.2857142857142858E-2</v>
      </c>
    </row>
    <row r="54" spans="1:15">
      <c r="A54" s="9" t="s">
        <v>208</v>
      </c>
      <c r="B54" s="14">
        <v>1</v>
      </c>
      <c r="C54" s="15">
        <v>7.6923076923076927E-2</v>
      </c>
      <c r="D54" s="14">
        <v>0</v>
      </c>
      <c r="E54" s="15">
        <v>0</v>
      </c>
      <c r="F54" s="14">
        <v>0</v>
      </c>
      <c r="G54" s="15">
        <v>0</v>
      </c>
      <c r="H54" s="14">
        <v>0</v>
      </c>
      <c r="I54" s="15">
        <v>0</v>
      </c>
      <c r="J54" s="14">
        <v>0</v>
      </c>
      <c r="K54" s="15">
        <v>0</v>
      </c>
      <c r="L54" s="14">
        <v>0</v>
      </c>
      <c r="M54" s="15">
        <v>0</v>
      </c>
      <c r="N54" s="14">
        <v>1</v>
      </c>
      <c r="O54" s="15">
        <v>1.4285714285714285E-2</v>
      </c>
    </row>
    <row r="55" spans="1:15">
      <c r="A55" s="9" t="s">
        <v>209</v>
      </c>
      <c r="B55" s="14">
        <v>0</v>
      </c>
      <c r="C55" s="15">
        <v>0</v>
      </c>
      <c r="D55" s="14">
        <v>1</v>
      </c>
      <c r="E55" s="15">
        <v>5.8823529411764705E-2</v>
      </c>
      <c r="F55" s="14">
        <v>0</v>
      </c>
      <c r="G55" s="15">
        <v>0</v>
      </c>
      <c r="H55" s="14">
        <v>0</v>
      </c>
      <c r="I55" s="15">
        <v>0</v>
      </c>
      <c r="J55" s="14">
        <v>0</v>
      </c>
      <c r="K55" s="15">
        <v>0</v>
      </c>
      <c r="L55" s="14">
        <v>0</v>
      </c>
      <c r="M55" s="15">
        <v>0</v>
      </c>
      <c r="N55" s="14">
        <v>1</v>
      </c>
      <c r="O55" s="15">
        <v>1.4285714285714285E-2</v>
      </c>
    </row>
    <row r="56" spans="1:15">
      <c r="A56" s="9" t="s">
        <v>210</v>
      </c>
      <c r="B56" s="14">
        <v>0</v>
      </c>
      <c r="C56" s="15">
        <v>0</v>
      </c>
      <c r="D56" s="14">
        <v>0</v>
      </c>
      <c r="E56" s="15">
        <v>0</v>
      </c>
      <c r="F56" s="14">
        <v>1</v>
      </c>
      <c r="G56" s="15">
        <v>4.7619047619047616E-2</v>
      </c>
      <c r="H56" s="14">
        <v>0</v>
      </c>
      <c r="I56" s="15">
        <v>0</v>
      </c>
      <c r="J56" s="14">
        <v>0</v>
      </c>
      <c r="K56" s="15">
        <v>0</v>
      </c>
      <c r="L56" s="14">
        <v>0</v>
      </c>
      <c r="M56" s="15">
        <v>0</v>
      </c>
      <c r="N56" s="14">
        <v>1</v>
      </c>
      <c r="O56" s="15">
        <v>1.4285714285714285E-2</v>
      </c>
    </row>
    <row r="57" spans="1:15">
      <c r="A57" s="9" t="s">
        <v>211</v>
      </c>
      <c r="B57" s="14">
        <v>1</v>
      </c>
      <c r="C57" s="15">
        <v>7.6923076923076927E-2</v>
      </c>
      <c r="D57" s="14">
        <v>0</v>
      </c>
      <c r="E57" s="15">
        <v>0</v>
      </c>
      <c r="F57" s="14">
        <v>0</v>
      </c>
      <c r="G57" s="15">
        <v>0</v>
      </c>
      <c r="H57" s="14">
        <v>0</v>
      </c>
      <c r="I57" s="15">
        <v>0</v>
      </c>
      <c r="J57" s="14">
        <v>0</v>
      </c>
      <c r="K57" s="15">
        <v>0</v>
      </c>
      <c r="L57" s="14">
        <v>0</v>
      </c>
      <c r="M57" s="15">
        <v>0</v>
      </c>
      <c r="N57" s="14">
        <v>1</v>
      </c>
      <c r="O57" s="15">
        <v>1.4285714285714285E-2</v>
      </c>
    </row>
    <row r="58" spans="1:15">
      <c r="A58" s="9" t="s">
        <v>212</v>
      </c>
      <c r="B58" s="14">
        <v>0</v>
      </c>
      <c r="C58" s="15">
        <v>0</v>
      </c>
      <c r="D58" s="14">
        <v>0</v>
      </c>
      <c r="E58" s="15">
        <v>0</v>
      </c>
      <c r="F58" s="14">
        <v>1</v>
      </c>
      <c r="G58" s="15">
        <v>4.7619047619047616E-2</v>
      </c>
      <c r="H58" s="14">
        <v>0</v>
      </c>
      <c r="I58" s="15">
        <v>0</v>
      </c>
      <c r="J58" s="14">
        <v>0</v>
      </c>
      <c r="K58" s="15">
        <v>0</v>
      </c>
      <c r="L58" s="14">
        <v>0</v>
      </c>
      <c r="M58" s="15">
        <v>0</v>
      </c>
      <c r="N58" s="14">
        <v>1</v>
      </c>
      <c r="O58" s="15">
        <v>1.4285714285714285E-2</v>
      </c>
    </row>
    <row r="59" spans="1:15">
      <c r="A59" s="21" t="s">
        <v>213</v>
      </c>
      <c r="B59" s="14"/>
      <c r="C59" s="15"/>
      <c r="D59" s="14"/>
      <c r="E59" s="15"/>
      <c r="F59" s="14"/>
      <c r="G59" s="15"/>
      <c r="H59" s="14"/>
      <c r="I59" s="15"/>
      <c r="J59" s="14"/>
      <c r="K59" s="15"/>
      <c r="L59" s="14"/>
      <c r="M59" s="15"/>
      <c r="N59" s="14"/>
      <c r="O59" s="15"/>
    </row>
    <row r="60" spans="1:15">
      <c r="A60" s="9" t="s">
        <v>214</v>
      </c>
      <c r="B60" s="14">
        <v>1</v>
      </c>
      <c r="C60" s="15">
        <v>7.6923076923076927E-2</v>
      </c>
      <c r="D60" s="14">
        <v>1</v>
      </c>
      <c r="E60" s="15">
        <v>5.8823529411764705E-2</v>
      </c>
      <c r="F60" s="14">
        <v>9</v>
      </c>
      <c r="G60" s="15">
        <v>0.42857142857142855</v>
      </c>
      <c r="H60" s="14">
        <v>5</v>
      </c>
      <c r="I60" s="15">
        <v>0.55555555555555558</v>
      </c>
      <c r="J60" s="14">
        <v>2</v>
      </c>
      <c r="K60" s="15">
        <v>0.2857142857142857</v>
      </c>
      <c r="L60" s="14">
        <v>2</v>
      </c>
      <c r="M60" s="15">
        <v>0.5</v>
      </c>
      <c r="N60" s="14">
        <v>20</v>
      </c>
      <c r="O60" s="15">
        <v>0.28169014084507044</v>
      </c>
    </row>
    <row r="61" spans="1:15">
      <c r="A61" s="9" t="s">
        <v>203</v>
      </c>
      <c r="B61" s="14">
        <v>4</v>
      </c>
      <c r="C61" s="15">
        <v>0.30769230769230771</v>
      </c>
      <c r="D61" s="14">
        <v>2</v>
      </c>
      <c r="E61" s="15">
        <v>0.11764705882352941</v>
      </c>
      <c r="F61" s="14">
        <v>1</v>
      </c>
      <c r="G61" s="15">
        <v>4.7619047619047616E-2</v>
      </c>
      <c r="H61" s="14">
        <v>0</v>
      </c>
      <c r="I61" s="15">
        <v>0</v>
      </c>
      <c r="J61" s="14">
        <v>2</v>
      </c>
      <c r="K61" s="15">
        <v>0.2857142857142857</v>
      </c>
      <c r="L61" s="14">
        <v>0</v>
      </c>
      <c r="M61" s="15">
        <v>0</v>
      </c>
      <c r="N61" s="14">
        <v>9</v>
      </c>
      <c r="O61" s="15">
        <v>0.12676056338028169</v>
      </c>
    </row>
    <row r="62" spans="1:15">
      <c r="A62" s="9" t="s">
        <v>204</v>
      </c>
      <c r="B62" s="14">
        <v>0</v>
      </c>
      <c r="C62" s="15">
        <v>0</v>
      </c>
      <c r="D62" s="14">
        <v>2</v>
      </c>
      <c r="E62" s="15">
        <v>0.11764705882352941</v>
      </c>
      <c r="F62" s="14">
        <v>4</v>
      </c>
      <c r="G62" s="15">
        <v>0.19047619047619047</v>
      </c>
      <c r="H62" s="14">
        <v>0</v>
      </c>
      <c r="I62" s="15">
        <v>0</v>
      </c>
      <c r="J62" s="14">
        <v>1</v>
      </c>
      <c r="K62" s="15">
        <v>0.14285714285714285</v>
      </c>
      <c r="L62" s="14">
        <v>0</v>
      </c>
      <c r="M62" s="15">
        <v>0</v>
      </c>
      <c r="N62" s="14">
        <v>7</v>
      </c>
      <c r="O62" s="15">
        <v>9.8591549295774641E-2</v>
      </c>
    </row>
    <row r="63" spans="1:15">
      <c r="A63" s="9" t="s">
        <v>151</v>
      </c>
      <c r="B63" s="14">
        <v>2</v>
      </c>
      <c r="C63" s="15">
        <v>0.15384615384615385</v>
      </c>
      <c r="D63" s="14">
        <v>2</v>
      </c>
      <c r="E63" s="15">
        <v>0.11764705882352941</v>
      </c>
      <c r="F63" s="14">
        <v>0</v>
      </c>
      <c r="G63" s="15">
        <v>0</v>
      </c>
      <c r="H63" s="14">
        <v>0</v>
      </c>
      <c r="I63" s="15">
        <v>0</v>
      </c>
      <c r="J63" s="14">
        <v>0</v>
      </c>
      <c r="K63" s="15">
        <v>0</v>
      </c>
      <c r="L63" s="14">
        <v>2</v>
      </c>
      <c r="M63" s="15">
        <v>0.5</v>
      </c>
      <c r="N63" s="14">
        <v>6</v>
      </c>
      <c r="O63" s="15">
        <v>8.4507042253521125E-2</v>
      </c>
    </row>
    <row r="64" spans="1:15">
      <c r="A64" s="9" t="s">
        <v>208</v>
      </c>
      <c r="B64" s="14">
        <v>1</v>
      </c>
      <c r="C64" s="15">
        <v>7.6923076923076927E-2</v>
      </c>
      <c r="D64" s="14">
        <v>2</v>
      </c>
      <c r="E64" s="15">
        <v>0.11764705882352941</v>
      </c>
      <c r="F64" s="14">
        <v>1</v>
      </c>
      <c r="G64" s="15">
        <v>4.7619047619047616E-2</v>
      </c>
      <c r="H64" s="14">
        <v>1</v>
      </c>
      <c r="I64" s="15">
        <v>0.1111111111111111</v>
      </c>
      <c r="J64" s="14">
        <v>0</v>
      </c>
      <c r="K64" s="15">
        <v>0</v>
      </c>
      <c r="L64" s="14">
        <v>0</v>
      </c>
      <c r="M64" s="15">
        <v>0</v>
      </c>
      <c r="N64" s="14">
        <v>5</v>
      </c>
      <c r="O64" s="15">
        <v>7.0422535211267609E-2</v>
      </c>
    </row>
    <row r="65" spans="1:15">
      <c r="A65" s="9" t="s">
        <v>215</v>
      </c>
      <c r="B65" s="14">
        <v>1</v>
      </c>
      <c r="C65" s="15">
        <v>7.6923076923076927E-2</v>
      </c>
      <c r="D65" s="14">
        <v>2</v>
      </c>
      <c r="E65" s="15">
        <v>0.11764705882352941</v>
      </c>
      <c r="F65" s="14">
        <v>1</v>
      </c>
      <c r="G65" s="15">
        <v>4.7619047619047616E-2</v>
      </c>
      <c r="H65" s="14">
        <v>0</v>
      </c>
      <c r="I65" s="15">
        <v>0</v>
      </c>
      <c r="J65" s="14">
        <v>1</v>
      </c>
      <c r="K65" s="15">
        <v>0.14285714285714285</v>
      </c>
      <c r="L65" s="14">
        <v>0</v>
      </c>
      <c r="M65" s="15">
        <v>0</v>
      </c>
      <c r="N65" s="14">
        <v>5</v>
      </c>
      <c r="O65" s="15">
        <v>7.0422535211267609E-2</v>
      </c>
    </row>
    <row r="66" spans="1:15">
      <c r="A66" s="9" t="s">
        <v>216</v>
      </c>
      <c r="B66" s="14">
        <v>0</v>
      </c>
      <c r="C66" s="15">
        <v>0</v>
      </c>
      <c r="D66" s="14">
        <v>2</v>
      </c>
      <c r="E66" s="15">
        <v>0.11764705882352941</v>
      </c>
      <c r="F66" s="14">
        <v>1</v>
      </c>
      <c r="G66" s="15">
        <v>4.7619047619047616E-2</v>
      </c>
      <c r="H66" s="14">
        <v>0</v>
      </c>
      <c r="I66" s="15">
        <v>0</v>
      </c>
      <c r="J66" s="14">
        <v>0</v>
      </c>
      <c r="K66" s="15">
        <v>0</v>
      </c>
      <c r="L66" s="14">
        <v>0</v>
      </c>
      <c r="M66" s="15">
        <v>0</v>
      </c>
      <c r="N66" s="14">
        <v>3</v>
      </c>
      <c r="O66" s="15">
        <v>4.2253521126760563E-2</v>
      </c>
    </row>
    <row r="67" spans="1:15">
      <c r="A67" s="9" t="s">
        <v>217</v>
      </c>
      <c r="B67" s="14">
        <v>0</v>
      </c>
      <c r="C67" s="15">
        <v>0</v>
      </c>
      <c r="D67" s="14">
        <v>0</v>
      </c>
      <c r="E67" s="15">
        <v>0</v>
      </c>
      <c r="F67" s="14">
        <v>1</v>
      </c>
      <c r="G67" s="15">
        <v>4.7619047619047616E-2</v>
      </c>
      <c r="H67" s="14">
        <v>0</v>
      </c>
      <c r="I67" s="15">
        <v>0</v>
      </c>
      <c r="J67" s="14">
        <v>0</v>
      </c>
      <c r="K67" s="15">
        <v>0</v>
      </c>
      <c r="L67" s="14">
        <v>0</v>
      </c>
      <c r="M67" s="15">
        <v>0</v>
      </c>
      <c r="N67" s="14">
        <v>1</v>
      </c>
      <c r="O67" s="15">
        <v>1.4084507042253521E-2</v>
      </c>
    </row>
    <row r="68" spans="1:15">
      <c r="A68" s="9" t="s">
        <v>218</v>
      </c>
      <c r="B68" s="14">
        <v>0</v>
      </c>
      <c r="C68" s="15">
        <v>0</v>
      </c>
      <c r="D68" s="14">
        <v>0</v>
      </c>
      <c r="E68" s="15">
        <v>0</v>
      </c>
      <c r="F68" s="14">
        <v>0</v>
      </c>
      <c r="G68" s="15">
        <v>0</v>
      </c>
      <c r="H68" s="14">
        <v>1</v>
      </c>
      <c r="I68" s="15">
        <v>0.1111111111111111</v>
      </c>
      <c r="J68" s="14">
        <v>0</v>
      </c>
      <c r="K68" s="15">
        <v>0</v>
      </c>
      <c r="L68" s="14">
        <v>0</v>
      </c>
      <c r="M68" s="15">
        <v>0</v>
      </c>
      <c r="N68" s="14">
        <v>1</v>
      </c>
      <c r="O68" s="15">
        <v>1.4084507042253521E-2</v>
      </c>
    </row>
    <row r="69" spans="1:15">
      <c r="A69" s="9" t="s">
        <v>219</v>
      </c>
      <c r="B69" s="14">
        <v>0</v>
      </c>
      <c r="C69" s="15">
        <v>0</v>
      </c>
      <c r="D69" s="14">
        <v>1</v>
      </c>
      <c r="E69" s="15">
        <v>5.8823529411764705E-2</v>
      </c>
      <c r="F69" s="14">
        <v>0</v>
      </c>
      <c r="G69" s="15">
        <v>0</v>
      </c>
      <c r="H69" s="14">
        <v>0</v>
      </c>
      <c r="I69" s="15">
        <v>0</v>
      </c>
      <c r="J69" s="14">
        <v>0</v>
      </c>
      <c r="K69" s="15">
        <v>0</v>
      </c>
      <c r="L69" s="14">
        <v>0</v>
      </c>
      <c r="M69" s="15">
        <v>0</v>
      </c>
      <c r="N69" s="14">
        <v>1</v>
      </c>
      <c r="O69" s="15">
        <v>1.4084507042253521E-2</v>
      </c>
    </row>
    <row r="70" spans="1:15">
      <c r="A70" s="9" t="s">
        <v>220</v>
      </c>
      <c r="B70" s="14">
        <v>1</v>
      </c>
      <c r="C70" s="15">
        <v>7.6923076923076927E-2</v>
      </c>
      <c r="D70" s="14">
        <v>0</v>
      </c>
      <c r="E70" s="15">
        <v>0</v>
      </c>
      <c r="F70" s="14">
        <v>0</v>
      </c>
      <c r="G70" s="15">
        <v>0</v>
      </c>
      <c r="H70" s="14">
        <v>0</v>
      </c>
      <c r="I70" s="15">
        <v>0</v>
      </c>
      <c r="J70" s="14">
        <v>0</v>
      </c>
      <c r="K70" s="15">
        <v>0</v>
      </c>
      <c r="L70" s="14">
        <v>0</v>
      </c>
      <c r="M70" s="15">
        <v>0</v>
      </c>
      <c r="N70" s="14">
        <v>1</v>
      </c>
      <c r="O70" s="15">
        <v>1.4084507042253521E-2</v>
      </c>
    </row>
    <row r="71" spans="1:15">
      <c r="A71" s="9" t="s">
        <v>221</v>
      </c>
      <c r="B71" s="14">
        <v>1</v>
      </c>
      <c r="C71" s="15">
        <v>7.6923076923076927E-2</v>
      </c>
      <c r="D71" s="14">
        <v>0</v>
      </c>
      <c r="E71" s="15">
        <v>0</v>
      </c>
      <c r="F71" s="14">
        <v>0</v>
      </c>
      <c r="G71" s="15">
        <v>0</v>
      </c>
      <c r="H71" s="14">
        <v>0</v>
      </c>
      <c r="I71" s="15">
        <v>0</v>
      </c>
      <c r="J71" s="14">
        <v>0</v>
      </c>
      <c r="K71" s="15">
        <v>0</v>
      </c>
      <c r="L71" s="14">
        <v>0</v>
      </c>
      <c r="M71" s="15">
        <v>0</v>
      </c>
      <c r="N71" s="14">
        <v>1</v>
      </c>
      <c r="O71" s="15">
        <v>1.4084507042253521E-2</v>
      </c>
    </row>
    <row r="72" spans="1:15">
      <c r="A72" s="9" t="s">
        <v>222</v>
      </c>
      <c r="B72" s="14">
        <v>0</v>
      </c>
      <c r="C72" s="15">
        <v>0</v>
      </c>
      <c r="D72" s="14">
        <v>0</v>
      </c>
      <c r="E72" s="15">
        <v>0</v>
      </c>
      <c r="F72" s="14">
        <v>1</v>
      </c>
      <c r="G72" s="15">
        <v>4.7619047619047616E-2</v>
      </c>
      <c r="H72" s="14">
        <v>0</v>
      </c>
      <c r="I72" s="15">
        <v>0</v>
      </c>
      <c r="J72" s="14">
        <v>0</v>
      </c>
      <c r="K72" s="15">
        <v>0</v>
      </c>
      <c r="L72" s="14">
        <v>0</v>
      </c>
      <c r="M72" s="15">
        <v>0</v>
      </c>
      <c r="N72" s="14">
        <v>1</v>
      </c>
      <c r="O72" s="15">
        <v>1.4084507042253521E-2</v>
      </c>
    </row>
    <row r="73" spans="1:15">
      <c r="A73" s="9" t="s">
        <v>223</v>
      </c>
      <c r="B73" s="14">
        <v>0</v>
      </c>
      <c r="C73" s="15">
        <v>0</v>
      </c>
      <c r="D73" s="14">
        <v>0</v>
      </c>
      <c r="E73" s="15">
        <v>0</v>
      </c>
      <c r="F73" s="14">
        <v>0</v>
      </c>
      <c r="G73" s="15">
        <v>0</v>
      </c>
      <c r="H73" s="14">
        <v>0</v>
      </c>
      <c r="I73" s="15">
        <v>0</v>
      </c>
      <c r="J73" s="14">
        <v>1</v>
      </c>
      <c r="K73" s="15">
        <v>0.14285714285714285</v>
      </c>
      <c r="L73" s="14">
        <v>0</v>
      </c>
      <c r="M73" s="15">
        <v>0</v>
      </c>
      <c r="N73" s="14">
        <v>1</v>
      </c>
      <c r="O73" s="15">
        <v>1.4084507042253521E-2</v>
      </c>
    </row>
    <row r="74" spans="1:15">
      <c r="A74" s="9" t="s">
        <v>224</v>
      </c>
      <c r="B74" s="14">
        <v>1</v>
      </c>
      <c r="C74" s="15">
        <v>7.6923076923076927E-2</v>
      </c>
      <c r="D74" s="14">
        <v>0</v>
      </c>
      <c r="E74" s="15">
        <v>0</v>
      </c>
      <c r="F74" s="14">
        <v>0</v>
      </c>
      <c r="G74" s="15">
        <v>0</v>
      </c>
      <c r="H74" s="14">
        <v>0</v>
      </c>
      <c r="I74" s="15">
        <v>0</v>
      </c>
      <c r="J74" s="14">
        <v>0</v>
      </c>
      <c r="K74" s="15">
        <v>0</v>
      </c>
      <c r="L74" s="14">
        <v>0</v>
      </c>
      <c r="M74" s="15">
        <v>0</v>
      </c>
      <c r="N74" s="14">
        <v>1</v>
      </c>
      <c r="O74" s="15">
        <v>1.4084507042253521E-2</v>
      </c>
    </row>
    <row r="75" spans="1:15">
      <c r="A75" s="9" t="s">
        <v>209</v>
      </c>
      <c r="B75" s="14">
        <v>0</v>
      </c>
      <c r="C75" s="15">
        <v>0</v>
      </c>
      <c r="D75" s="14">
        <v>1</v>
      </c>
      <c r="E75" s="15">
        <v>5.8823529411764705E-2</v>
      </c>
      <c r="F75" s="14">
        <v>0</v>
      </c>
      <c r="G75" s="15">
        <v>0</v>
      </c>
      <c r="H75" s="14">
        <v>0</v>
      </c>
      <c r="I75" s="15">
        <v>0</v>
      </c>
      <c r="J75" s="14">
        <v>0</v>
      </c>
      <c r="K75" s="15">
        <v>0</v>
      </c>
      <c r="L75" s="14">
        <v>0</v>
      </c>
      <c r="M75" s="15">
        <v>0</v>
      </c>
      <c r="N75" s="14">
        <v>1</v>
      </c>
      <c r="O75" s="15">
        <v>1.4084507042253521E-2</v>
      </c>
    </row>
    <row r="76" spans="1:15">
      <c r="A76" s="9" t="s">
        <v>225</v>
      </c>
      <c r="B76" s="14">
        <v>0</v>
      </c>
      <c r="C76" s="15">
        <v>0</v>
      </c>
      <c r="D76" s="14">
        <v>0</v>
      </c>
      <c r="E76" s="15">
        <v>0</v>
      </c>
      <c r="F76" s="14">
        <v>0</v>
      </c>
      <c r="G76" s="15">
        <v>0</v>
      </c>
      <c r="H76" s="14">
        <v>1</v>
      </c>
      <c r="I76" s="15">
        <v>0.1111111111111111</v>
      </c>
      <c r="J76" s="14">
        <v>0</v>
      </c>
      <c r="K76" s="15">
        <v>0</v>
      </c>
      <c r="L76" s="14">
        <v>0</v>
      </c>
      <c r="M76" s="15">
        <v>0</v>
      </c>
      <c r="N76" s="14">
        <v>1</v>
      </c>
      <c r="O76" s="15">
        <v>1.4084507042253521E-2</v>
      </c>
    </row>
    <row r="77" spans="1:15">
      <c r="A77" s="9" t="s">
        <v>226</v>
      </c>
      <c r="B77" s="14">
        <v>0</v>
      </c>
      <c r="C77" s="15">
        <v>0</v>
      </c>
      <c r="D77" s="14">
        <v>1</v>
      </c>
      <c r="E77" s="15">
        <v>5.8823529411764705E-2</v>
      </c>
      <c r="F77" s="14">
        <v>0</v>
      </c>
      <c r="G77" s="15">
        <v>0</v>
      </c>
      <c r="H77" s="14">
        <v>0</v>
      </c>
      <c r="I77" s="15">
        <v>0</v>
      </c>
      <c r="J77" s="14">
        <v>0</v>
      </c>
      <c r="K77" s="15">
        <v>0</v>
      </c>
      <c r="L77" s="14">
        <v>0</v>
      </c>
      <c r="M77" s="15">
        <v>0</v>
      </c>
      <c r="N77" s="14">
        <v>1</v>
      </c>
      <c r="O77" s="15">
        <v>1.4084507042253521E-2</v>
      </c>
    </row>
    <row r="78" spans="1:15">
      <c r="A78" s="9" t="s">
        <v>227</v>
      </c>
      <c r="B78" s="14">
        <v>1</v>
      </c>
      <c r="C78" s="15">
        <v>7.6923076923076927E-2</v>
      </c>
      <c r="D78" s="14">
        <v>0</v>
      </c>
      <c r="E78" s="15">
        <v>0</v>
      </c>
      <c r="F78" s="14">
        <v>0</v>
      </c>
      <c r="G78" s="15">
        <v>0</v>
      </c>
      <c r="H78" s="14">
        <v>0</v>
      </c>
      <c r="I78" s="15">
        <v>0</v>
      </c>
      <c r="J78" s="14">
        <v>0</v>
      </c>
      <c r="K78" s="15">
        <v>0</v>
      </c>
      <c r="L78" s="14">
        <v>0</v>
      </c>
      <c r="M78" s="15">
        <v>0</v>
      </c>
      <c r="N78" s="14">
        <v>1</v>
      </c>
      <c r="O78" s="15">
        <v>1.4084507042253521E-2</v>
      </c>
    </row>
    <row r="79" spans="1:15">
      <c r="A79" s="9" t="s">
        <v>228</v>
      </c>
      <c r="B79" s="14">
        <v>0</v>
      </c>
      <c r="C79" s="15">
        <v>0</v>
      </c>
      <c r="D79" s="14">
        <v>0</v>
      </c>
      <c r="E79" s="15">
        <v>0</v>
      </c>
      <c r="F79" s="14">
        <v>1</v>
      </c>
      <c r="G79" s="15">
        <v>4.7619047619047616E-2</v>
      </c>
      <c r="H79" s="14">
        <v>0</v>
      </c>
      <c r="I79" s="15">
        <v>0</v>
      </c>
      <c r="J79" s="14">
        <v>0</v>
      </c>
      <c r="K79" s="15">
        <v>0</v>
      </c>
      <c r="L79" s="14">
        <v>0</v>
      </c>
      <c r="M79" s="15">
        <v>0</v>
      </c>
      <c r="N79" s="14">
        <v>1</v>
      </c>
      <c r="O79" s="15">
        <v>1.4084507042253521E-2</v>
      </c>
    </row>
    <row r="80" spans="1:15">
      <c r="A80" s="9" t="s">
        <v>198</v>
      </c>
      <c r="B80" s="14">
        <v>0</v>
      </c>
      <c r="C80" s="15">
        <v>0</v>
      </c>
      <c r="D80" s="14">
        <v>0</v>
      </c>
      <c r="E80" s="15">
        <v>0</v>
      </c>
      <c r="F80" s="14">
        <v>0</v>
      </c>
      <c r="G80" s="15">
        <v>0</v>
      </c>
      <c r="H80" s="14">
        <v>1</v>
      </c>
      <c r="I80" s="15">
        <v>0.1111111111111111</v>
      </c>
      <c r="J80" s="14">
        <v>0</v>
      </c>
      <c r="K80" s="15">
        <v>0</v>
      </c>
      <c r="L80" s="14">
        <v>0</v>
      </c>
      <c r="M80" s="15">
        <v>0</v>
      </c>
      <c r="N80" s="14">
        <v>1</v>
      </c>
      <c r="O80" s="15">
        <v>1.4084507042253521E-2</v>
      </c>
    </row>
    <row r="81" spans="1:15">
      <c r="A81" s="9" t="s">
        <v>229</v>
      </c>
      <c r="B81" s="14">
        <v>0</v>
      </c>
      <c r="C81" s="15">
        <v>0</v>
      </c>
      <c r="D81" s="14">
        <v>1</v>
      </c>
      <c r="E81" s="15">
        <v>5.8823529411764705E-2</v>
      </c>
      <c r="F81" s="14">
        <v>0</v>
      </c>
      <c r="G81" s="15">
        <v>0</v>
      </c>
      <c r="H81" s="14">
        <v>0</v>
      </c>
      <c r="I81" s="15">
        <v>0</v>
      </c>
      <c r="J81" s="14">
        <v>0</v>
      </c>
      <c r="K81" s="15">
        <v>0</v>
      </c>
      <c r="L81" s="14">
        <v>0</v>
      </c>
      <c r="M81" s="15">
        <v>0</v>
      </c>
      <c r="N81" s="14">
        <v>1</v>
      </c>
      <c r="O81" s="15">
        <v>1.4084507042253521E-2</v>
      </c>
    </row>
    <row r="82" spans="1:15">
      <c r="A82" s="9" t="s">
        <v>230</v>
      </c>
      <c r="B82" s="14">
        <v>0</v>
      </c>
      <c r="C82" s="15">
        <v>0</v>
      </c>
      <c r="D82" s="14">
        <v>0</v>
      </c>
      <c r="E82" s="15">
        <v>0</v>
      </c>
      <c r="F82" s="14">
        <v>1</v>
      </c>
      <c r="G82" s="15">
        <v>4.7619047619047616E-2</v>
      </c>
      <c r="H82" s="14">
        <v>0</v>
      </c>
      <c r="I82" s="15">
        <v>0</v>
      </c>
      <c r="J82" s="14">
        <v>0</v>
      </c>
      <c r="K82" s="15">
        <v>0</v>
      </c>
      <c r="L82" s="14">
        <v>0</v>
      </c>
      <c r="M82" s="15">
        <v>0</v>
      </c>
      <c r="N82" s="14">
        <v>1</v>
      </c>
      <c r="O82" s="15">
        <v>1.4084507042253521E-2</v>
      </c>
    </row>
    <row r="83" spans="1:15">
      <c r="A83" s="21" t="s">
        <v>231</v>
      </c>
      <c r="B83" s="14">
        <v>6</v>
      </c>
      <c r="C83" s="15">
        <v>0.46153846153846156</v>
      </c>
      <c r="D83" s="14">
        <v>12</v>
      </c>
      <c r="E83" s="15">
        <v>0.70588235294117652</v>
      </c>
      <c r="F83" s="14">
        <v>14</v>
      </c>
      <c r="G83" s="15">
        <v>0.66666666666666663</v>
      </c>
      <c r="H83" s="14">
        <v>8</v>
      </c>
      <c r="I83" s="15">
        <v>0.88888888888888884</v>
      </c>
      <c r="J83" s="14">
        <v>3</v>
      </c>
      <c r="K83" s="15">
        <v>0.42857142857142855</v>
      </c>
      <c r="L83" s="14">
        <v>3</v>
      </c>
      <c r="M83" s="15">
        <v>0.75</v>
      </c>
      <c r="N83" s="14">
        <v>46</v>
      </c>
      <c r="O83" s="15">
        <v>0.647887323943662</v>
      </c>
    </row>
    <row r="84" spans="1:15">
      <c r="A84" s="21" t="s">
        <v>232</v>
      </c>
      <c r="B84" s="14"/>
      <c r="C84" s="15"/>
      <c r="D84" s="14"/>
      <c r="E84" s="15"/>
      <c r="F84" s="14"/>
      <c r="G84" s="15"/>
      <c r="H84" s="14"/>
      <c r="I84" s="15"/>
      <c r="J84" s="14"/>
      <c r="K84" s="15"/>
      <c r="L84" s="14"/>
      <c r="M84" s="15"/>
      <c r="N84" s="14"/>
      <c r="O84" s="15"/>
    </row>
    <row r="85" spans="1:15">
      <c r="A85" s="9" t="s">
        <v>233</v>
      </c>
      <c r="B85" s="14">
        <v>2</v>
      </c>
      <c r="C85" s="15">
        <v>0.33333333333333331</v>
      </c>
      <c r="D85" s="14">
        <v>5</v>
      </c>
      <c r="E85" s="15">
        <v>0.41666666666666669</v>
      </c>
      <c r="F85" s="14">
        <v>3</v>
      </c>
      <c r="G85" s="15">
        <v>0.21428571428571427</v>
      </c>
      <c r="H85" s="14">
        <v>0</v>
      </c>
      <c r="I85" s="15">
        <v>0</v>
      </c>
      <c r="J85" s="14">
        <v>0</v>
      </c>
      <c r="K85" s="15">
        <v>0</v>
      </c>
      <c r="L85" s="14">
        <v>0</v>
      </c>
      <c r="M85" s="15">
        <v>0</v>
      </c>
      <c r="N85" s="14">
        <v>10</v>
      </c>
      <c r="O85" s="15">
        <v>0.21739130434782608</v>
      </c>
    </row>
    <row r="86" spans="1:15">
      <c r="A86" s="9" t="s">
        <v>234</v>
      </c>
      <c r="B86" s="14">
        <v>1</v>
      </c>
      <c r="C86" s="15">
        <v>0.16666666666666666</v>
      </c>
      <c r="D86" s="14">
        <v>3</v>
      </c>
      <c r="E86" s="15">
        <v>0.25</v>
      </c>
      <c r="F86" s="14">
        <v>2</v>
      </c>
      <c r="G86" s="15">
        <v>0.14285714285714285</v>
      </c>
      <c r="H86" s="14">
        <v>0</v>
      </c>
      <c r="I86" s="15">
        <v>0</v>
      </c>
      <c r="J86" s="14">
        <v>0</v>
      </c>
      <c r="K86" s="15">
        <v>0</v>
      </c>
      <c r="L86" s="14">
        <v>1</v>
      </c>
      <c r="M86" s="15">
        <v>0.33333333333333331</v>
      </c>
      <c r="N86" s="14">
        <v>7</v>
      </c>
      <c r="O86" s="15">
        <v>0.15217391304347827</v>
      </c>
    </row>
    <row r="87" spans="1:15">
      <c r="A87" s="9" t="s">
        <v>235</v>
      </c>
      <c r="B87" s="14">
        <v>1</v>
      </c>
      <c r="C87" s="15">
        <v>0.16666666666666666</v>
      </c>
      <c r="D87" s="14">
        <v>1</v>
      </c>
      <c r="E87" s="15">
        <v>8.3333333333333329E-2</v>
      </c>
      <c r="F87" s="14">
        <v>1</v>
      </c>
      <c r="G87" s="15">
        <v>7.1428571428571425E-2</v>
      </c>
      <c r="H87" s="14">
        <v>0</v>
      </c>
      <c r="I87" s="15">
        <v>0</v>
      </c>
      <c r="J87" s="14">
        <v>2</v>
      </c>
      <c r="K87" s="15">
        <v>0.66666666666666663</v>
      </c>
      <c r="L87" s="14">
        <v>0</v>
      </c>
      <c r="M87" s="15">
        <v>0</v>
      </c>
      <c r="N87" s="14">
        <v>5</v>
      </c>
      <c r="O87" s="15">
        <v>0.10869565217391304</v>
      </c>
    </row>
    <row r="88" spans="1:15">
      <c r="A88" s="9" t="s">
        <v>236</v>
      </c>
      <c r="B88" s="14">
        <v>2</v>
      </c>
      <c r="C88" s="15">
        <v>0.33333333333333331</v>
      </c>
      <c r="D88" s="14">
        <v>3</v>
      </c>
      <c r="E88" s="15">
        <v>0.25</v>
      </c>
      <c r="F88" s="14">
        <v>8</v>
      </c>
      <c r="G88" s="15">
        <v>0.5714285714285714</v>
      </c>
      <c r="H88" s="14">
        <v>8</v>
      </c>
      <c r="I88" s="15">
        <v>1</v>
      </c>
      <c r="J88" s="14">
        <v>1</v>
      </c>
      <c r="K88" s="15">
        <v>0.33333333333333331</v>
      </c>
      <c r="L88" s="14">
        <v>2</v>
      </c>
      <c r="M88" s="15">
        <v>0.66666666666666663</v>
      </c>
      <c r="N88" s="14">
        <v>24</v>
      </c>
      <c r="O88" s="15">
        <v>0.52173913043478259</v>
      </c>
    </row>
    <row r="89" spans="1:15">
      <c r="A89" s="21" t="s">
        <v>237</v>
      </c>
      <c r="B89" s="14"/>
      <c r="C89" s="15"/>
      <c r="D89" s="14"/>
      <c r="E89" s="15"/>
      <c r="F89" s="22"/>
      <c r="G89" s="15"/>
      <c r="H89" s="22"/>
      <c r="I89" s="15"/>
      <c r="J89" s="22"/>
      <c r="K89" s="15"/>
      <c r="L89" s="14"/>
      <c r="M89" s="15"/>
      <c r="N89" s="14"/>
      <c r="O89" s="15"/>
    </row>
    <row r="90" spans="1:15">
      <c r="A90" s="9" t="s">
        <v>238</v>
      </c>
      <c r="B90" s="14">
        <v>1</v>
      </c>
      <c r="C90" s="15">
        <v>0.5</v>
      </c>
      <c r="D90" s="14">
        <v>0</v>
      </c>
      <c r="E90" s="15">
        <v>0</v>
      </c>
      <c r="F90" s="14">
        <v>2</v>
      </c>
      <c r="G90" s="15">
        <v>0.25</v>
      </c>
      <c r="H90" s="14">
        <v>1</v>
      </c>
      <c r="I90" s="15">
        <v>0.125</v>
      </c>
      <c r="J90" s="14">
        <v>0</v>
      </c>
      <c r="K90" s="15">
        <v>0</v>
      </c>
      <c r="L90" s="14">
        <v>0</v>
      </c>
      <c r="M90" s="15">
        <v>0</v>
      </c>
      <c r="N90" s="14">
        <v>4</v>
      </c>
      <c r="O90" s="15">
        <v>0.16666666666666666</v>
      </c>
    </row>
    <row r="91" spans="1:15">
      <c r="A91" s="9" t="s">
        <v>239</v>
      </c>
      <c r="B91" s="14">
        <v>1</v>
      </c>
      <c r="C91" s="15">
        <v>0.5</v>
      </c>
      <c r="D91" s="14">
        <v>3</v>
      </c>
      <c r="E91" s="15">
        <v>1</v>
      </c>
      <c r="F91" s="14">
        <v>6</v>
      </c>
      <c r="G91" s="15">
        <v>0.75</v>
      </c>
      <c r="H91" s="14">
        <v>5</v>
      </c>
      <c r="I91" s="15">
        <v>0.625</v>
      </c>
      <c r="J91" s="14">
        <v>1</v>
      </c>
      <c r="K91" s="15">
        <v>1</v>
      </c>
      <c r="L91" s="14">
        <v>1</v>
      </c>
      <c r="M91" s="15">
        <v>0.5</v>
      </c>
      <c r="N91" s="14">
        <v>17</v>
      </c>
      <c r="O91" s="15">
        <v>0.70833333333333337</v>
      </c>
    </row>
    <row r="92" spans="1:15">
      <c r="A92" s="9" t="s">
        <v>240</v>
      </c>
      <c r="B92" s="14">
        <v>0</v>
      </c>
      <c r="C92" s="15">
        <v>0</v>
      </c>
      <c r="D92" s="14">
        <v>0</v>
      </c>
      <c r="E92" s="15">
        <v>0</v>
      </c>
      <c r="F92" s="14">
        <v>0</v>
      </c>
      <c r="G92" s="15">
        <v>0</v>
      </c>
      <c r="H92" s="14">
        <v>2</v>
      </c>
      <c r="I92" s="15">
        <v>0.25</v>
      </c>
      <c r="J92" s="14">
        <v>0</v>
      </c>
      <c r="K92" s="15">
        <v>0</v>
      </c>
      <c r="L92" s="14">
        <v>1</v>
      </c>
      <c r="M92" s="15">
        <v>0.5</v>
      </c>
      <c r="N92" s="14">
        <v>3</v>
      </c>
      <c r="O92" s="15">
        <v>0.125</v>
      </c>
    </row>
    <row r="93" spans="1:15">
      <c r="A93" s="21" t="s">
        <v>241</v>
      </c>
      <c r="B93" s="21"/>
      <c r="C93" s="23"/>
      <c r="D93" s="21"/>
      <c r="E93" s="23"/>
      <c r="F93" s="21"/>
      <c r="G93" s="23"/>
      <c r="H93" s="21"/>
      <c r="I93" s="23"/>
      <c r="J93" s="21"/>
      <c r="K93" s="23"/>
      <c r="L93" s="21"/>
      <c r="M93" s="23"/>
      <c r="N93" s="2"/>
      <c r="O93" s="20"/>
    </row>
    <row r="94" spans="1:15">
      <c r="A94" s="9" t="s">
        <v>242</v>
      </c>
      <c r="B94" s="14">
        <v>8</v>
      </c>
      <c r="C94" s="15">
        <f t="shared" ref="C94:C103" si="4">B94/SUM($B$94:$B$103)</f>
        <v>0.22857142857142856</v>
      </c>
      <c r="D94" s="14">
        <v>5</v>
      </c>
      <c r="E94" s="15">
        <f t="shared" ref="E94:E103" si="5">D94/SUM($D$94:$D$103)</f>
        <v>7.1428571428571425E-2</v>
      </c>
      <c r="F94" s="14">
        <v>12</v>
      </c>
      <c r="G94" s="15">
        <f t="shared" ref="G94:G103" si="6">F94/SUM($F$94:$F$103)</f>
        <v>0.22641509433962265</v>
      </c>
      <c r="H94" s="14">
        <v>9</v>
      </c>
      <c r="I94" s="15">
        <f t="shared" ref="I94:I103" si="7">H94/SUM($H$94:$H$103)</f>
        <v>0.20454545454545456</v>
      </c>
      <c r="J94" s="14">
        <v>7</v>
      </c>
      <c r="K94" s="15">
        <f t="shared" ref="K94:K103" si="8">J94/SUM($J$94:$J$103)</f>
        <v>0.7</v>
      </c>
      <c r="L94" s="14">
        <v>1</v>
      </c>
      <c r="M94" s="15">
        <f t="shared" ref="M94:M103" si="9">L94/SUM($L$94:$L$103)</f>
        <v>7.1428571428571425E-2</v>
      </c>
      <c r="N94" s="14">
        <v>42</v>
      </c>
      <c r="O94" s="24">
        <v>0.18584070796460178</v>
      </c>
    </row>
    <row r="95" spans="1:15">
      <c r="A95" s="9" t="s">
        <v>243</v>
      </c>
      <c r="B95" s="14">
        <v>8</v>
      </c>
      <c r="C95" s="15">
        <f t="shared" si="4"/>
        <v>0.22857142857142856</v>
      </c>
      <c r="D95" s="14">
        <v>7</v>
      </c>
      <c r="E95" s="15">
        <f t="shared" si="5"/>
        <v>0.1</v>
      </c>
      <c r="F95" s="14">
        <v>7</v>
      </c>
      <c r="G95" s="15">
        <f t="shared" si="6"/>
        <v>0.13207547169811321</v>
      </c>
      <c r="H95" s="14">
        <v>6</v>
      </c>
      <c r="I95" s="15">
        <f t="shared" si="7"/>
        <v>0.13636363636363635</v>
      </c>
      <c r="J95" s="14">
        <v>1</v>
      </c>
      <c r="K95" s="15">
        <f t="shared" si="8"/>
        <v>0.1</v>
      </c>
      <c r="L95" s="14">
        <v>2</v>
      </c>
      <c r="M95" s="15">
        <f t="shared" si="9"/>
        <v>0.14285714285714285</v>
      </c>
      <c r="N95" s="14">
        <v>31</v>
      </c>
      <c r="O95" s="24">
        <v>0.13716814159292035</v>
      </c>
    </row>
    <row r="96" spans="1:15">
      <c r="A96" s="9" t="s">
        <v>244</v>
      </c>
      <c r="B96" s="14">
        <v>3</v>
      </c>
      <c r="C96" s="15">
        <f t="shared" si="4"/>
        <v>8.5714285714285715E-2</v>
      </c>
      <c r="D96" s="14">
        <v>13</v>
      </c>
      <c r="E96" s="15">
        <f t="shared" si="5"/>
        <v>0.18571428571428572</v>
      </c>
      <c r="F96" s="14">
        <v>5</v>
      </c>
      <c r="G96" s="15">
        <f t="shared" si="6"/>
        <v>9.4339622641509441E-2</v>
      </c>
      <c r="H96" s="14">
        <v>7</v>
      </c>
      <c r="I96" s="15">
        <f t="shared" si="7"/>
        <v>0.15909090909090909</v>
      </c>
      <c r="J96" s="14">
        <v>0</v>
      </c>
      <c r="K96" s="15">
        <f t="shared" si="8"/>
        <v>0</v>
      </c>
      <c r="L96" s="14">
        <v>3</v>
      </c>
      <c r="M96" s="15">
        <f t="shared" si="9"/>
        <v>0.21428571428571427</v>
      </c>
      <c r="N96" s="14">
        <v>31</v>
      </c>
      <c r="O96" s="24">
        <v>0.13716814159292035</v>
      </c>
    </row>
    <row r="97" spans="1:15">
      <c r="A97" s="9" t="s">
        <v>245</v>
      </c>
      <c r="B97" s="14">
        <v>2</v>
      </c>
      <c r="C97" s="15">
        <f t="shared" si="4"/>
        <v>5.7142857142857141E-2</v>
      </c>
      <c r="D97" s="14">
        <v>13</v>
      </c>
      <c r="E97" s="15">
        <f t="shared" si="5"/>
        <v>0.18571428571428572</v>
      </c>
      <c r="F97" s="14">
        <v>4</v>
      </c>
      <c r="G97" s="15">
        <f t="shared" si="6"/>
        <v>7.5471698113207544E-2</v>
      </c>
      <c r="H97" s="14">
        <v>5</v>
      </c>
      <c r="I97" s="15">
        <f t="shared" si="7"/>
        <v>0.11363636363636363</v>
      </c>
      <c r="J97" s="14">
        <v>0</v>
      </c>
      <c r="K97" s="15">
        <f t="shared" si="8"/>
        <v>0</v>
      </c>
      <c r="L97" s="14">
        <v>2</v>
      </c>
      <c r="M97" s="15">
        <f t="shared" si="9"/>
        <v>0.14285714285714285</v>
      </c>
      <c r="N97" s="14">
        <v>26</v>
      </c>
      <c r="O97" s="24">
        <v>0.11504424778761062</v>
      </c>
    </row>
    <row r="98" spans="1:15">
      <c r="A98" s="9" t="s">
        <v>246</v>
      </c>
      <c r="B98" s="14">
        <v>2</v>
      </c>
      <c r="C98" s="15">
        <f t="shared" si="4"/>
        <v>5.7142857142857141E-2</v>
      </c>
      <c r="D98" s="14">
        <v>2</v>
      </c>
      <c r="E98" s="15">
        <f t="shared" si="5"/>
        <v>2.8571428571428571E-2</v>
      </c>
      <c r="F98" s="14">
        <v>16</v>
      </c>
      <c r="G98" s="15">
        <f t="shared" si="6"/>
        <v>0.30188679245283018</v>
      </c>
      <c r="H98" s="14">
        <v>4</v>
      </c>
      <c r="I98" s="15">
        <f t="shared" si="7"/>
        <v>9.0909090909090912E-2</v>
      </c>
      <c r="J98" s="14">
        <v>0</v>
      </c>
      <c r="K98" s="15">
        <f t="shared" si="8"/>
        <v>0</v>
      </c>
      <c r="L98" s="14">
        <v>1</v>
      </c>
      <c r="M98" s="15">
        <f t="shared" si="9"/>
        <v>7.1428571428571425E-2</v>
      </c>
      <c r="N98" s="14">
        <v>25</v>
      </c>
      <c r="O98" s="24">
        <v>0.11061946902654868</v>
      </c>
    </row>
    <row r="99" spans="1:15">
      <c r="A99" s="9" t="s">
        <v>247</v>
      </c>
      <c r="B99" s="14">
        <v>3</v>
      </c>
      <c r="C99" s="15">
        <f t="shared" si="4"/>
        <v>8.5714285714285715E-2</v>
      </c>
      <c r="D99" s="14">
        <v>6</v>
      </c>
      <c r="E99" s="15">
        <f t="shared" si="5"/>
        <v>8.5714285714285715E-2</v>
      </c>
      <c r="F99" s="14">
        <v>3</v>
      </c>
      <c r="G99" s="15">
        <f t="shared" si="6"/>
        <v>5.6603773584905662E-2</v>
      </c>
      <c r="H99" s="14">
        <v>9</v>
      </c>
      <c r="I99" s="15">
        <f t="shared" si="7"/>
        <v>0.20454545454545456</v>
      </c>
      <c r="J99" s="14">
        <v>0</v>
      </c>
      <c r="K99" s="15">
        <f t="shared" si="8"/>
        <v>0</v>
      </c>
      <c r="L99" s="14">
        <v>1</v>
      </c>
      <c r="M99" s="15">
        <f t="shared" si="9"/>
        <v>7.1428571428571425E-2</v>
      </c>
      <c r="N99" s="14">
        <v>22</v>
      </c>
      <c r="O99" s="24">
        <v>9.7345132743362831E-2</v>
      </c>
    </row>
    <row r="100" spans="1:15">
      <c r="A100" s="9" t="s">
        <v>248</v>
      </c>
      <c r="B100" s="14">
        <v>4</v>
      </c>
      <c r="C100" s="15">
        <f t="shared" si="4"/>
        <v>0.11428571428571428</v>
      </c>
      <c r="D100" s="14">
        <v>9</v>
      </c>
      <c r="E100" s="15">
        <f t="shared" si="5"/>
        <v>0.12857142857142856</v>
      </c>
      <c r="F100" s="14">
        <v>4</v>
      </c>
      <c r="G100" s="15">
        <f t="shared" si="6"/>
        <v>7.5471698113207544E-2</v>
      </c>
      <c r="H100" s="14">
        <v>1</v>
      </c>
      <c r="I100" s="15">
        <f t="shared" si="7"/>
        <v>2.2727272727272728E-2</v>
      </c>
      <c r="J100" s="14">
        <v>0</v>
      </c>
      <c r="K100" s="15">
        <f t="shared" si="8"/>
        <v>0</v>
      </c>
      <c r="L100" s="14">
        <v>2</v>
      </c>
      <c r="M100" s="15">
        <f t="shared" si="9"/>
        <v>0.14285714285714285</v>
      </c>
      <c r="N100" s="14">
        <v>20</v>
      </c>
      <c r="O100" s="24">
        <v>8.8495575221238937E-2</v>
      </c>
    </row>
    <row r="101" spans="1:15">
      <c r="A101" s="9" t="s">
        <v>249</v>
      </c>
      <c r="B101" s="14">
        <v>2</v>
      </c>
      <c r="C101" s="15">
        <f t="shared" si="4"/>
        <v>5.7142857142857141E-2</v>
      </c>
      <c r="D101" s="14">
        <v>5</v>
      </c>
      <c r="E101" s="15">
        <f t="shared" si="5"/>
        <v>7.1428571428571425E-2</v>
      </c>
      <c r="F101" s="14">
        <v>1</v>
      </c>
      <c r="G101" s="15">
        <f t="shared" si="6"/>
        <v>1.8867924528301886E-2</v>
      </c>
      <c r="H101" s="14">
        <v>3</v>
      </c>
      <c r="I101" s="15">
        <f t="shared" si="7"/>
        <v>6.8181818181818177E-2</v>
      </c>
      <c r="J101" s="14">
        <v>2</v>
      </c>
      <c r="K101" s="15">
        <f t="shared" si="8"/>
        <v>0.2</v>
      </c>
      <c r="L101" s="14">
        <v>1</v>
      </c>
      <c r="M101" s="15">
        <f t="shared" si="9"/>
        <v>7.1428571428571425E-2</v>
      </c>
      <c r="N101" s="14">
        <v>14</v>
      </c>
      <c r="O101" s="24">
        <v>6.1946902654867256E-2</v>
      </c>
    </row>
    <row r="102" spans="1:15">
      <c r="A102" s="9" t="s">
        <v>250</v>
      </c>
      <c r="B102" s="14">
        <v>2</v>
      </c>
      <c r="C102" s="15">
        <f t="shared" si="4"/>
        <v>5.7142857142857141E-2</v>
      </c>
      <c r="D102" s="14">
        <v>10</v>
      </c>
      <c r="E102" s="15">
        <f t="shared" si="5"/>
        <v>0.14285714285714285</v>
      </c>
      <c r="F102" s="14">
        <v>1</v>
      </c>
      <c r="G102" s="15">
        <f t="shared" si="6"/>
        <v>1.8867924528301886E-2</v>
      </c>
      <c r="H102" s="14">
        <v>0</v>
      </c>
      <c r="I102" s="15">
        <f t="shared" si="7"/>
        <v>0</v>
      </c>
      <c r="J102" s="14">
        <v>0</v>
      </c>
      <c r="K102" s="15">
        <f t="shared" si="8"/>
        <v>0</v>
      </c>
      <c r="L102" s="14">
        <v>1</v>
      </c>
      <c r="M102" s="15">
        <f t="shared" si="9"/>
        <v>7.1428571428571425E-2</v>
      </c>
      <c r="N102" s="14">
        <v>14</v>
      </c>
      <c r="O102" s="24">
        <v>6.1946902654867256E-2</v>
      </c>
    </row>
    <row r="103" spans="1:15">
      <c r="A103" s="9" t="s">
        <v>251</v>
      </c>
      <c r="B103" s="14">
        <v>1</v>
      </c>
      <c r="C103" s="15">
        <f t="shared" si="4"/>
        <v>2.8571428571428571E-2</v>
      </c>
      <c r="D103" s="14">
        <v>0</v>
      </c>
      <c r="E103" s="15">
        <f t="shared" si="5"/>
        <v>0</v>
      </c>
      <c r="F103" s="14">
        <v>0</v>
      </c>
      <c r="G103" s="15">
        <f t="shared" si="6"/>
        <v>0</v>
      </c>
      <c r="H103" s="14">
        <v>0</v>
      </c>
      <c r="I103" s="15">
        <f t="shared" si="7"/>
        <v>0</v>
      </c>
      <c r="J103" s="14">
        <v>0</v>
      </c>
      <c r="K103" s="15">
        <f t="shared" si="8"/>
        <v>0</v>
      </c>
      <c r="L103" s="14">
        <v>0</v>
      </c>
      <c r="M103" s="15">
        <f t="shared" si="9"/>
        <v>0</v>
      </c>
      <c r="N103" s="14">
        <v>1</v>
      </c>
      <c r="O103" s="24">
        <v>4.4247787610619468E-3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9E87-1007-1E4F-91E4-DA2DA54E8B8C}">
  <dimension ref="A1:F18"/>
  <sheetViews>
    <sheetView tabSelected="1" workbookViewId="0">
      <selection activeCell="F20" sqref="A1:XFD1048576"/>
    </sheetView>
  </sheetViews>
  <sheetFormatPr baseColWidth="10" defaultColWidth="11" defaultRowHeight="16"/>
  <cols>
    <col min="1" max="1" width="25.5" style="28" customWidth="1"/>
    <col min="2" max="16384" width="11" style="28"/>
  </cols>
  <sheetData>
    <row r="1" spans="1:6">
      <c r="A1" s="25" t="s">
        <v>252</v>
      </c>
      <c r="B1" s="26"/>
      <c r="C1" s="26"/>
      <c r="D1" s="26"/>
      <c r="E1" s="26"/>
      <c r="F1" s="27"/>
    </row>
    <row r="2" spans="1:6">
      <c r="A2" s="3"/>
      <c r="B2" s="29" t="s">
        <v>253</v>
      </c>
      <c r="C2" s="29" t="s">
        <v>254</v>
      </c>
      <c r="D2" s="29" t="s">
        <v>255</v>
      </c>
      <c r="E2" s="29" t="s">
        <v>256</v>
      </c>
      <c r="F2" s="29" t="s">
        <v>257</v>
      </c>
    </row>
    <row r="3" spans="1:6">
      <c r="A3" s="2" t="s">
        <v>146</v>
      </c>
      <c r="B3" s="14">
        <f>MEDIAN([1]Sheet3!$A$3:$A$15)</f>
        <v>22</v>
      </c>
      <c r="C3" s="14">
        <f>MIN([1]Sheet3!$A$3:$A$15)</f>
        <v>3</v>
      </c>
      <c r="D3" s="14">
        <f>MAX([1]Sheet3!$A$3:$A$15)</f>
        <v>215</v>
      </c>
      <c r="E3" s="14">
        <f>QUARTILE([1]Sheet3!$A$3:$A$15,1)</f>
        <v>11</v>
      </c>
      <c r="F3" s="14">
        <f>QUARTILE([1]Sheet3!$A$3:$A$15,3)</f>
        <v>30</v>
      </c>
    </row>
    <row r="4" spans="1:6">
      <c r="A4" s="2" t="s">
        <v>147</v>
      </c>
      <c r="B4" s="14">
        <f>MEDIAN([1]Sheet3!$C$3:$C$19)</f>
        <v>8</v>
      </c>
      <c r="C4" s="14">
        <f>MIN([1]Sheet3!$C$3:$C$19)</f>
        <v>3</v>
      </c>
      <c r="D4" s="14">
        <f>MAX([1]Sheet3!$C$3:$C$19)</f>
        <v>27</v>
      </c>
      <c r="E4" s="14">
        <f>QUARTILE([1]Sheet3!$C$3:$C$19,1)</f>
        <v>4</v>
      </c>
      <c r="F4" s="14">
        <f>QUARTILE([1]Sheet3!$C$3:$C$19,3)</f>
        <v>15</v>
      </c>
    </row>
    <row r="5" spans="1:6">
      <c r="A5" s="2" t="s">
        <v>148</v>
      </c>
      <c r="B5" s="14">
        <f>MEDIAN([1]Sheet3!$G$3:$G$17)</f>
        <v>20</v>
      </c>
      <c r="C5" s="14">
        <f>MIN([1]Sheet3!$G$3:$G$17)</f>
        <v>3</v>
      </c>
      <c r="D5" s="14">
        <f>MAX([1]Sheet3!$G$3:$G$17)</f>
        <v>775</v>
      </c>
      <c r="E5" s="14">
        <f>QUARTILE([1]Sheet3!$G$3:$G$17,1)</f>
        <v>8.5</v>
      </c>
      <c r="F5" s="14">
        <f>QUARTILE([1]Sheet3!$G$3:$G$17,3)</f>
        <v>35.5</v>
      </c>
    </row>
    <row r="6" spans="1:6">
      <c r="A6" s="2" t="s">
        <v>149</v>
      </c>
      <c r="B6" s="14">
        <f>MEDIAN([1]Sheet3!$I$3:$I$11)</f>
        <v>13</v>
      </c>
      <c r="C6" s="14">
        <f>MIN([1]Sheet3!$I$3:$I$11)</f>
        <v>5</v>
      </c>
      <c r="D6" s="14">
        <f>MAX([1]Sheet3!$I$3:$I$11)</f>
        <v>98</v>
      </c>
      <c r="E6" s="14">
        <f>QUARTILE([1]Sheet3!$I$3:$I$11,1)</f>
        <v>9</v>
      </c>
      <c r="F6" s="14">
        <f>QUARTILE([1]Sheet3!$I$3:$I$11,3)</f>
        <v>24</v>
      </c>
    </row>
    <row r="7" spans="1:6">
      <c r="A7" s="2" t="s">
        <v>150</v>
      </c>
      <c r="B7" s="14">
        <f>MEDIAN([1]Sheet3!$K$3:$K$9)</f>
        <v>10</v>
      </c>
      <c r="C7" s="14">
        <f>MIN([1]Sheet3!$K$3:$K$9)</f>
        <v>1</v>
      </c>
      <c r="D7" s="14">
        <f>MAX([1]Sheet3!$K$3:$K$9)</f>
        <v>80</v>
      </c>
      <c r="E7" s="14">
        <f>QUARTILE([1]Sheet3!$K$3:$K$9,1)</f>
        <v>7</v>
      </c>
      <c r="F7" s="14">
        <f>QUARTILE([1]Sheet3!$K$3:$K$9,3)</f>
        <v>10.5</v>
      </c>
    </row>
    <row r="8" spans="1:6">
      <c r="A8" s="2" t="s">
        <v>151</v>
      </c>
      <c r="B8" s="14">
        <f>MEDIAN([1]Sheet3!$E$3:$E$6)</f>
        <v>12.5</v>
      </c>
      <c r="C8" s="14">
        <f>MIN([1]Sheet3!$E$3:$E$6)</f>
        <v>2</v>
      </c>
      <c r="D8" s="14">
        <f>MAX([1]Sheet3!$E$3:$E$6)</f>
        <v>82</v>
      </c>
      <c r="E8" s="14">
        <f>QUARTILE([1]Sheet3!$E$3:$E$6,1)</f>
        <v>5.75</v>
      </c>
      <c r="F8" s="14">
        <f>QUARTILE([1]Sheet3!$E$3:$E$6,3)</f>
        <v>34</v>
      </c>
    </row>
    <row r="9" spans="1:6">
      <c r="A9" s="2" t="s">
        <v>152</v>
      </c>
      <c r="B9" s="14">
        <f>MEDIAN([1]Sheet3!$M$3:$M$67)</f>
        <v>13</v>
      </c>
      <c r="C9" s="14">
        <f>MIN([1]Sheet3!$M$3:$M$67)</f>
        <v>1</v>
      </c>
      <c r="D9" s="14">
        <f>MAX([1]Sheet3!$M$3:$M$67)</f>
        <v>775</v>
      </c>
      <c r="E9" s="14">
        <f>QUARTILE([1]Sheet3!$M$3:$M$67,1)</f>
        <v>6</v>
      </c>
      <c r="F9" s="14">
        <f>QUARTILE([1]Sheet3!$M$3:$M$67,3)</f>
        <v>27</v>
      </c>
    </row>
    <row r="10" spans="1:6">
      <c r="A10" s="25" t="s">
        <v>258</v>
      </c>
      <c r="B10" s="26"/>
      <c r="C10" s="26"/>
      <c r="D10" s="26"/>
      <c r="E10" s="26"/>
      <c r="F10" s="27"/>
    </row>
    <row r="11" spans="1:6">
      <c r="A11" s="3"/>
      <c r="B11" s="29" t="s">
        <v>253</v>
      </c>
      <c r="C11" s="29" t="s">
        <v>254</v>
      </c>
      <c r="D11" s="29" t="s">
        <v>255</v>
      </c>
      <c r="E11" s="29" t="s">
        <v>256</v>
      </c>
      <c r="F11" s="29" t="s">
        <v>257</v>
      </c>
    </row>
    <row r="12" spans="1:6">
      <c r="A12" s="2" t="s">
        <v>146</v>
      </c>
      <c r="B12" s="14">
        <f>MEDIAN([1]Sheet3!$B$3:$B$15)</f>
        <v>8</v>
      </c>
      <c r="C12" s="14">
        <f>MIN([1]Sheet3!$B$3:$B$15)</f>
        <v>4</v>
      </c>
      <c r="D12" s="14">
        <f>MAX([1]Sheet3!$B$3:$B$15)</f>
        <v>40</v>
      </c>
      <c r="E12" s="14">
        <f>QUARTILE([1]Sheet3!$B$3:$B$15,1)</f>
        <v>6</v>
      </c>
      <c r="F12" s="14">
        <f>QUARTILE([1]Sheet3!$B$3:$B$15,3)</f>
        <v>10</v>
      </c>
    </row>
    <row r="13" spans="1:6">
      <c r="A13" s="2" t="s">
        <v>147</v>
      </c>
      <c r="B13" s="14">
        <f>MEDIAN([1]Sheet3!$D$3:$D$19)</f>
        <v>8</v>
      </c>
      <c r="C13" s="14">
        <f>MIN([1]Sheet3!$D$3:$D$19)</f>
        <v>3</v>
      </c>
      <c r="D13" s="14">
        <f>MAX([1]Sheet3!$D$3:$D$19)</f>
        <v>16</v>
      </c>
      <c r="E13" s="14">
        <f>QUARTILE([1]Sheet3!$D$3:$D$19,1)</f>
        <v>5</v>
      </c>
      <c r="F13" s="14">
        <f>QUARTILE([1]Sheet3!$D$3:$D$19,3)</f>
        <v>10</v>
      </c>
    </row>
    <row r="14" spans="1:6">
      <c r="A14" s="2" t="s">
        <v>148</v>
      </c>
      <c r="B14" s="14">
        <f>MEDIAN([1]Sheet3!$H$3:$H$17)</f>
        <v>8</v>
      </c>
      <c r="C14" s="14">
        <f>MIN([1]Sheet3!$H$3:$H$17)</f>
        <v>3</v>
      </c>
      <c r="D14" s="14">
        <f>MAX([1]Sheet3!$H$3:$H$17)</f>
        <v>15</v>
      </c>
      <c r="E14" s="14">
        <f>QUARTILE([1]Sheet3!$H$3:$H$17,1)</f>
        <v>4.5</v>
      </c>
      <c r="F14" s="14">
        <f>QUARTILE([1]Sheet3!$H$3:$H$17,3)</f>
        <v>11.5</v>
      </c>
    </row>
    <row r="15" spans="1:6">
      <c r="A15" s="2" t="s">
        <v>149</v>
      </c>
      <c r="B15" s="14">
        <f>MEDIAN([1]Sheet3!$J$3:$J$11)</f>
        <v>13</v>
      </c>
      <c r="C15" s="14">
        <f>MIN([1]Sheet3!$J$3:$J$11)</f>
        <v>5</v>
      </c>
      <c r="D15" s="14">
        <f>MAX([1]Sheet3!$J$3:$J$11)</f>
        <v>98</v>
      </c>
      <c r="E15" s="14">
        <f>QUARTILE([1]Sheet3!$J$3:$J$11,1)</f>
        <v>9</v>
      </c>
      <c r="F15" s="14">
        <f>QUARTILE([1]Sheet3!$J$3:$J$11,3)</f>
        <v>24</v>
      </c>
    </row>
    <row r="16" spans="1:6">
      <c r="A16" s="2" t="s">
        <v>150</v>
      </c>
      <c r="B16" s="14">
        <f>MEDIAN([1]Sheet3!$L$3:$L$9)</f>
        <v>8</v>
      </c>
      <c r="C16" s="14">
        <f>MIN([1]Sheet3!$L$3:$L$9)</f>
        <v>5</v>
      </c>
      <c r="D16" s="14">
        <f>MAX([1]Sheet3!$L$3:$L$9)</f>
        <v>11</v>
      </c>
      <c r="E16" s="14">
        <f>QUARTILE([1]Sheet3!$L$3:$L$9,1)</f>
        <v>7.5</v>
      </c>
      <c r="F16" s="14">
        <f>QUARTILE([1]Sheet3!$L$3:$L$9,3)</f>
        <v>9</v>
      </c>
    </row>
    <row r="17" spans="1:6">
      <c r="A17" s="2" t="s">
        <v>151</v>
      </c>
      <c r="B17" s="14">
        <f>MEDIAN([1]Sheet3!$F$3:$F$6)</f>
        <v>6</v>
      </c>
      <c r="C17" s="14">
        <f>MIN([1]Sheet3!$F$3:$F$6)</f>
        <v>5</v>
      </c>
      <c r="D17" s="14">
        <f>MAX([1]Sheet3!$F$3:$F$6)</f>
        <v>20</v>
      </c>
      <c r="E17" s="14">
        <f>QUARTILE([1]Sheet3!$F$3:$F$6,1)</f>
        <v>5</v>
      </c>
      <c r="F17" s="14">
        <f>QUARTILE([1]Sheet3!$F$3:$F$6,3)</f>
        <v>10.25</v>
      </c>
    </row>
    <row r="18" spans="1:6">
      <c r="A18" s="2" t="s">
        <v>152</v>
      </c>
      <c r="B18" s="14">
        <f>MEDIAN([1]Sheet3!$N$3:$N$67)</f>
        <v>8</v>
      </c>
      <c r="C18" s="14">
        <f>MIN([1]Sheet3!$N$3:$N$67)</f>
        <v>3</v>
      </c>
      <c r="D18" s="14">
        <f>MAX([1]Sheet3!$N$3:$N$67)</f>
        <v>98</v>
      </c>
      <c r="E18" s="14">
        <f>QUARTILE([1]Sheet3!$N$3:$N$67,1)</f>
        <v>5</v>
      </c>
      <c r="F18" s="14">
        <f>QUARTILE([1]Sheet3!$N$3:$N$67,3)</f>
        <v>12</v>
      </c>
    </row>
  </sheetData>
  <mergeCells count="2">
    <mergeCell ref="A1:F1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included_list</vt:lpstr>
      <vt:lpstr>summary_cat_var</vt:lpstr>
      <vt:lpstr>summary_num_var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Stanislav Gaievskyi</dc:creator>
  <cp:keywords/>
  <dc:description/>
  <cp:lastModifiedBy>Stanislav Gaievskyi</cp:lastModifiedBy>
  <cp:revision/>
  <dcterms:created xsi:type="dcterms:W3CDTF">2024-10-24T07:20:23Z</dcterms:created>
  <dcterms:modified xsi:type="dcterms:W3CDTF">2025-02-26T14:23:10Z</dcterms:modified>
  <cp:category/>
  <cp:contentStatus/>
</cp:coreProperties>
</file>