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ubhashisghosh/Downloads/SS publication data images/TNFAIP3 CRISPR paper/1609704_Manuscript pdf and Sup Material/"/>
    </mc:Choice>
  </mc:AlternateContent>
  <xr:revisionPtr revIDLastSave="0" documentId="13_ncr:1_{AAD93554-E126-3340-AB8B-9E03904BE5C9}" xr6:coauthVersionLast="47" xr6:coauthVersionMax="47" xr10:uidLastSave="{00000000-0000-0000-0000-000000000000}"/>
  <bookViews>
    <workbookView xWindow="0" yWindow="500" windowWidth="33600" windowHeight="18800" activeTab="3" xr2:uid="{70C1FC06-C619-1F42-914D-F90217241995}"/>
  </bookViews>
  <sheets>
    <sheet name="SGEC 1" sheetId="1" r:id="rId1"/>
    <sheet name="SGEC 2" sheetId="3" r:id="rId2"/>
    <sheet name="SGEC 3" sheetId="5" r:id="rId3"/>
    <sheet name="Jurkat 1" sheetId="2" r:id="rId4"/>
    <sheet name="Jurakt 2" sheetId="4" r:id="rId5"/>
    <sheet name="Jurkat 3" sheetId="6" r:id="rId6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4" l="1"/>
  <c r="L11" i="4"/>
  <c r="J32" i="4"/>
  <c r="J31" i="4"/>
  <c r="J21" i="4"/>
  <c r="J20" i="4"/>
  <c r="J11" i="4"/>
  <c r="J10" i="4"/>
  <c r="L21" i="3"/>
  <c r="L24" i="3"/>
  <c r="L18" i="3"/>
  <c r="K26" i="3"/>
  <c r="L26" i="3" s="1"/>
  <c r="J26" i="3"/>
  <c r="J25" i="3"/>
  <c r="K25" i="3" s="1"/>
  <c r="L25" i="3" s="1"/>
  <c r="J24" i="3"/>
  <c r="J23" i="3"/>
  <c r="K23" i="3" s="1"/>
  <c r="L23" i="3" s="1"/>
  <c r="J22" i="3"/>
  <c r="K22" i="3" s="1"/>
  <c r="L22" i="3" s="1"/>
  <c r="J21" i="3"/>
  <c r="J20" i="3"/>
  <c r="K20" i="3" s="1"/>
  <c r="L20" i="3" s="1"/>
  <c r="J19" i="3"/>
  <c r="K19" i="3" s="1"/>
  <c r="L19" i="3" s="1"/>
  <c r="J18" i="3"/>
  <c r="E7" i="6"/>
  <c r="E10" i="6"/>
  <c r="E13" i="6"/>
  <c r="E16" i="6"/>
  <c r="E19" i="6"/>
  <c r="E4" i="6"/>
  <c r="D7" i="6"/>
  <c r="D10" i="6"/>
  <c r="D13" i="6"/>
  <c r="D16" i="6"/>
  <c r="D19" i="6"/>
  <c r="D4" i="6"/>
  <c r="E7" i="5"/>
  <c r="E10" i="5"/>
  <c r="E13" i="5"/>
  <c r="E16" i="5"/>
  <c r="E19" i="5"/>
  <c r="E22" i="5"/>
  <c r="E25" i="5"/>
  <c r="E28" i="5"/>
  <c r="E4" i="5"/>
  <c r="D7" i="5"/>
  <c r="D10" i="5"/>
  <c r="D13" i="5"/>
  <c r="D16" i="5"/>
  <c r="D19" i="5"/>
  <c r="D22" i="5"/>
  <c r="D25" i="5"/>
  <c r="D28" i="5"/>
  <c r="D4" i="5"/>
  <c r="J26" i="4"/>
  <c r="L4" i="4"/>
  <c r="L5" i="4"/>
  <c r="L6" i="4"/>
  <c r="L7" i="4"/>
  <c r="L8" i="4"/>
  <c r="L9" i="4"/>
  <c r="L13" i="4"/>
  <c r="L24" i="4"/>
  <c r="L3" i="4"/>
  <c r="J30" i="4"/>
  <c r="J29" i="4"/>
  <c r="K29" i="4" s="1"/>
  <c r="L29" i="4" s="1"/>
  <c r="J28" i="4"/>
  <c r="J27" i="4"/>
  <c r="J25" i="4"/>
  <c r="J19" i="4"/>
  <c r="J18" i="4"/>
  <c r="J17" i="4"/>
  <c r="J16" i="4"/>
  <c r="J15" i="4"/>
  <c r="J14" i="4"/>
  <c r="J6" i="4"/>
  <c r="J9" i="4"/>
  <c r="J8" i="4"/>
  <c r="J7" i="4"/>
  <c r="J5" i="4"/>
  <c r="K15" i="4" s="1"/>
  <c r="L15" i="4" s="1"/>
  <c r="J4" i="4"/>
  <c r="E7" i="4"/>
  <c r="E10" i="4"/>
  <c r="E13" i="4"/>
  <c r="E16" i="4"/>
  <c r="E19" i="4"/>
  <c r="E22" i="4"/>
  <c r="E25" i="4"/>
  <c r="E28" i="4"/>
  <c r="E31" i="4"/>
  <c r="E34" i="4"/>
  <c r="E37" i="4"/>
  <c r="E40" i="4"/>
  <c r="E43" i="4"/>
  <c r="E46" i="4"/>
  <c r="E49" i="4"/>
  <c r="E52" i="4"/>
  <c r="E55" i="4"/>
  <c r="E58" i="4"/>
  <c r="E61" i="4"/>
  <c r="E64" i="4"/>
  <c r="E4" i="4"/>
  <c r="D7" i="4"/>
  <c r="D10" i="4"/>
  <c r="D13" i="4"/>
  <c r="D16" i="4"/>
  <c r="D19" i="4"/>
  <c r="D22" i="4"/>
  <c r="D25" i="4"/>
  <c r="D28" i="4"/>
  <c r="D31" i="4"/>
  <c r="D34" i="4"/>
  <c r="D37" i="4"/>
  <c r="D40" i="4"/>
  <c r="D43" i="4"/>
  <c r="D46" i="4"/>
  <c r="D49" i="4"/>
  <c r="D52" i="4"/>
  <c r="D55" i="4"/>
  <c r="D58" i="4"/>
  <c r="D61" i="4"/>
  <c r="D64" i="4"/>
  <c r="D4" i="4"/>
  <c r="L9" i="3"/>
  <c r="L12" i="3"/>
  <c r="L15" i="3"/>
  <c r="L6" i="3"/>
  <c r="K17" i="3"/>
  <c r="L17" i="3" s="1"/>
  <c r="K8" i="3"/>
  <c r="L8" i="3" s="1"/>
  <c r="K7" i="3"/>
  <c r="L7" i="3" s="1"/>
  <c r="J17" i="3"/>
  <c r="J16" i="3"/>
  <c r="K16" i="3" s="1"/>
  <c r="L16" i="3" s="1"/>
  <c r="J15" i="3"/>
  <c r="J14" i="3"/>
  <c r="K14" i="3" s="1"/>
  <c r="L14" i="3" s="1"/>
  <c r="J13" i="3"/>
  <c r="K13" i="3" s="1"/>
  <c r="L13" i="3" s="1"/>
  <c r="J12" i="3"/>
  <c r="J11" i="3"/>
  <c r="K11" i="3" s="1"/>
  <c r="L11" i="3" s="1"/>
  <c r="J10" i="3"/>
  <c r="K10" i="3" s="1"/>
  <c r="L10" i="3" s="1"/>
  <c r="J9" i="3"/>
  <c r="J8" i="3"/>
  <c r="J7" i="3"/>
  <c r="J6" i="3"/>
  <c r="E7" i="3"/>
  <c r="E10" i="3"/>
  <c r="E13" i="3"/>
  <c r="E16" i="3"/>
  <c r="E19" i="3"/>
  <c r="E22" i="3"/>
  <c r="E25" i="3"/>
  <c r="E28" i="3"/>
  <c r="E31" i="3"/>
  <c r="E34" i="3"/>
  <c r="E37" i="3"/>
  <c r="D7" i="3"/>
  <c r="D10" i="3"/>
  <c r="D13" i="3"/>
  <c r="D16" i="3"/>
  <c r="D19" i="3"/>
  <c r="D22" i="3"/>
  <c r="D25" i="3"/>
  <c r="D28" i="3"/>
  <c r="D31" i="3"/>
  <c r="D34" i="3"/>
  <c r="D37" i="3"/>
  <c r="E4" i="3"/>
  <c r="D4" i="3"/>
  <c r="D82" i="1"/>
  <c r="F82" i="1" s="1"/>
  <c r="K21" i="2"/>
  <c r="K24" i="2"/>
  <c r="J26" i="2"/>
  <c r="K26" i="2" s="1"/>
  <c r="J25" i="2"/>
  <c r="K25" i="2" s="1"/>
  <c r="J23" i="2"/>
  <c r="K23" i="2" s="1"/>
  <c r="J22" i="2"/>
  <c r="K22" i="2" s="1"/>
  <c r="K6" i="2"/>
  <c r="K9" i="2"/>
  <c r="K12" i="2"/>
  <c r="K13" i="2"/>
  <c r="K14" i="2"/>
  <c r="K15" i="2"/>
  <c r="K18" i="2"/>
  <c r="K3" i="2"/>
  <c r="J20" i="2"/>
  <c r="K20" i="2" s="1"/>
  <c r="J19" i="2"/>
  <c r="K19" i="2" s="1"/>
  <c r="J17" i="2"/>
  <c r="K17" i="2" s="1"/>
  <c r="J16" i="2"/>
  <c r="K16" i="2" s="1"/>
  <c r="J14" i="2"/>
  <c r="J13" i="2"/>
  <c r="J11" i="2"/>
  <c r="K11" i="2" s="1"/>
  <c r="J10" i="2"/>
  <c r="K10" i="2" s="1"/>
  <c r="J8" i="2"/>
  <c r="K8" i="2" s="1"/>
  <c r="J7" i="2"/>
  <c r="K7" i="2" s="1"/>
  <c r="J5" i="2"/>
  <c r="K5" i="2" s="1"/>
  <c r="J4" i="2"/>
  <c r="K4" i="2" s="1"/>
  <c r="F82" i="2"/>
  <c r="F73" i="2"/>
  <c r="F55" i="2"/>
  <c r="F28" i="2"/>
  <c r="F34" i="2"/>
  <c r="K5" i="1"/>
  <c r="K8" i="1"/>
  <c r="K11" i="1"/>
  <c r="K13" i="1"/>
  <c r="K14" i="1"/>
  <c r="K17" i="1"/>
  <c r="K18" i="1"/>
  <c r="K20" i="1"/>
  <c r="K23" i="1"/>
  <c r="K2" i="1"/>
  <c r="J25" i="1"/>
  <c r="K25" i="1" s="1"/>
  <c r="J24" i="1"/>
  <c r="K24" i="1" s="1"/>
  <c r="J22" i="1"/>
  <c r="K22" i="1" s="1"/>
  <c r="J21" i="1"/>
  <c r="K21" i="1" s="1"/>
  <c r="J19" i="1"/>
  <c r="K19" i="1" s="1"/>
  <c r="J18" i="1"/>
  <c r="J16" i="1"/>
  <c r="K16" i="1" s="1"/>
  <c r="J15" i="1"/>
  <c r="K15" i="1" s="1"/>
  <c r="J13" i="1"/>
  <c r="J12" i="1"/>
  <c r="K12" i="1" s="1"/>
  <c r="J10" i="1"/>
  <c r="K10" i="1" s="1"/>
  <c r="J9" i="1"/>
  <c r="K9" i="1" s="1"/>
  <c r="J7" i="1"/>
  <c r="K7" i="1" s="1"/>
  <c r="J6" i="1"/>
  <c r="K6" i="1" s="1"/>
  <c r="J4" i="1"/>
  <c r="K4" i="1" s="1"/>
  <c r="J3" i="1"/>
  <c r="K3" i="1" s="1"/>
  <c r="F73" i="1"/>
  <c r="F31" i="1"/>
  <c r="E82" i="2"/>
  <c r="D82" i="2"/>
  <c r="E79" i="2"/>
  <c r="D79" i="2"/>
  <c r="F79" i="2" s="1"/>
  <c r="E76" i="2"/>
  <c r="D76" i="2"/>
  <c r="F76" i="2" s="1"/>
  <c r="E73" i="2"/>
  <c r="D73" i="2"/>
  <c r="E70" i="2"/>
  <c r="D70" i="2"/>
  <c r="F70" i="2" s="1"/>
  <c r="E67" i="2"/>
  <c r="D67" i="2"/>
  <c r="F67" i="2" s="1"/>
  <c r="E64" i="2"/>
  <c r="D64" i="2"/>
  <c r="F64" i="2" s="1"/>
  <c r="E61" i="2"/>
  <c r="D61" i="2"/>
  <c r="F61" i="2" s="1"/>
  <c r="E58" i="2"/>
  <c r="D58" i="2"/>
  <c r="F58" i="2" s="1"/>
  <c r="E55" i="2"/>
  <c r="D55" i="2"/>
  <c r="E52" i="2"/>
  <c r="D52" i="2"/>
  <c r="F52" i="2" s="1"/>
  <c r="E49" i="2"/>
  <c r="D49" i="2"/>
  <c r="F49" i="2" s="1"/>
  <c r="E46" i="2"/>
  <c r="D46" i="2"/>
  <c r="F46" i="2" s="1"/>
  <c r="E43" i="2"/>
  <c r="D43" i="2"/>
  <c r="F43" i="2" s="1"/>
  <c r="E40" i="2"/>
  <c r="D40" i="2"/>
  <c r="F40" i="2" s="1"/>
  <c r="E37" i="2"/>
  <c r="D37" i="2"/>
  <c r="F37" i="2" s="1"/>
  <c r="E34" i="2"/>
  <c r="D34" i="2"/>
  <c r="E31" i="2"/>
  <c r="D31" i="2"/>
  <c r="F31" i="2" s="1"/>
  <c r="E28" i="2"/>
  <c r="D28" i="2"/>
  <c r="E25" i="2"/>
  <c r="D25" i="2"/>
  <c r="F25" i="2" s="1"/>
  <c r="E22" i="2"/>
  <c r="D22" i="2"/>
  <c r="F22" i="2" s="1"/>
  <c r="E19" i="2"/>
  <c r="D19" i="2"/>
  <c r="F19" i="2" s="1"/>
  <c r="E16" i="2"/>
  <c r="D16" i="2"/>
  <c r="F16" i="2" s="1"/>
  <c r="E13" i="2"/>
  <c r="D13" i="2"/>
  <c r="F13" i="2" s="1"/>
  <c r="E10" i="2"/>
  <c r="D10" i="2"/>
  <c r="E7" i="2"/>
  <c r="D7" i="2"/>
  <c r="E4" i="2"/>
  <c r="D4" i="2"/>
  <c r="E7" i="1"/>
  <c r="E10" i="1"/>
  <c r="E13" i="1"/>
  <c r="E16" i="1"/>
  <c r="E19" i="1"/>
  <c r="E22" i="1"/>
  <c r="E25" i="1"/>
  <c r="E28" i="1"/>
  <c r="E31" i="1"/>
  <c r="E34" i="1"/>
  <c r="E37" i="1"/>
  <c r="E40" i="1"/>
  <c r="E43" i="1"/>
  <c r="E46" i="1"/>
  <c r="E49" i="1"/>
  <c r="E52" i="1"/>
  <c r="E55" i="1"/>
  <c r="E58" i="1"/>
  <c r="E61" i="1"/>
  <c r="E64" i="1"/>
  <c r="E67" i="1"/>
  <c r="E70" i="1"/>
  <c r="E73" i="1"/>
  <c r="E76" i="1"/>
  <c r="E79" i="1"/>
  <c r="E82" i="1"/>
  <c r="E4" i="1"/>
  <c r="D7" i="1"/>
  <c r="D10" i="1"/>
  <c r="D13" i="1"/>
  <c r="D16" i="1"/>
  <c r="F16" i="1" s="1"/>
  <c r="D19" i="1"/>
  <c r="F19" i="1" s="1"/>
  <c r="D22" i="1"/>
  <c r="F22" i="1" s="1"/>
  <c r="D25" i="1"/>
  <c r="F25" i="1" s="1"/>
  <c r="D28" i="1"/>
  <c r="F28" i="1" s="1"/>
  <c r="D31" i="1"/>
  <c r="D34" i="1"/>
  <c r="F34" i="1" s="1"/>
  <c r="D37" i="1"/>
  <c r="F37" i="1" s="1"/>
  <c r="D40" i="1"/>
  <c r="F40" i="1" s="1"/>
  <c r="D43" i="1"/>
  <c r="F43" i="1" s="1"/>
  <c r="D46" i="1"/>
  <c r="F46" i="1" s="1"/>
  <c r="D49" i="1"/>
  <c r="F49" i="1" s="1"/>
  <c r="D52" i="1"/>
  <c r="F52" i="1" s="1"/>
  <c r="D55" i="1"/>
  <c r="F55" i="1" s="1"/>
  <c r="D58" i="1"/>
  <c r="F58" i="1" s="1"/>
  <c r="D61" i="1"/>
  <c r="F61" i="1" s="1"/>
  <c r="D64" i="1"/>
  <c r="F64" i="1" s="1"/>
  <c r="D67" i="1"/>
  <c r="F67" i="1" s="1"/>
  <c r="D70" i="1"/>
  <c r="F70" i="1" s="1"/>
  <c r="D73" i="1"/>
  <c r="D76" i="1"/>
  <c r="F76" i="1" s="1"/>
  <c r="D79" i="1"/>
  <c r="F79" i="1" s="1"/>
  <c r="D4" i="1"/>
  <c r="K20" i="4" l="1"/>
  <c r="L20" i="4" s="1"/>
  <c r="K21" i="4"/>
  <c r="L21" i="4" s="1"/>
  <c r="K18" i="4"/>
  <c r="L18" i="4" s="1"/>
  <c r="K26" i="4"/>
  <c r="L26" i="4" s="1"/>
  <c r="K31" i="4"/>
  <c r="L31" i="4" s="1"/>
  <c r="K32" i="4"/>
  <c r="L32" i="4" s="1"/>
  <c r="K25" i="4"/>
  <c r="L25" i="4" s="1"/>
  <c r="K14" i="4"/>
  <c r="L14" i="4" s="1"/>
  <c r="K17" i="4"/>
  <c r="L17" i="4" s="1"/>
  <c r="F13" i="1"/>
  <c r="K30" i="4"/>
  <c r="L30" i="4" s="1"/>
  <c r="K16" i="4"/>
  <c r="L16" i="4" s="1"/>
  <c r="K27" i="4"/>
  <c r="L27" i="4" s="1"/>
  <c r="K28" i="4"/>
  <c r="L28" i="4" s="1"/>
  <c r="K19" i="4"/>
  <c r="L19" i="4" s="1"/>
</calcChain>
</file>

<file path=xl/sharedStrings.xml><?xml version="1.0" encoding="utf-8"?>
<sst xmlns="http://schemas.openxmlformats.org/spreadsheetml/2006/main" count="985" uniqueCount="33">
  <si>
    <t>Target</t>
  </si>
  <si>
    <t>GAPDH</t>
  </si>
  <si>
    <t>TNFAIP3</t>
  </si>
  <si>
    <t>IL-Beta</t>
  </si>
  <si>
    <t>IL-6</t>
  </si>
  <si>
    <t>IL-8</t>
  </si>
  <si>
    <t>Sample</t>
  </si>
  <si>
    <t>Cq</t>
  </si>
  <si>
    <t>PKR</t>
  </si>
  <si>
    <t>IRF-5</t>
  </si>
  <si>
    <t>CXCL10</t>
  </si>
  <si>
    <t>NF-kB</t>
  </si>
  <si>
    <t>SGEC Cont.</t>
  </si>
  <si>
    <t>Jurkat Cont.</t>
  </si>
  <si>
    <t>Avg. Cq</t>
  </si>
  <si>
    <t>SD</t>
  </si>
  <si>
    <t>OAS1</t>
  </si>
  <si>
    <t/>
  </si>
  <si>
    <t>IL10</t>
  </si>
  <si>
    <t>IL12</t>
  </si>
  <si>
    <t>IL13</t>
  </si>
  <si>
    <t>NF-KB</t>
  </si>
  <si>
    <t>IL4</t>
  </si>
  <si>
    <t>TGF-B</t>
  </si>
  <si>
    <t>IRF-1</t>
  </si>
  <si>
    <t>dCq</t>
  </si>
  <si>
    <t>ddCq</t>
  </si>
  <si>
    <t>Fold change</t>
  </si>
  <si>
    <t>SGEC(A/G)</t>
  </si>
  <si>
    <t>SGEC(T/C/G)</t>
  </si>
  <si>
    <t>Jurkat (A/G)</t>
  </si>
  <si>
    <t>Jurkat (T/C/G)</t>
  </si>
  <si>
    <t>Avg Cq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</si>
</sst>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#0.00;\-###0.00"/>
    <numFmt numFmtId="165" formatCode="0.00_);\(0.00\)"/>
    <numFmt numFmtId="166" formatCode="0.000000000000000_);\(0.000000000000000\)"/>
    <numFmt numFmtId="167" formatCode="0.0000000000000_);\(0.0000000000000\)"/>
    <numFmt numFmtId="168" formatCode="0.00000000000000_);\(0.00000000000000\)"/>
    <numFmt numFmtId="169" formatCode="0.000000000000_);\(0.000000000000\)"/>
    <numFmt numFmtId="170" formatCode="0.0000000000000000_);\(0.0000000000000000\)"/>
  </numFmts>
  <fonts count="4" x14ac:knownFonts="1">
    <font>
      <sz val="12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70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A33C-25A0-934F-904F-1819B2F8202E}">
  <dimension ref="A1:L130"/>
  <sheetViews>
    <sheetView zoomScale="166" workbookViewId="0">
      <selection activeCell="G27" sqref="G27"/>
    </sheetView>
  </sheetViews>
  <sheetFormatPr baseColWidth="10" defaultColWidth="9.5" defaultRowHeight="12" x14ac:dyDescent="0.15"/>
  <cols>
    <col min="1" max="1" width="7.1640625" style="4" bestFit="1" customWidth="1"/>
    <col min="2" max="2" width="11.5" style="4" customWidth="1"/>
    <col min="3" max="3" width="5" style="5" bestFit="1" customWidth="1"/>
    <col min="4" max="4" width="6.5" style="3" bestFit="1" customWidth="1"/>
    <col min="5" max="5" width="10.33203125" style="3" bestFit="1" customWidth="1"/>
    <col min="6" max="6" width="14.5" style="3" bestFit="1" customWidth="1"/>
    <col min="7" max="7" width="7.1640625" style="3" bestFit="1" customWidth="1"/>
    <col min="8" max="8" width="9.33203125" style="3" bestFit="1" customWidth="1"/>
    <col min="9" max="9" width="14.5" style="3" bestFit="1" customWidth="1"/>
    <col min="10" max="10" width="15" style="3" bestFit="1" customWidth="1"/>
    <col min="11" max="12" width="10.33203125" style="3" bestFit="1" customWidth="1"/>
    <col min="13" max="16384" width="9.5" style="3"/>
  </cols>
  <sheetData>
    <row r="1" spans="1:12" s="2" customFormat="1" ht="13" x14ac:dyDescent="0.15">
      <c r="A1" s="1" t="s">
        <v>0</v>
      </c>
      <c r="B1" s="1" t="s">
        <v>6</v>
      </c>
      <c r="C1" s="1" t="s">
        <v>7</v>
      </c>
      <c r="D1" s="1" t="s">
        <v>14</v>
      </c>
      <c r="E1" s="1" t="s">
        <v>15</v>
      </c>
      <c r="G1" s="1" t="s">
        <v>0</v>
      </c>
      <c r="H1" s="1" t="s">
        <v>6</v>
      </c>
      <c r="I1" s="1" t="s">
        <v>25</v>
      </c>
      <c r="J1" s="1" t="s">
        <v>26</v>
      </c>
      <c r="K1" s="2" t="s">
        <v>27</v>
      </c>
      <c r="L1" s="1" t="s">
        <v>15</v>
      </c>
    </row>
    <row r="2" spans="1:12" x14ac:dyDescent="0.15">
      <c r="A2" s="4" t="s">
        <v>1</v>
      </c>
      <c r="B2" s="4" t="s">
        <v>12</v>
      </c>
      <c r="C2" s="5">
        <v>15.906410276409501</v>
      </c>
      <c r="G2" s="4" t="s">
        <v>2</v>
      </c>
      <c r="H2" s="4" t="s">
        <v>12</v>
      </c>
      <c r="I2" s="7">
        <v>6.3756311592572956</v>
      </c>
      <c r="K2" s="3">
        <f>2^-J2</f>
        <v>1</v>
      </c>
      <c r="L2" s="3">
        <v>0.21080397434749035</v>
      </c>
    </row>
    <row r="3" spans="1:12" x14ac:dyDescent="0.15">
      <c r="A3" s="4" t="s">
        <v>1</v>
      </c>
      <c r="B3" s="4" t="s">
        <v>12</v>
      </c>
      <c r="C3" s="5">
        <v>16.013332291301399</v>
      </c>
      <c r="G3" s="4" t="s">
        <v>2</v>
      </c>
      <c r="H3" s="4" t="s">
        <v>28</v>
      </c>
      <c r="I3" s="7">
        <v>7.334591183478798</v>
      </c>
      <c r="J3" s="7">
        <f>I3-I2</f>
        <v>0.95896002422150239</v>
      </c>
      <c r="K3" s="3">
        <f t="shared" ref="K3:K25" si="0">2^-J3</f>
        <v>0.51442760807438892</v>
      </c>
      <c r="L3" s="3">
        <v>0.19676954082522422</v>
      </c>
    </row>
    <row r="4" spans="1:12" x14ac:dyDescent="0.15">
      <c r="A4" s="4" t="s">
        <v>1</v>
      </c>
      <c r="B4" s="4" t="s">
        <v>12</v>
      </c>
      <c r="C4" s="5">
        <v>15.8399782912884</v>
      </c>
      <c r="D4" s="6">
        <f>AVERAGE(C2:C4)</f>
        <v>15.919906952999767</v>
      </c>
      <c r="E4" s="3">
        <f>STDEV(C2:C4)</f>
        <v>8.7461548919301677E-2</v>
      </c>
      <c r="G4" s="4" t="s">
        <v>2</v>
      </c>
      <c r="H4" s="4" t="s">
        <v>29</v>
      </c>
      <c r="I4" s="8">
        <v>6.5588969269673676</v>
      </c>
      <c r="J4" s="8">
        <f>I4-I2</f>
        <v>0.18326576771007197</v>
      </c>
      <c r="K4" s="3">
        <f t="shared" si="0"/>
        <v>0.88070711871747587</v>
      </c>
      <c r="L4" s="3">
        <v>0.47236682222907378</v>
      </c>
    </row>
    <row r="5" spans="1:12" x14ac:dyDescent="0.15">
      <c r="A5" s="4" t="s">
        <v>1</v>
      </c>
      <c r="B5" s="4" t="s">
        <v>28</v>
      </c>
      <c r="C5" s="5">
        <v>15.9211374656595</v>
      </c>
      <c r="D5" s="6"/>
      <c r="G5" s="4" t="s">
        <v>3</v>
      </c>
      <c r="H5" s="4" t="s">
        <v>12</v>
      </c>
      <c r="I5" s="7">
        <v>7.4599603463685025</v>
      </c>
      <c r="K5" s="3">
        <f t="shared" si="0"/>
        <v>1</v>
      </c>
      <c r="L5" s="3">
        <v>0.24265171916445222</v>
      </c>
    </row>
    <row r="6" spans="1:12" x14ac:dyDescent="0.15">
      <c r="A6" s="4" t="s">
        <v>1</v>
      </c>
      <c r="B6" s="4" t="s">
        <v>28</v>
      </c>
      <c r="C6" s="5">
        <v>15.3429442464156</v>
      </c>
      <c r="D6" s="6"/>
      <c r="G6" s="4" t="s">
        <v>3</v>
      </c>
      <c r="H6" s="4" t="s">
        <v>28</v>
      </c>
      <c r="I6" s="9">
        <v>10.346135898480966</v>
      </c>
      <c r="J6" s="8">
        <f>I6-I5</f>
        <v>2.8861755521124639</v>
      </c>
      <c r="K6" s="3">
        <f t="shared" si="0"/>
        <v>0.13526162046340015</v>
      </c>
      <c r="L6" s="3">
        <v>1.7053742176688547</v>
      </c>
    </row>
    <row r="7" spans="1:12" x14ac:dyDescent="0.15">
      <c r="A7" s="4" t="s">
        <v>1</v>
      </c>
      <c r="B7" s="4" t="s">
        <v>28</v>
      </c>
      <c r="C7" s="5">
        <v>15.1698900737473</v>
      </c>
      <c r="D7" s="6">
        <f>AVERAGE(C5:C7)</f>
        <v>15.477990595274134</v>
      </c>
      <c r="E7" s="3">
        <f>STDEV(C5:C7)</f>
        <v>0.39340983492883869</v>
      </c>
      <c r="F7" s="10"/>
      <c r="G7" s="4" t="s">
        <v>3</v>
      </c>
      <c r="H7" s="4" t="s">
        <v>29</v>
      </c>
      <c r="I7" s="8">
        <v>8.4603608453741632</v>
      </c>
      <c r="J7" s="8">
        <f>I7-I5</f>
        <v>1.0004004990056607</v>
      </c>
      <c r="K7" s="3">
        <f t="shared" si="0"/>
        <v>0.4998612168860222</v>
      </c>
      <c r="L7" s="3">
        <v>0.54007346832752512</v>
      </c>
    </row>
    <row r="8" spans="1:12" x14ac:dyDescent="0.15">
      <c r="A8" s="4" t="s">
        <v>1</v>
      </c>
      <c r="B8" s="4" t="s">
        <v>29</v>
      </c>
      <c r="C8" s="5">
        <v>15.498741191951799</v>
      </c>
      <c r="D8" s="6"/>
      <c r="G8" s="4" t="s">
        <v>4</v>
      </c>
      <c r="H8" s="4" t="s">
        <v>12</v>
      </c>
      <c r="I8" s="8">
        <v>4.8029869028379633</v>
      </c>
      <c r="K8" s="3">
        <f t="shared" si="0"/>
        <v>1</v>
      </c>
      <c r="L8" s="3">
        <v>7.023519912887255E-2</v>
      </c>
    </row>
    <row r="9" spans="1:12" x14ac:dyDescent="0.15">
      <c r="A9" s="4" t="s">
        <v>1</v>
      </c>
      <c r="B9" s="4" t="s">
        <v>29</v>
      </c>
      <c r="C9" s="5">
        <v>15.0543143882112</v>
      </c>
      <c r="D9" s="6"/>
      <c r="G9" s="4" t="s">
        <v>4</v>
      </c>
      <c r="H9" s="4" t="s">
        <v>28</v>
      </c>
      <c r="I9" s="8">
        <v>3.6681613360849639</v>
      </c>
      <c r="J9" s="8">
        <f>I9-I8</f>
        <v>-1.1348255667529994</v>
      </c>
      <c r="K9" s="3">
        <f t="shared" si="0"/>
        <v>2.1959201074045991</v>
      </c>
      <c r="L9" s="3">
        <v>0.12517737607617119</v>
      </c>
    </row>
    <row r="10" spans="1:12" x14ac:dyDescent="0.15">
      <c r="A10" s="4" t="s">
        <v>1</v>
      </c>
      <c r="B10" s="4" t="s">
        <v>29</v>
      </c>
      <c r="C10" s="5">
        <v>14.8152000509759</v>
      </c>
      <c r="D10" s="6">
        <f>AVERAGE(C8:C10)</f>
        <v>15.122751877046298</v>
      </c>
      <c r="E10" s="3">
        <f>STDEV(C8:C10)</f>
        <v>0.34687157603383906</v>
      </c>
      <c r="G10" s="4" t="s">
        <v>4</v>
      </c>
      <c r="H10" s="4" t="s">
        <v>29</v>
      </c>
      <c r="I10" s="8">
        <v>3.6157113768630698</v>
      </c>
      <c r="J10" s="8">
        <f>I10-I8</f>
        <v>-1.1872755259748935</v>
      </c>
      <c r="K10" s="3">
        <f t="shared" si="0"/>
        <v>2.2772229207767376</v>
      </c>
      <c r="L10" s="3">
        <v>0.28497808457847945</v>
      </c>
    </row>
    <row r="11" spans="1:12" x14ac:dyDescent="0.15">
      <c r="A11" s="4" t="s">
        <v>2</v>
      </c>
      <c r="B11" s="4" t="s">
        <v>12</v>
      </c>
      <c r="C11" s="5">
        <v>22.508870671927799</v>
      </c>
      <c r="D11" s="6"/>
      <c r="G11" s="4" t="s">
        <v>5</v>
      </c>
      <c r="H11" s="4" t="s">
        <v>12</v>
      </c>
      <c r="I11" s="7">
        <v>10.466428605087332</v>
      </c>
      <c r="K11" s="3">
        <f t="shared" si="0"/>
        <v>1</v>
      </c>
      <c r="L11" s="3">
        <v>2.5461850557745787</v>
      </c>
    </row>
    <row r="12" spans="1:12" x14ac:dyDescent="0.15">
      <c r="A12" s="4" t="s">
        <v>2</v>
      </c>
      <c r="B12" s="4" t="s">
        <v>12</v>
      </c>
      <c r="C12" s="5">
        <v>22.290386510369999</v>
      </c>
      <c r="D12" s="6"/>
      <c r="G12" s="4" t="s">
        <v>5</v>
      </c>
      <c r="H12" s="4" t="s">
        <v>28</v>
      </c>
      <c r="I12" s="7">
        <v>7.2774096427514969</v>
      </c>
      <c r="J12" s="7">
        <f>I12-I11</f>
        <v>-3.1890189623358349</v>
      </c>
      <c r="K12" s="3">
        <f t="shared" si="0"/>
        <v>9.1199060499744213</v>
      </c>
      <c r="L12" s="3">
        <v>0.4921376163870132</v>
      </c>
    </row>
    <row r="13" spans="1:12" x14ac:dyDescent="0.15">
      <c r="A13" s="4" t="s">
        <v>2</v>
      </c>
      <c r="B13" s="4" t="s">
        <v>12</v>
      </c>
      <c r="C13" s="5">
        <v>22.087357154473398</v>
      </c>
      <c r="D13" s="6">
        <f>AVERAGE(C11:C13)</f>
        <v>22.295538112257063</v>
      </c>
      <c r="E13" s="3">
        <f>STDEV(C11:C13)</f>
        <v>0.21080397434749035</v>
      </c>
      <c r="F13" s="7">
        <f>D13-D4</f>
        <v>6.3756311592572956</v>
      </c>
      <c r="G13" s="4" t="s">
        <v>5</v>
      </c>
      <c r="H13" s="4" t="s">
        <v>29</v>
      </c>
      <c r="I13" s="8">
        <v>6.6530581594711347</v>
      </c>
      <c r="J13" s="8">
        <f>I13-I11</f>
        <v>-3.8133704456161972</v>
      </c>
      <c r="K13" s="3">
        <f t="shared" si="0"/>
        <v>14.058496875516841</v>
      </c>
      <c r="L13" s="3">
        <v>0.53680969337919215</v>
      </c>
    </row>
    <row r="14" spans="1:12" x14ac:dyDescent="0.15">
      <c r="A14" s="4" t="s">
        <v>2</v>
      </c>
      <c r="B14" s="4" t="s">
        <v>28</v>
      </c>
      <c r="C14" s="5">
        <v>22.6088319055395</v>
      </c>
      <c r="D14" s="6"/>
      <c r="G14" s="4" t="s">
        <v>8</v>
      </c>
      <c r="H14" s="4" t="s">
        <v>12</v>
      </c>
      <c r="I14" s="8">
        <v>2.9663116683997313</v>
      </c>
      <c r="K14" s="3">
        <f t="shared" si="0"/>
        <v>1</v>
      </c>
      <c r="L14" s="3">
        <v>0.25765458070076525</v>
      </c>
    </row>
    <row r="15" spans="1:12" x14ac:dyDescent="0.15">
      <c r="A15" s="4" t="s">
        <v>2</v>
      </c>
      <c r="B15" s="4" t="s">
        <v>28</v>
      </c>
      <c r="C15" s="5">
        <v>22.8273777622728</v>
      </c>
      <c r="D15" s="6"/>
      <c r="G15" s="4" t="s">
        <v>8</v>
      </c>
      <c r="H15" s="4" t="s">
        <v>28</v>
      </c>
      <c r="I15" s="8">
        <v>3.435511792337433</v>
      </c>
      <c r="J15" s="8">
        <f>I15-I14</f>
        <v>0.46920012393770172</v>
      </c>
      <c r="K15" s="3">
        <f t="shared" si="0"/>
        <v>0.72236498890424972</v>
      </c>
      <c r="L15" s="3">
        <v>0.11254945147869025</v>
      </c>
    </row>
    <row r="16" spans="1:12" x14ac:dyDescent="0.15">
      <c r="A16" s="4" t="s">
        <v>2</v>
      </c>
      <c r="B16" s="4" t="s">
        <v>28</v>
      </c>
      <c r="C16" s="5">
        <v>23.0015356684465</v>
      </c>
      <c r="D16" s="6">
        <f>AVERAGE(C14:C16)</f>
        <v>22.812581778752932</v>
      </c>
      <c r="E16" s="3">
        <f>STDEV(C14:C16)</f>
        <v>0.19676954082522422</v>
      </c>
      <c r="F16" s="7">
        <f>D16-D7</f>
        <v>7.334591183478798</v>
      </c>
      <c r="G16" s="4" t="s">
        <v>8</v>
      </c>
      <c r="H16" s="4" t="s">
        <v>29</v>
      </c>
      <c r="I16" s="8">
        <v>3.5163799666385689</v>
      </c>
      <c r="J16" s="8">
        <f>I16-I14</f>
        <v>0.55006829823883763</v>
      </c>
      <c r="K16" s="3">
        <f t="shared" si="0"/>
        <v>0.68298779446992453</v>
      </c>
      <c r="L16" s="3">
        <v>8.7000251345401736E-2</v>
      </c>
    </row>
    <row r="17" spans="1:12" x14ac:dyDescent="0.15">
      <c r="A17" s="4" t="s">
        <v>2</v>
      </c>
      <c r="B17" s="4" t="s">
        <v>29</v>
      </c>
      <c r="C17" s="5">
        <v>22.2228458422478</v>
      </c>
      <c r="D17" s="6"/>
      <c r="G17" s="4" t="s">
        <v>9</v>
      </c>
      <c r="H17" s="4" t="s">
        <v>12</v>
      </c>
      <c r="I17" s="7">
        <v>13.217178242787233</v>
      </c>
      <c r="K17" s="3">
        <f t="shared" si="0"/>
        <v>1</v>
      </c>
      <c r="L17" s="3">
        <v>0.17859251543662791</v>
      </c>
    </row>
    <row r="18" spans="1:12" x14ac:dyDescent="0.15">
      <c r="A18" s="4" t="s">
        <v>2</v>
      </c>
      <c r="B18" s="4" t="s">
        <v>29</v>
      </c>
      <c r="C18" s="5">
        <v>21.469869831798501</v>
      </c>
      <c r="D18" s="6"/>
      <c r="G18" s="4" t="s">
        <v>9</v>
      </c>
      <c r="H18" s="4" t="s">
        <v>28</v>
      </c>
      <c r="I18" s="7">
        <v>14.061887020675265</v>
      </c>
      <c r="J18" s="7">
        <f>I18-I17</f>
        <v>0.844708777888032</v>
      </c>
      <c r="K18" s="3">
        <f t="shared" si="0"/>
        <v>0.5568231979820536</v>
      </c>
      <c r="L18" s="3">
        <v>0.29354986198466926</v>
      </c>
    </row>
    <row r="19" spans="1:12" x14ac:dyDescent="0.15">
      <c r="A19" s="4" t="s">
        <v>2</v>
      </c>
      <c r="B19" s="4" t="s">
        <v>29</v>
      </c>
      <c r="C19" s="5">
        <v>21.352230737994699</v>
      </c>
      <c r="D19" s="6">
        <f>AVERAGE(C17:C19)</f>
        <v>21.681648804013665</v>
      </c>
      <c r="E19" s="3">
        <f>STDEV(C17:C19)</f>
        <v>0.47236682222907378</v>
      </c>
      <c r="F19" s="8">
        <f>D19-D10</f>
        <v>6.5588969269673676</v>
      </c>
      <c r="G19" s="4" t="s">
        <v>9</v>
      </c>
      <c r="H19" s="4" t="s">
        <v>29</v>
      </c>
      <c r="I19" s="7">
        <v>13.835263644248636</v>
      </c>
      <c r="J19" s="7">
        <f>I19-I17</f>
        <v>0.61808540146140345</v>
      </c>
      <c r="K19" s="3">
        <f t="shared" si="0"/>
        <v>0.65153500541582121</v>
      </c>
      <c r="L19" s="3">
        <v>0.43128716633693442</v>
      </c>
    </row>
    <row r="20" spans="1:12" x14ac:dyDescent="0.15">
      <c r="A20" s="4" t="s">
        <v>3</v>
      </c>
      <c r="B20" s="4" t="s">
        <v>12</v>
      </c>
      <c r="C20" s="5">
        <v>23.384349362179499</v>
      </c>
      <c r="D20" s="6"/>
      <c r="G20" s="4" t="s">
        <v>10</v>
      </c>
      <c r="H20" s="4" t="s">
        <v>12</v>
      </c>
      <c r="I20" s="7">
        <v>16.958839484063127</v>
      </c>
      <c r="K20" s="3">
        <f t="shared" si="0"/>
        <v>1</v>
      </c>
      <c r="L20" s="3">
        <v>0.6798359092943802</v>
      </c>
    </row>
    <row r="21" spans="1:12" x14ac:dyDescent="0.15">
      <c r="A21" s="4" t="s">
        <v>3</v>
      </c>
      <c r="B21" s="4" t="s">
        <v>12</v>
      </c>
      <c r="C21" s="5">
        <v>23.6203877855713</v>
      </c>
      <c r="D21" s="6"/>
      <c r="G21" s="4" t="s">
        <v>10</v>
      </c>
      <c r="H21" s="4" t="s">
        <v>28</v>
      </c>
      <c r="I21" s="7">
        <v>17.787146533287601</v>
      </c>
      <c r="J21" s="7">
        <f>I21-I20</f>
        <v>0.82830704922447396</v>
      </c>
      <c r="K21" s="3">
        <f t="shared" si="0"/>
        <v>0.56318973764919844</v>
      </c>
      <c r="L21" s="3">
        <v>0.8163662007363699</v>
      </c>
    </row>
    <row r="22" spans="1:12" x14ac:dyDescent="0.15">
      <c r="A22" s="4" t="s">
        <v>3</v>
      </c>
      <c r="B22" s="4" t="s">
        <v>12</v>
      </c>
      <c r="C22" s="5">
        <v>23.135143891354701</v>
      </c>
      <c r="D22" s="6">
        <f>AVERAGE(C20:C22)</f>
        <v>23.379960346368502</v>
      </c>
      <c r="E22" s="3">
        <f>STDEV(C20:C22)</f>
        <v>0.24265171916445222</v>
      </c>
      <c r="F22" s="7">
        <f>D22-15.92</f>
        <v>7.4599603463685025</v>
      </c>
      <c r="G22" s="4" t="s">
        <v>10</v>
      </c>
      <c r="H22" s="4" t="s">
        <v>29</v>
      </c>
      <c r="I22" s="7">
        <v>17.869667942320902</v>
      </c>
      <c r="J22" s="7">
        <f>I22-I20</f>
        <v>0.91082845825777525</v>
      </c>
      <c r="K22" s="3">
        <f t="shared" si="0"/>
        <v>0.53187957512298667</v>
      </c>
      <c r="L22" s="3">
        <v>0.37413116427392079</v>
      </c>
    </row>
    <row r="23" spans="1:12" x14ac:dyDescent="0.15">
      <c r="A23" s="4" t="s">
        <v>3</v>
      </c>
      <c r="B23" s="4" t="s">
        <v>28</v>
      </c>
      <c r="C23" s="5">
        <v>27.7413639638654</v>
      </c>
      <c r="D23" s="6"/>
      <c r="G23" s="4" t="s">
        <v>11</v>
      </c>
      <c r="H23" s="4" t="s">
        <v>12</v>
      </c>
      <c r="I23" s="8">
        <v>3.9608374389835337</v>
      </c>
      <c r="K23" s="3">
        <f t="shared" si="0"/>
        <v>1</v>
      </c>
      <c r="L23" s="3">
        <v>0.11571922390004145</v>
      </c>
    </row>
    <row r="24" spans="1:12" x14ac:dyDescent="0.15">
      <c r="A24" s="4" t="s">
        <v>3</v>
      </c>
      <c r="B24" s="4" t="s">
        <v>28</v>
      </c>
      <c r="C24" s="5">
        <v>25.265040863394798</v>
      </c>
      <c r="D24" s="6"/>
      <c r="G24" s="4" t="s">
        <v>11</v>
      </c>
      <c r="H24" s="4" t="s">
        <v>28</v>
      </c>
      <c r="I24" s="8">
        <v>4.2877632675419655</v>
      </c>
      <c r="J24" s="8">
        <f>I24-I23</f>
        <v>0.32692582855843177</v>
      </c>
      <c r="K24" s="3">
        <f t="shared" si="0"/>
        <v>0.79723346263496508</v>
      </c>
      <c r="L24" s="3">
        <v>0.11334217978706178</v>
      </c>
    </row>
    <row r="25" spans="1:12" x14ac:dyDescent="0.15">
      <c r="A25" s="4" t="s">
        <v>3</v>
      </c>
      <c r="B25" s="4" t="s">
        <v>28</v>
      </c>
      <c r="C25" s="5">
        <v>24.472002868182699</v>
      </c>
      <c r="D25" s="6">
        <f>AVERAGE(C23:C25)</f>
        <v>25.826135898480967</v>
      </c>
      <c r="E25" s="3">
        <f>STDEV(C23:C25)</f>
        <v>1.7053742176688547</v>
      </c>
      <c r="F25" s="9">
        <f>D25-15.48</f>
        <v>10.346135898480966</v>
      </c>
      <c r="G25" s="4" t="s">
        <v>11</v>
      </c>
      <c r="H25" s="4" t="s">
        <v>29</v>
      </c>
      <c r="I25" s="8">
        <v>4.3527680390156345</v>
      </c>
      <c r="J25" s="8">
        <f>I25-I23</f>
        <v>0.39193060003210078</v>
      </c>
      <c r="K25" s="3">
        <f t="shared" si="0"/>
        <v>0.76210907508188197</v>
      </c>
      <c r="L25" s="3">
        <v>3.737544727737388E-2</v>
      </c>
    </row>
    <row r="26" spans="1:12" x14ac:dyDescent="0.15">
      <c r="A26" s="4" t="s">
        <v>3</v>
      </c>
      <c r="B26" s="4" t="s">
        <v>29</v>
      </c>
      <c r="C26" s="5">
        <v>24.203625972973999</v>
      </c>
      <c r="D26" s="6"/>
      <c r="G26" s="4"/>
      <c r="H26" s="4"/>
    </row>
    <row r="27" spans="1:12" x14ac:dyDescent="0.15">
      <c r="A27" s="4" t="s">
        <v>3</v>
      </c>
      <c r="B27" s="4" t="s">
        <v>29</v>
      </c>
      <c r="C27" s="5">
        <v>23.250431103382098</v>
      </c>
      <c r="D27" s="6"/>
      <c r="G27" s="4"/>
      <c r="H27" s="4"/>
    </row>
    <row r="28" spans="1:12" x14ac:dyDescent="0.15">
      <c r="A28" s="4" t="s">
        <v>3</v>
      </c>
      <c r="B28" s="4" t="s">
        <v>29</v>
      </c>
      <c r="C28" s="5">
        <v>23.287025459766401</v>
      </c>
      <c r="D28" s="6">
        <f>AVERAGE(C26:C28)</f>
        <v>23.580360845374162</v>
      </c>
      <c r="E28" s="3">
        <f>STDEV(C26:C28)</f>
        <v>0.54007346832752512</v>
      </c>
      <c r="F28" s="8">
        <f>D28-15.12</f>
        <v>8.4603608453741632</v>
      </c>
      <c r="G28" s="4"/>
      <c r="H28" s="4"/>
    </row>
    <row r="29" spans="1:12" x14ac:dyDescent="0.15">
      <c r="A29" s="4" t="s">
        <v>4</v>
      </c>
      <c r="B29" s="4" t="s">
        <v>12</v>
      </c>
      <c r="C29" s="5">
        <v>20.6498825760263</v>
      </c>
      <c r="D29" s="6"/>
      <c r="G29" s="4"/>
      <c r="H29" s="4"/>
    </row>
    <row r="30" spans="1:12" x14ac:dyDescent="0.15">
      <c r="A30" s="4" t="s">
        <v>4</v>
      </c>
      <c r="B30" s="4" t="s">
        <v>12</v>
      </c>
      <c r="C30" s="5">
        <v>20.729128521235001</v>
      </c>
      <c r="D30" s="6"/>
      <c r="G30" s="4"/>
      <c r="H30" s="4"/>
    </row>
    <row r="31" spans="1:12" x14ac:dyDescent="0.15">
      <c r="A31" s="4" t="s">
        <v>4</v>
      </c>
      <c r="B31" s="4" t="s">
        <v>12</v>
      </c>
      <c r="C31" s="5">
        <v>20.789949611252599</v>
      </c>
      <c r="D31" s="6">
        <f>AVERAGE(C29:C31)</f>
        <v>20.722986902837963</v>
      </c>
      <c r="E31" s="3">
        <f>STDEV(C29:C31)</f>
        <v>7.023519912887255E-2</v>
      </c>
      <c r="F31" s="8">
        <f>D31-15.92</f>
        <v>4.8029869028379633</v>
      </c>
      <c r="G31" s="4"/>
      <c r="H31" s="4"/>
    </row>
    <row r="32" spans="1:12" x14ac:dyDescent="0.15">
      <c r="A32" s="4" t="s">
        <v>4</v>
      </c>
      <c r="B32" s="4" t="s">
        <v>28</v>
      </c>
      <c r="C32" s="5">
        <v>19.011554502781301</v>
      </c>
      <c r="D32" s="6"/>
      <c r="G32" s="4"/>
      <c r="H32" s="4"/>
    </row>
    <row r="33" spans="1:8" x14ac:dyDescent="0.15">
      <c r="A33" s="4" t="s">
        <v>4</v>
      </c>
      <c r="B33" s="4" t="s">
        <v>28</v>
      </c>
      <c r="C33" s="5">
        <v>19.1755586981437</v>
      </c>
      <c r="D33" s="6"/>
      <c r="G33" s="4"/>
      <c r="H33" s="4"/>
    </row>
    <row r="34" spans="1:8" x14ac:dyDescent="0.15">
      <c r="A34" s="4" t="s">
        <v>4</v>
      </c>
      <c r="B34" s="4" t="s">
        <v>28</v>
      </c>
      <c r="C34" s="5">
        <v>19.257370807329899</v>
      </c>
      <c r="D34" s="6">
        <f>AVERAGE(C32:C34)</f>
        <v>19.148161336084964</v>
      </c>
      <c r="E34" s="3">
        <f>STDEV(C32:C34)</f>
        <v>0.12517737607617119</v>
      </c>
      <c r="F34" s="8">
        <f>D34-15.48</f>
        <v>3.6681613360849639</v>
      </c>
      <c r="G34" s="4"/>
      <c r="H34" s="4"/>
    </row>
    <row r="35" spans="1:8" x14ac:dyDescent="0.15">
      <c r="A35" s="4" t="s">
        <v>4</v>
      </c>
      <c r="B35" s="4" t="s">
        <v>29</v>
      </c>
      <c r="C35" s="5">
        <v>19.000369135844601</v>
      </c>
      <c r="D35" s="6"/>
      <c r="G35" s="4"/>
      <c r="H35" s="4"/>
    </row>
    <row r="36" spans="1:8" x14ac:dyDescent="0.15">
      <c r="A36" s="4" t="s">
        <v>4</v>
      </c>
      <c r="B36" s="4" t="s">
        <v>29</v>
      </c>
      <c r="C36" s="5">
        <v>18.772733351070102</v>
      </c>
      <c r="D36" s="6"/>
      <c r="G36" s="4"/>
      <c r="H36" s="4"/>
    </row>
    <row r="37" spans="1:8" x14ac:dyDescent="0.15">
      <c r="A37" s="4" t="s">
        <v>4</v>
      </c>
      <c r="B37" s="4" t="s">
        <v>29</v>
      </c>
      <c r="C37" s="5">
        <v>18.434031643674501</v>
      </c>
      <c r="D37" s="6">
        <f>AVERAGE(C35:C37)</f>
        <v>18.735711376863069</v>
      </c>
      <c r="E37" s="3">
        <f>STDEV(C35:C37)</f>
        <v>0.28497808457847945</v>
      </c>
      <c r="F37" s="8">
        <f>D37-15.12</f>
        <v>3.6157113768630698</v>
      </c>
      <c r="G37" s="4"/>
      <c r="H37" s="4"/>
    </row>
    <row r="38" spans="1:8" x14ac:dyDescent="0.15">
      <c r="A38" s="4" t="s">
        <v>5</v>
      </c>
      <c r="B38" s="4" t="s">
        <v>12</v>
      </c>
      <c r="C38" s="5">
        <v>28.2871310262042</v>
      </c>
      <c r="D38" s="6"/>
    </row>
    <row r="39" spans="1:8" x14ac:dyDescent="0.15">
      <c r="A39" s="4" t="s">
        <v>5</v>
      </c>
      <c r="B39" s="4" t="s">
        <v>12</v>
      </c>
      <c r="C39" s="5">
        <v>23.493513092370499</v>
      </c>
      <c r="D39" s="6"/>
    </row>
    <row r="40" spans="1:8" x14ac:dyDescent="0.15">
      <c r="A40" s="4" t="s">
        <v>5</v>
      </c>
      <c r="B40" s="4" t="s">
        <v>12</v>
      </c>
      <c r="C40" s="5">
        <v>27.3786416966873</v>
      </c>
      <c r="D40" s="6">
        <f>AVERAGE(C38:C40)</f>
        <v>26.386428605087332</v>
      </c>
      <c r="E40" s="3">
        <f>STDEV(C38:C40)</f>
        <v>2.5461850557745787</v>
      </c>
      <c r="F40" s="7">
        <f>D40-15.92</f>
        <v>10.466428605087332</v>
      </c>
    </row>
    <row r="41" spans="1:8" x14ac:dyDescent="0.15">
      <c r="A41" s="4" t="s">
        <v>5</v>
      </c>
      <c r="B41" s="4" t="s">
        <v>28</v>
      </c>
      <c r="C41" s="5">
        <v>22.264269624720001</v>
      </c>
      <c r="D41" s="6"/>
    </row>
    <row r="42" spans="1:8" x14ac:dyDescent="0.15">
      <c r="A42" s="4" t="s">
        <v>5</v>
      </c>
      <c r="B42" s="4" t="s">
        <v>28</v>
      </c>
      <c r="C42" s="5">
        <v>23.2485386945872</v>
      </c>
      <c r="D42" s="6"/>
    </row>
    <row r="43" spans="1:8" x14ac:dyDescent="0.15">
      <c r="A43" s="4" t="s">
        <v>5</v>
      </c>
      <c r="B43" s="4" t="s">
        <v>28</v>
      </c>
      <c r="C43" s="5">
        <v>22.759420608947298</v>
      </c>
      <c r="D43" s="6">
        <f>AVERAGE(C41:C43)</f>
        <v>22.757409642751497</v>
      </c>
      <c r="E43" s="3">
        <f>STDEV(C41:C43)</f>
        <v>0.4921376163870132</v>
      </c>
      <c r="F43" s="7">
        <f>D43-15.48</f>
        <v>7.2774096427514969</v>
      </c>
    </row>
    <row r="44" spans="1:8" x14ac:dyDescent="0.15">
      <c r="A44" s="4" t="s">
        <v>5</v>
      </c>
      <c r="B44" s="4" t="s">
        <v>29</v>
      </c>
      <c r="C44" s="5">
        <v>21.169141239495499</v>
      </c>
      <c r="D44" s="6"/>
    </row>
    <row r="45" spans="1:8" x14ac:dyDescent="0.15">
      <c r="A45" s="4" t="s">
        <v>5</v>
      </c>
      <c r="B45" s="4" t="s">
        <v>29</v>
      </c>
      <c r="C45" s="5">
        <v>22.195962525678301</v>
      </c>
      <c r="D45" s="6"/>
    </row>
    <row r="46" spans="1:8" x14ac:dyDescent="0.15">
      <c r="A46" s="4" t="s">
        <v>5</v>
      </c>
      <c r="B46" s="4" t="s">
        <v>29</v>
      </c>
      <c r="C46" s="5">
        <v>21.954070713239599</v>
      </c>
      <c r="D46" s="6">
        <f>AVERAGE(C44:C46)</f>
        <v>21.773058159471134</v>
      </c>
      <c r="E46" s="3">
        <f>STDEV(C44:C46)</f>
        <v>0.53680969337919215</v>
      </c>
      <c r="F46" s="8">
        <f>D46-15.12</f>
        <v>6.6530581594711347</v>
      </c>
    </row>
    <row r="47" spans="1:8" x14ac:dyDescent="0.15">
      <c r="A47" s="4" t="s">
        <v>8</v>
      </c>
      <c r="B47" s="4" t="s">
        <v>12</v>
      </c>
      <c r="C47" s="5">
        <v>19.039093196939501</v>
      </c>
      <c r="D47" s="6"/>
    </row>
    <row r="48" spans="1:8" x14ac:dyDescent="0.15">
      <c r="A48" s="4" t="s">
        <v>8</v>
      </c>
      <c r="B48" s="4" t="s">
        <v>12</v>
      </c>
      <c r="C48" s="5">
        <v>19.0310073948046</v>
      </c>
      <c r="D48" s="6"/>
    </row>
    <row r="49" spans="1:6" x14ac:dyDescent="0.15">
      <c r="A49" s="4" t="s">
        <v>8</v>
      </c>
      <c r="B49" s="4" t="s">
        <v>12</v>
      </c>
      <c r="C49" s="5">
        <v>18.5888344134551</v>
      </c>
      <c r="D49" s="6">
        <f>AVERAGE(C47:C49)</f>
        <v>18.886311668399731</v>
      </c>
      <c r="E49" s="3">
        <f>STDEV(C47:C49)</f>
        <v>0.25765458070076525</v>
      </c>
      <c r="F49" s="8">
        <f>D49-15.92</f>
        <v>2.9663116683997313</v>
      </c>
    </row>
    <row r="50" spans="1:6" x14ac:dyDescent="0.15">
      <c r="A50" s="4" t="s">
        <v>8</v>
      </c>
      <c r="B50" s="4" t="s">
        <v>28</v>
      </c>
      <c r="C50" s="5">
        <v>18.7969367046896</v>
      </c>
      <c r="D50" s="6"/>
    </row>
    <row r="51" spans="1:6" x14ac:dyDescent="0.15">
      <c r="A51" s="4" t="s">
        <v>8</v>
      </c>
      <c r="B51" s="4" t="s">
        <v>28</v>
      </c>
      <c r="C51" s="5">
        <v>19.020868202764898</v>
      </c>
      <c r="D51" s="6"/>
    </row>
    <row r="52" spans="1:6" x14ac:dyDescent="0.15">
      <c r="A52" s="4" t="s">
        <v>8</v>
      </c>
      <c r="B52" s="4" t="s">
        <v>28</v>
      </c>
      <c r="C52" s="5">
        <v>18.928730469557799</v>
      </c>
      <c r="D52" s="6">
        <f>AVERAGE(C50:C52)</f>
        <v>18.915511792337433</v>
      </c>
      <c r="E52" s="3">
        <f>STDEV(C50:C52)</f>
        <v>0.11254945147869025</v>
      </c>
      <c r="F52" s="8">
        <f>D52-15.48</f>
        <v>3.435511792337433</v>
      </c>
    </row>
    <row r="53" spans="1:6" x14ac:dyDescent="0.15">
      <c r="A53" s="4" t="s">
        <v>8</v>
      </c>
      <c r="B53" s="4" t="s">
        <v>29</v>
      </c>
      <c r="C53" s="5">
        <v>18.7043650179194</v>
      </c>
      <c r="D53" s="6"/>
    </row>
    <row r="54" spans="1:6" x14ac:dyDescent="0.15">
      <c r="A54" s="4" t="s">
        <v>8</v>
      </c>
      <c r="B54" s="4" t="s">
        <v>29</v>
      </c>
      <c r="C54" s="5">
        <v>18.6664387355668</v>
      </c>
      <c r="D54" s="6"/>
    </row>
    <row r="55" spans="1:6" x14ac:dyDescent="0.15">
      <c r="A55" s="4" t="s">
        <v>8</v>
      </c>
      <c r="B55" s="4" t="s">
        <v>29</v>
      </c>
      <c r="C55" s="5">
        <v>18.538336146429501</v>
      </c>
      <c r="D55" s="6">
        <f>AVERAGE(C53:C55)</f>
        <v>18.636379966638568</v>
      </c>
      <c r="E55" s="3">
        <f>STDEV(C53:C55)</f>
        <v>8.7000251345401736E-2</v>
      </c>
      <c r="F55" s="8">
        <f>D55-15.12</f>
        <v>3.5163799666385689</v>
      </c>
    </row>
    <row r="56" spans="1:6" x14ac:dyDescent="0.15">
      <c r="A56" s="4" t="s">
        <v>9</v>
      </c>
      <c r="B56" s="4" t="s">
        <v>12</v>
      </c>
      <c r="C56" s="5">
        <v>29.144048293859001</v>
      </c>
      <c r="D56" s="6"/>
    </row>
    <row r="57" spans="1:6" x14ac:dyDescent="0.15">
      <c r="A57" s="4" t="s">
        <v>9</v>
      </c>
      <c r="B57" s="4" t="s">
        <v>12</v>
      </c>
      <c r="C57" s="5">
        <v>29.312236601915</v>
      </c>
      <c r="D57" s="6"/>
    </row>
    <row r="58" spans="1:6" x14ac:dyDescent="0.15">
      <c r="A58" s="4" t="s">
        <v>9</v>
      </c>
      <c r="B58" s="4" t="s">
        <v>12</v>
      </c>
      <c r="C58" s="5">
        <v>28.9552498325877</v>
      </c>
      <c r="D58" s="6">
        <f>AVERAGE(C56:C58)</f>
        <v>29.137178242787233</v>
      </c>
      <c r="E58" s="3">
        <f>STDEV(C56:C58)</f>
        <v>0.17859251543662791</v>
      </c>
      <c r="F58" s="7">
        <f>D58-15.92</f>
        <v>13.217178242787233</v>
      </c>
    </row>
    <row r="59" spans="1:6" x14ac:dyDescent="0.15">
      <c r="A59" s="4" t="s">
        <v>9</v>
      </c>
      <c r="B59" s="4" t="s">
        <v>28</v>
      </c>
      <c r="C59" s="5">
        <v>29.826061299899202</v>
      </c>
      <c r="D59" s="6"/>
    </row>
    <row r="60" spans="1:6" x14ac:dyDescent="0.15">
      <c r="A60" s="4" t="s">
        <v>9</v>
      </c>
      <c r="B60" s="4" t="s">
        <v>28</v>
      </c>
      <c r="C60" s="5">
        <v>29.5598163044138</v>
      </c>
      <c r="D60" s="6"/>
    </row>
    <row r="61" spans="1:6" x14ac:dyDescent="0.15">
      <c r="A61" s="4" t="s">
        <v>9</v>
      </c>
      <c r="B61" s="4" t="s">
        <v>28</v>
      </c>
      <c r="C61" s="5">
        <v>29.2397834577128</v>
      </c>
      <c r="D61" s="6">
        <f>AVERAGE(C59:C61)</f>
        <v>29.541887020675265</v>
      </c>
      <c r="E61" s="3">
        <f>STDEV(C59:C61)</f>
        <v>0.29354986198466926</v>
      </c>
      <c r="F61" s="7">
        <f>D61-15.48</f>
        <v>14.061887020675265</v>
      </c>
    </row>
    <row r="62" spans="1:6" x14ac:dyDescent="0.15">
      <c r="A62" s="4" t="s">
        <v>9</v>
      </c>
      <c r="B62" s="4" t="s">
        <v>29</v>
      </c>
      <c r="C62" s="5">
        <v>29.291305739798901</v>
      </c>
      <c r="D62" s="6"/>
    </row>
    <row r="63" spans="1:6" x14ac:dyDescent="0.15">
      <c r="A63" s="4" t="s">
        <v>9</v>
      </c>
      <c r="B63" s="4" t="s">
        <v>29</v>
      </c>
      <c r="C63" s="5">
        <v>28.468941791635402</v>
      </c>
      <c r="D63" s="6"/>
    </row>
    <row r="64" spans="1:6" x14ac:dyDescent="0.15">
      <c r="A64" s="4" t="s">
        <v>9</v>
      </c>
      <c r="B64" s="4" t="s">
        <v>29</v>
      </c>
      <c r="C64" s="5">
        <v>29.1055434013116</v>
      </c>
      <c r="D64" s="6">
        <f>AVERAGE(C62:C64)</f>
        <v>28.955263644248635</v>
      </c>
      <c r="E64" s="3">
        <f>STDEV(C62:C64)</f>
        <v>0.43128716633693442</v>
      </c>
      <c r="F64" s="7">
        <f>D64-15.12</f>
        <v>13.835263644248636</v>
      </c>
    </row>
    <row r="65" spans="1:6" x14ac:dyDescent="0.15">
      <c r="A65" s="4" t="s">
        <v>10</v>
      </c>
      <c r="B65" s="4" t="s">
        <v>12</v>
      </c>
      <c r="C65" s="5">
        <v>32.093890760326701</v>
      </c>
      <c r="D65" s="6"/>
    </row>
    <row r="66" spans="1:6" x14ac:dyDescent="0.15">
      <c r="A66" s="4" t="s">
        <v>10</v>
      </c>
      <c r="B66" s="4" t="s">
        <v>12</v>
      </c>
      <c r="C66" s="5">
        <v>33.279589677885099</v>
      </c>
      <c r="D66" s="6"/>
    </row>
    <row r="67" spans="1:6" x14ac:dyDescent="0.15">
      <c r="A67" s="4" t="s">
        <v>10</v>
      </c>
      <c r="B67" s="4" t="s">
        <v>12</v>
      </c>
      <c r="C67" s="5">
        <v>33.263038013977599</v>
      </c>
      <c r="D67" s="6">
        <f>AVERAGE(C65:C67)</f>
        <v>32.878839484063128</v>
      </c>
      <c r="E67" s="3">
        <f>STDEV(C65:C67)</f>
        <v>0.6798359092943802</v>
      </c>
      <c r="F67" s="7">
        <f>D67-15.92</f>
        <v>16.958839484063127</v>
      </c>
    </row>
    <row r="68" spans="1:6" x14ac:dyDescent="0.15">
      <c r="A68" s="4" t="s">
        <v>10</v>
      </c>
      <c r="B68" s="4" t="s">
        <v>28</v>
      </c>
      <c r="C68" s="5">
        <v>34.108267951653197</v>
      </c>
      <c r="D68" s="6"/>
    </row>
    <row r="69" spans="1:6" x14ac:dyDescent="0.15">
      <c r="A69" s="4" t="s">
        <v>10</v>
      </c>
      <c r="B69" s="4" t="s">
        <v>28</v>
      </c>
      <c r="C69" s="5">
        <v>32.478021252584803</v>
      </c>
      <c r="D69" s="6"/>
    </row>
    <row r="70" spans="1:6" x14ac:dyDescent="0.15">
      <c r="A70" s="4" t="s">
        <v>10</v>
      </c>
      <c r="B70" s="4" t="s">
        <v>28</v>
      </c>
      <c r="C70" s="5">
        <v>33.215150395624804</v>
      </c>
      <c r="D70" s="6">
        <f>AVERAGE(C68:C70)</f>
        <v>33.267146533287601</v>
      </c>
      <c r="E70" s="3">
        <f>STDEV(C68:C70)</f>
        <v>0.8163662007363699</v>
      </c>
      <c r="F70" s="7">
        <f>D70-15.48</f>
        <v>17.787146533287601</v>
      </c>
    </row>
    <row r="71" spans="1:6" x14ac:dyDescent="0.15">
      <c r="A71" s="4" t="s">
        <v>10</v>
      </c>
      <c r="B71" s="4" t="s">
        <v>29</v>
      </c>
      <c r="C71" s="5">
        <v>33.041526789552897</v>
      </c>
      <c r="D71" s="6"/>
    </row>
    <row r="72" spans="1:6" x14ac:dyDescent="0.15">
      <c r="A72" s="4" t="s">
        <v>10</v>
      </c>
      <c r="B72" s="4" t="s">
        <v>29</v>
      </c>
      <c r="C72" s="5">
        <v>33.335164316212001</v>
      </c>
      <c r="D72" s="6"/>
    </row>
    <row r="73" spans="1:6" x14ac:dyDescent="0.15">
      <c r="A73" s="4" t="s">
        <v>10</v>
      </c>
      <c r="B73" s="4" t="s">
        <v>29</v>
      </c>
      <c r="C73" s="5">
        <v>32.5923127211978</v>
      </c>
      <c r="D73" s="6">
        <f>AVERAGE(C71:C73)</f>
        <v>32.989667942320899</v>
      </c>
      <c r="E73" s="3">
        <f>STDEV(C71:C73)</f>
        <v>0.37413116427392079</v>
      </c>
      <c r="F73" s="7">
        <f>D73-15.12</f>
        <v>17.869667942320902</v>
      </c>
    </row>
    <row r="74" spans="1:6" x14ac:dyDescent="0.15">
      <c r="A74" s="4" t="s">
        <v>11</v>
      </c>
      <c r="B74" s="4" t="s">
        <v>12</v>
      </c>
      <c r="C74" s="5">
        <v>20.0080852009967</v>
      </c>
      <c r="D74" s="6"/>
    </row>
    <row r="75" spans="1:6" x14ac:dyDescent="0.15">
      <c r="A75" s="4" t="s">
        <v>11</v>
      </c>
      <c r="B75" s="4" t="s">
        <v>12</v>
      </c>
      <c r="C75" s="5">
        <v>19.781901462641098</v>
      </c>
      <c r="D75" s="6"/>
    </row>
    <row r="76" spans="1:6" x14ac:dyDescent="0.15">
      <c r="A76" s="4" t="s">
        <v>11</v>
      </c>
      <c r="B76" s="4" t="s">
        <v>12</v>
      </c>
      <c r="C76" s="5">
        <v>19.852525653312799</v>
      </c>
      <c r="D76" s="6">
        <f>AVERAGE(C74:C76)</f>
        <v>19.880837438983534</v>
      </c>
      <c r="E76" s="3">
        <f>STDEV(C74:C76)</f>
        <v>0.11571922390004145</v>
      </c>
      <c r="F76" s="8">
        <f>D76-15.92</f>
        <v>3.9608374389835337</v>
      </c>
    </row>
    <row r="77" spans="1:6" x14ac:dyDescent="0.15">
      <c r="A77" s="4" t="s">
        <v>11</v>
      </c>
      <c r="B77" s="4" t="s">
        <v>28</v>
      </c>
      <c r="C77" s="5">
        <v>19.720587721059101</v>
      </c>
      <c r="D77" s="6"/>
    </row>
    <row r="78" spans="1:6" x14ac:dyDescent="0.15">
      <c r="A78" s="4" t="s">
        <v>11</v>
      </c>
      <c r="B78" s="4" t="s">
        <v>28</v>
      </c>
      <c r="C78" s="5">
        <v>19.89707379415</v>
      </c>
      <c r="D78" s="6"/>
    </row>
    <row r="79" spans="1:6" x14ac:dyDescent="0.15">
      <c r="A79" s="4" t="s">
        <v>11</v>
      </c>
      <c r="B79" s="4" t="s">
        <v>28</v>
      </c>
      <c r="C79" s="5">
        <v>19.685628287416801</v>
      </c>
      <c r="D79" s="6">
        <f>AVERAGE(C77:C79)</f>
        <v>19.767763267541966</v>
      </c>
      <c r="E79" s="3">
        <f>STDEV(C77:C79)</f>
        <v>0.11334217978706178</v>
      </c>
      <c r="F79" s="8">
        <f>D79-15.48</f>
        <v>4.2877632675419655</v>
      </c>
    </row>
    <row r="80" spans="1:6" x14ac:dyDescent="0.15">
      <c r="A80" s="4" t="s">
        <v>11</v>
      </c>
      <c r="B80" s="4" t="s">
        <v>29</v>
      </c>
      <c r="C80" s="5">
        <v>19.493409232247799</v>
      </c>
      <c r="D80" s="6"/>
    </row>
    <row r="81" spans="1:6" x14ac:dyDescent="0.15">
      <c r="A81" s="4" t="s">
        <v>11</v>
      </c>
      <c r="B81" s="4" t="s">
        <v>29</v>
      </c>
      <c r="C81" s="5">
        <v>19.495270908329399</v>
      </c>
      <c r="D81" s="6"/>
    </row>
    <row r="82" spans="1:6" x14ac:dyDescent="0.15">
      <c r="A82" s="4" t="s">
        <v>11</v>
      </c>
      <c r="B82" s="4" t="s">
        <v>29</v>
      </c>
      <c r="C82" s="5">
        <v>19.429623976469699</v>
      </c>
      <c r="D82" s="6">
        <f>AVERAGE(C80:C82)</f>
        <v>19.472768039015634</v>
      </c>
      <c r="E82" s="3">
        <f>STDEV(C80:C82)</f>
        <v>3.737544727737388E-2</v>
      </c>
      <c r="F82" s="8">
        <f>D82-15.12</f>
        <v>4.3527680390156345</v>
      </c>
    </row>
    <row r="83" spans="1:6" x14ac:dyDescent="0.15">
      <c r="A83" s="4" t="s">
        <v>16</v>
      </c>
      <c r="B83" s="4" t="s">
        <v>12</v>
      </c>
      <c r="C83" s="5">
        <v>37.167333711761401</v>
      </c>
      <c r="D83" s="4" t="s">
        <v>17</v>
      </c>
    </row>
    <row r="84" spans="1:6" x14ac:dyDescent="0.15">
      <c r="A84" s="4" t="s">
        <v>16</v>
      </c>
      <c r="B84" s="4" t="s">
        <v>12</v>
      </c>
      <c r="C84" s="5">
        <v>37.612376455547803</v>
      </c>
      <c r="D84" s="4" t="s">
        <v>17</v>
      </c>
    </row>
    <row r="85" spans="1:6" x14ac:dyDescent="0.15">
      <c r="A85" s="4" t="s">
        <v>16</v>
      </c>
      <c r="B85" s="4" t="s">
        <v>12</v>
      </c>
      <c r="C85" s="5">
        <v>38.791955835618403</v>
      </c>
      <c r="D85" s="4"/>
    </row>
    <row r="86" spans="1:6" x14ac:dyDescent="0.15">
      <c r="A86" s="4" t="s">
        <v>16</v>
      </c>
      <c r="B86" s="4" t="s">
        <v>28</v>
      </c>
      <c r="C86" s="5">
        <v>39.228417556345399</v>
      </c>
      <c r="D86" s="4" t="s">
        <v>17</v>
      </c>
    </row>
    <row r="87" spans="1:6" x14ac:dyDescent="0.15">
      <c r="A87" s="4" t="s">
        <v>16</v>
      </c>
      <c r="B87" s="4" t="s">
        <v>28</v>
      </c>
      <c r="C87" s="5">
        <v>36.441070055165802</v>
      </c>
      <c r="D87" s="4" t="s">
        <v>17</v>
      </c>
    </row>
    <row r="88" spans="1:6" x14ac:dyDescent="0.15">
      <c r="A88" s="4" t="s">
        <v>16</v>
      </c>
      <c r="B88" s="4" t="s">
        <v>28</v>
      </c>
      <c r="C88" s="5">
        <v>36.3204131230423</v>
      </c>
      <c r="D88" s="4" t="s">
        <v>17</v>
      </c>
    </row>
    <row r="89" spans="1:6" x14ac:dyDescent="0.15">
      <c r="A89" s="4" t="s">
        <v>16</v>
      </c>
      <c r="B89" s="4" t="s">
        <v>29</v>
      </c>
      <c r="C89" s="5">
        <v>38.241624061447602</v>
      </c>
      <c r="D89" s="4" t="s">
        <v>17</v>
      </c>
    </row>
    <row r="90" spans="1:6" x14ac:dyDescent="0.15">
      <c r="A90" s="4" t="s">
        <v>16</v>
      </c>
      <c r="B90" s="4" t="s">
        <v>29</v>
      </c>
      <c r="D90" s="4" t="s">
        <v>17</v>
      </c>
    </row>
    <row r="91" spans="1:6" x14ac:dyDescent="0.15">
      <c r="A91" s="4" t="s">
        <v>16</v>
      </c>
      <c r="B91" s="4" t="s">
        <v>29</v>
      </c>
      <c r="C91" s="5">
        <v>38.230298850825299</v>
      </c>
      <c r="D91" s="4" t="s">
        <v>17</v>
      </c>
    </row>
    <row r="92" spans="1:6" x14ac:dyDescent="0.15">
      <c r="A92" s="4" t="s">
        <v>18</v>
      </c>
      <c r="B92" s="4" t="s">
        <v>12</v>
      </c>
      <c r="D92" s="4" t="s">
        <v>17</v>
      </c>
    </row>
    <row r="93" spans="1:6" x14ac:dyDescent="0.15">
      <c r="A93" s="4" t="s">
        <v>18</v>
      </c>
      <c r="B93" s="4" t="s">
        <v>12</v>
      </c>
      <c r="C93" s="5">
        <v>32.643162725327798</v>
      </c>
      <c r="D93" s="4" t="s">
        <v>17</v>
      </c>
    </row>
    <row r="94" spans="1:6" x14ac:dyDescent="0.15">
      <c r="A94" s="4" t="s">
        <v>18</v>
      </c>
      <c r="B94" s="4" t="s">
        <v>12</v>
      </c>
      <c r="C94" s="5">
        <v>32.029860415328002</v>
      </c>
      <c r="D94" s="4" t="s">
        <v>17</v>
      </c>
    </row>
    <row r="95" spans="1:6" x14ac:dyDescent="0.15">
      <c r="A95" s="4" t="s">
        <v>18</v>
      </c>
      <c r="B95" s="4" t="s">
        <v>28</v>
      </c>
      <c r="C95" s="5">
        <v>32.096889008408503</v>
      </c>
      <c r="D95" s="4" t="s">
        <v>17</v>
      </c>
    </row>
    <row r="96" spans="1:6" x14ac:dyDescent="0.15">
      <c r="A96" s="4" t="s">
        <v>18</v>
      </c>
      <c r="B96" s="4" t="s">
        <v>28</v>
      </c>
      <c r="C96" s="5">
        <v>33.399328780915504</v>
      </c>
      <c r="D96" s="4" t="s">
        <v>17</v>
      </c>
    </row>
    <row r="97" spans="1:4" x14ac:dyDescent="0.15">
      <c r="A97" s="4" t="s">
        <v>18</v>
      </c>
      <c r="B97" s="4" t="s">
        <v>28</v>
      </c>
      <c r="C97" s="5">
        <v>33.365840654250199</v>
      </c>
      <c r="D97" s="4" t="s">
        <v>17</v>
      </c>
    </row>
    <row r="98" spans="1:4" x14ac:dyDescent="0.15">
      <c r="A98" s="4" t="s">
        <v>18</v>
      </c>
      <c r="B98" s="4" t="s">
        <v>29</v>
      </c>
      <c r="C98" s="5">
        <v>30.861357309748801</v>
      </c>
      <c r="D98" s="4" t="s">
        <v>17</v>
      </c>
    </row>
    <row r="99" spans="1:4" x14ac:dyDescent="0.15">
      <c r="A99" s="4" t="s">
        <v>18</v>
      </c>
      <c r="B99" s="4" t="s">
        <v>29</v>
      </c>
      <c r="C99" s="5">
        <v>31.201496450428198</v>
      </c>
      <c r="D99" s="4" t="s">
        <v>17</v>
      </c>
    </row>
    <row r="100" spans="1:4" x14ac:dyDescent="0.15">
      <c r="A100" s="4" t="s">
        <v>18</v>
      </c>
      <c r="B100" s="4" t="s">
        <v>29</v>
      </c>
      <c r="C100" s="5">
        <v>32.258865017959899</v>
      </c>
      <c r="D100" s="4" t="s">
        <v>17</v>
      </c>
    </row>
    <row r="101" spans="1:4" x14ac:dyDescent="0.15">
      <c r="A101" s="4" t="s">
        <v>19</v>
      </c>
      <c r="B101" s="4" t="s">
        <v>12</v>
      </c>
      <c r="C101" s="5">
        <v>31.737667646254199</v>
      </c>
      <c r="D101" s="4" t="s">
        <v>17</v>
      </c>
    </row>
    <row r="102" spans="1:4" x14ac:dyDescent="0.15">
      <c r="A102" s="4" t="s">
        <v>19</v>
      </c>
      <c r="B102" s="4" t="s">
        <v>12</v>
      </c>
      <c r="C102" s="5">
        <v>32.5776826902351</v>
      </c>
      <c r="D102" s="4" t="s">
        <v>17</v>
      </c>
    </row>
    <row r="103" spans="1:4" x14ac:dyDescent="0.15">
      <c r="A103" s="4" t="s">
        <v>19</v>
      </c>
      <c r="B103" s="4" t="s">
        <v>12</v>
      </c>
      <c r="C103" s="5">
        <v>33.408941285348398</v>
      </c>
      <c r="D103" s="4" t="s">
        <v>17</v>
      </c>
    </row>
    <row r="104" spans="1:4" x14ac:dyDescent="0.15">
      <c r="A104" s="4" t="s">
        <v>19</v>
      </c>
      <c r="B104" s="4" t="s">
        <v>28</v>
      </c>
      <c r="C104" s="5">
        <v>31.268527834677801</v>
      </c>
      <c r="D104" s="4" t="s">
        <v>17</v>
      </c>
    </row>
    <row r="105" spans="1:4" x14ac:dyDescent="0.15">
      <c r="A105" s="4" t="s">
        <v>19</v>
      </c>
      <c r="B105" s="4" t="s">
        <v>28</v>
      </c>
      <c r="C105" s="5">
        <v>30.793166089066599</v>
      </c>
      <c r="D105" s="4" t="s">
        <v>17</v>
      </c>
    </row>
    <row r="106" spans="1:4" x14ac:dyDescent="0.15">
      <c r="A106" s="4" t="s">
        <v>19</v>
      </c>
      <c r="B106" s="4" t="s">
        <v>28</v>
      </c>
      <c r="C106" s="5">
        <v>30.1298274348866</v>
      </c>
      <c r="D106" s="4" t="s">
        <v>17</v>
      </c>
    </row>
    <row r="107" spans="1:4" x14ac:dyDescent="0.15">
      <c r="A107" s="4" t="s">
        <v>19</v>
      </c>
      <c r="B107" s="4" t="s">
        <v>29</v>
      </c>
      <c r="C107" s="5">
        <v>30.319211974752101</v>
      </c>
      <c r="D107" s="4" t="s">
        <v>17</v>
      </c>
    </row>
    <row r="108" spans="1:4" x14ac:dyDescent="0.15">
      <c r="A108" s="4" t="s">
        <v>19</v>
      </c>
      <c r="B108" s="4" t="s">
        <v>29</v>
      </c>
      <c r="C108" s="5">
        <v>30.233277519322101</v>
      </c>
      <c r="D108" s="4" t="s">
        <v>17</v>
      </c>
    </row>
    <row r="109" spans="1:4" x14ac:dyDescent="0.15">
      <c r="A109" s="4" t="s">
        <v>19</v>
      </c>
      <c r="B109" s="4" t="s">
        <v>29</v>
      </c>
      <c r="C109" s="5">
        <v>29.939717462070501</v>
      </c>
      <c r="D109" s="4" t="s">
        <v>17</v>
      </c>
    </row>
    <row r="110" spans="1:4" x14ac:dyDescent="0.15">
      <c r="A110" s="4" t="s">
        <v>20</v>
      </c>
      <c r="B110" s="4" t="s">
        <v>12</v>
      </c>
      <c r="C110" s="5">
        <v>35.165827597443801</v>
      </c>
      <c r="D110" s="4" t="s">
        <v>17</v>
      </c>
    </row>
    <row r="111" spans="1:4" x14ac:dyDescent="0.15">
      <c r="A111" s="4" t="s">
        <v>20</v>
      </c>
      <c r="B111" s="4" t="s">
        <v>12</v>
      </c>
      <c r="D111" s="4" t="s">
        <v>17</v>
      </c>
    </row>
    <row r="112" spans="1:4" x14ac:dyDescent="0.15">
      <c r="A112" s="4" t="s">
        <v>20</v>
      </c>
      <c r="B112" s="4" t="s">
        <v>12</v>
      </c>
      <c r="C112" s="5">
        <v>36.315491250063602</v>
      </c>
      <c r="D112" s="4" t="s">
        <v>17</v>
      </c>
    </row>
    <row r="113" spans="1:4" x14ac:dyDescent="0.15">
      <c r="A113" s="4" t="s">
        <v>20</v>
      </c>
      <c r="B113" s="4" t="s">
        <v>28</v>
      </c>
      <c r="C113" s="5">
        <v>33.802753091217397</v>
      </c>
      <c r="D113" s="4" t="s">
        <v>17</v>
      </c>
    </row>
    <row r="114" spans="1:4" x14ac:dyDescent="0.15">
      <c r="A114" s="4" t="s">
        <v>20</v>
      </c>
      <c r="B114" s="4" t="s">
        <v>28</v>
      </c>
      <c r="C114" s="5">
        <v>38.996453409448499</v>
      </c>
      <c r="D114" s="4" t="s">
        <v>17</v>
      </c>
    </row>
    <row r="115" spans="1:4" x14ac:dyDescent="0.15">
      <c r="A115" s="4" t="s">
        <v>20</v>
      </c>
      <c r="B115" s="4" t="s">
        <v>28</v>
      </c>
      <c r="C115" s="5">
        <v>33.739521189920403</v>
      </c>
      <c r="D115" s="4" t="s">
        <v>17</v>
      </c>
    </row>
    <row r="116" spans="1:4" x14ac:dyDescent="0.15">
      <c r="A116" s="4" t="s">
        <v>20</v>
      </c>
      <c r="B116" s="4" t="s">
        <v>29</v>
      </c>
      <c r="C116" s="5">
        <v>33.206957924780902</v>
      </c>
      <c r="D116" s="4" t="s">
        <v>17</v>
      </c>
    </row>
    <row r="117" spans="1:4" x14ac:dyDescent="0.15">
      <c r="A117" s="4" t="s">
        <v>20</v>
      </c>
      <c r="B117" s="4" t="s">
        <v>29</v>
      </c>
      <c r="C117" s="5">
        <v>34.798736747132899</v>
      </c>
      <c r="D117" s="4" t="s">
        <v>17</v>
      </c>
    </row>
    <row r="118" spans="1:4" x14ac:dyDescent="0.15">
      <c r="A118" s="4" t="s">
        <v>20</v>
      </c>
      <c r="B118" s="4" t="s">
        <v>29</v>
      </c>
      <c r="C118" s="5">
        <v>34.556986190144897</v>
      </c>
      <c r="D118" s="4" t="s">
        <v>17</v>
      </c>
    </row>
    <row r="119" spans="1:4" x14ac:dyDescent="0.15">
      <c r="D119" s="4" t="s">
        <v>17</v>
      </c>
    </row>
    <row r="120" spans="1:4" x14ac:dyDescent="0.15">
      <c r="D120" s="4" t="s">
        <v>17</v>
      </c>
    </row>
    <row r="121" spans="1:4" x14ac:dyDescent="0.15">
      <c r="D121" s="4" t="s">
        <v>17</v>
      </c>
    </row>
    <row r="122" spans="1:4" x14ac:dyDescent="0.15">
      <c r="D122" s="4" t="s">
        <v>17</v>
      </c>
    </row>
    <row r="123" spans="1:4" x14ac:dyDescent="0.15">
      <c r="D123" s="4" t="s">
        <v>17</v>
      </c>
    </row>
    <row r="124" spans="1:4" x14ac:dyDescent="0.15">
      <c r="D124" s="4" t="s">
        <v>17</v>
      </c>
    </row>
    <row r="125" spans="1:4" x14ac:dyDescent="0.15">
      <c r="D125" s="4" t="s">
        <v>17</v>
      </c>
    </row>
    <row r="126" spans="1:4" x14ac:dyDescent="0.15">
      <c r="D126" s="4" t="s">
        <v>17</v>
      </c>
    </row>
    <row r="127" spans="1:4" x14ac:dyDescent="0.15">
      <c r="D127" s="4" t="s">
        <v>17</v>
      </c>
    </row>
    <row r="128" spans="1:4" x14ac:dyDescent="0.15">
      <c r="D128" s="4" t="s">
        <v>17</v>
      </c>
    </row>
    <row r="129" spans="4:4" x14ac:dyDescent="0.15">
      <c r="D129" s="4" t="s">
        <v>17</v>
      </c>
    </row>
    <row r="130" spans="4:4" x14ac:dyDescent="0.15">
      <c r="D130" s="4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353FB-B08B-3A47-9CB9-AF8948EA2ED5}">
  <dimension ref="A1:M37"/>
  <sheetViews>
    <sheetView zoomScale="150" workbookViewId="0">
      <selection activeCell="G34" sqref="G34"/>
    </sheetView>
  </sheetViews>
  <sheetFormatPr baseColWidth="10" defaultRowHeight="12" x14ac:dyDescent="0.15"/>
  <cols>
    <col min="1" max="1" width="10.83203125" style="3"/>
    <col min="2" max="2" width="11.83203125" style="3" customWidth="1"/>
    <col min="3" max="9" width="10.83203125" style="3"/>
    <col min="10" max="11" width="17.5" style="3" bestFit="1" customWidth="1"/>
    <col min="12" max="13" width="10.83203125" style="3"/>
    <col min="14" max="14" width="17.33203125" style="3" customWidth="1"/>
    <col min="15" max="16384" width="10.83203125" style="3"/>
  </cols>
  <sheetData>
    <row r="1" spans="1:13" ht="13" x14ac:dyDescent="0.15">
      <c r="A1" s="1" t="s">
        <v>0</v>
      </c>
      <c r="B1" s="1" t="s">
        <v>6</v>
      </c>
      <c r="C1" s="1" t="s">
        <v>7</v>
      </c>
      <c r="D1" s="1" t="s">
        <v>14</v>
      </c>
      <c r="E1" s="1" t="s">
        <v>15</v>
      </c>
      <c r="F1" s="1" t="s">
        <v>6</v>
      </c>
      <c r="G1" s="1" t="s">
        <v>0</v>
      </c>
      <c r="H1" s="1" t="s">
        <v>7</v>
      </c>
      <c r="J1" s="1" t="s">
        <v>25</v>
      </c>
      <c r="K1" s="1" t="s">
        <v>26</v>
      </c>
      <c r="L1" s="2" t="s">
        <v>27</v>
      </c>
      <c r="M1" s="1" t="s">
        <v>15</v>
      </c>
    </row>
    <row r="2" spans="1:13" x14ac:dyDescent="0.15">
      <c r="A2" s="4" t="s">
        <v>16</v>
      </c>
      <c r="B2" s="4" t="s">
        <v>12</v>
      </c>
      <c r="C2" s="5">
        <v>37.167333711761401</v>
      </c>
    </row>
    <row r="3" spans="1:13" x14ac:dyDescent="0.15">
      <c r="A3" s="4" t="s">
        <v>16</v>
      </c>
      <c r="B3" s="4" t="s">
        <v>12</v>
      </c>
      <c r="C3" s="5">
        <v>37.612376455547803</v>
      </c>
      <c r="F3" s="4" t="s">
        <v>12</v>
      </c>
      <c r="G3" s="4" t="s">
        <v>1</v>
      </c>
      <c r="H3" s="6">
        <v>15.919906952999767</v>
      </c>
    </row>
    <row r="4" spans="1:13" x14ac:dyDescent="0.15">
      <c r="A4" s="4" t="s">
        <v>16</v>
      </c>
      <c r="B4" s="4" t="s">
        <v>12</v>
      </c>
      <c r="C4" s="5">
        <v>38.791955835618403</v>
      </c>
      <c r="D4" s="6">
        <f>AVERAGE(C2:C4)</f>
        <v>37.857222000975867</v>
      </c>
      <c r="E4" s="3">
        <f>STDEV(C2:C4)</f>
        <v>0.83953038489883369</v>
      </c>
      <c r="F4" s="4" t="s">
        <v>28</v>
      </c>
      <c r="G4" s="4" t="s">
        <v>1</v>
      </c>
      <c r="H4" s="6">
        <v>15.477990595274134</v>
      </c>
    </row>
    <row r="5" spans="1:13" x14ac:dyDescent="0.15">
      <c r="A5" s="4" t="s">
        <v>16</v>
      </c>
      <c r="B5" s="4" t="s">
        <v>28</v>
      </c>
      <c r="C5" s="5">
        <v>39.228417556345399</v>
      </c>
      <c r="D5" s="6"/>
      <c r="F5" s="4" t="s">
        <v>29</v>
      </c>
      <c r="G5" s="4" t="s">
        <v>1</v>
      </c>
      <c r="H5" s="6">
        <v>15.122751877046298</v>
      </c>
    </row>
    <row r="6" spans="1:13" x14ac:dyDescent="0.15">
      <c r="A6" s="4" t="s">
        <v>16</v>
      </c>
      <c r="B6" s="4" t="s">
        <v>28</v>
      </c>
      <c r="C6" s="5">
        <v>36.441070055165802</v>
      </c>
      <c r="D6" s="6"/>
      <c r="F6" s="4" t="s">
        <v>12</v>
      </c>
      <c r="G6" s="4" t="s">
        <v>16</v>
      </c>
      <c r="H6" s="6">
        <v>37.857222000975867</v>
      </c>
      <c r="J6" s="7">
        <f>H6-H3</f>
        <v>21.937315047976099</v>
      </c>
      <c r="L6" s="3">
        <f>2^-K6</f>
        <v>1</v>
      </c>
    </row>
    <row r="7" spans="1:13" x14ac:dyDescent="0.15">
      <c r="A7" s="4" t="s">
        <v>16</v>
      </c>
      <c r="B7" s="4" t="s">
        <v>28</v>
      </c>
      <c r="C7" s="5">
        <v>36.3204131230423</v>
      </c>
      <c r="D7" s="6">
        <f t="shared" ref="D7:D37" si="0">AVERAGE(C5:C7)</f>
        <v>37.329966911517836</v>
      </c>
      <c r="E7" s="3">
        <f t="shared" ref="E7:E37" si="1">STDEV(C5:C7)</f>
        <v>1.6452129533747328</v>
      </c>
      <c r="F7" s="4" t="s">
        <v>28</v>
      </c>
      <c r="G7" s="4" t="s">
        <v>16</v>
      </c>
      <c r="H7" s="6">
        <v>37.329966911517836</v>
      </c>
      <c r="J7" s="7">
        <f>H7-H4</f>
        <v>21.8519763162437</v>
      </c>
      <c r="K7" s="7">
        <f>J7-J6</f>
        <v>-8.5338731732399253E-2</v>
      </c>
      <c r="L7" s="3">
        <f t="shared" ref="L7:L17" si="2">2^-K7</f>
        <v>1.0609368104841006</v>
      </c>
      <c r="M7" s="3">
        <v>1.6452129533747328</v>
      </c>
    </row>
    <row r="8" spans="1:13" x14ac:dyDescent="0.15">
      <c r="A8" s="4" t="s">
        <v>16</v>
      </c>
      <c r="B8" s="4" t="s">
        <v>29</v>
      </c>
      <c r="C8" s="5">
        <v>38.241624061447602</v>
      </c>
      <c r="D8" s="6"/>
      <c r="F8" s="4" t="s">
        <v>29</v>
      </c>
      <c r="G8" s="4" t="s">
        <v>16</v>
      </c>
      <c r="H8" s="6">
        <v>38.235961456136451</v>
      </c>
      <c r="J8" s="7">
        <f>H8-H5</f>
        <v>23.113209579090153</v>
      </c>
      <c r="K8" s="7">
        <f>J8-J6</f>
        <v>1.1758945311140536</v>
      </c>
      <c r="L8" s="3">
        <f t="shared" si="2"/>
        <v>0.44260923825943416</v>
      </c>
      <c r="M8" s="3">
        <v>8.0081332293963428E-3</v>
      </c>
    </row>
    <row r="9" spans="1:13" x14ac:dyDescent="0.15">
      <c r="A9" s="4" t="s">
        <v>16</v>
      </c>
      <c r="B9" s="4" t="s">
        <v>29</v>
      </c>
      <c r="C9" s="5"/>
      <c r="D9" s="6"/>
      <c r="F9" s="4" t="s">
        <v>12</v>
      </c>
      <c r="G9" s="4" t="s">
        <v>18</v>
      </c>
      <c r="H9" s="6">
        <v>32.3365115703279</v>
      </c>
      <c r="J9" s="7">
        <f>H9-H3</f>
        <v>16.416604617328133</v>
      </c>
      <c r="L9" s="3">
        <f t="shared" si="2"/>
        <v>1</v>
      </c>
    </row>
    <row r="10" spans="1:13" x14ac:dyDescent="0.15">
      <c r="A10" s="4" t="s">
        <v>16</v>
      </c>
      <c r="B10" s="4" t="s">
        <v>29</v>
      </c>
      <c r="C10" s="5">
        <v>38.230298850825299</v>
      </c>
      <c r="D10" s="6">
        <f t="shared" si="0"/>
        <v>38.235961456136451</v>
      </c>
      <c r="E10" s="3">
        <f t="shared" si="1"/>
        <v>8.0081332293963428E-3</v>
      </c>
      <c r="F10" s="4" t="s">
        <v>28</v>
      </c>
      <c r="G10" s="4" t="s">
        <v>18</v>
      </c>
      <c r="H10" s="6">
        <v>32.954019481191402</v>
      </c>
      <c r="J10" s="7">
        <f>H10-H4</f>
        <v>17.476028885917266</v>
      </c>
      <c r="K10" s="7">
        <f>J10-J9</f>
        <v>1.0594242685891331</v>
      </c>
      <c r="L10" s="3">
        <f t="shared" si="2"/>
        <v>0.47982350299672827</v>
      </c>
      <c r="M10" s="3">
        <v>0.74248558853802993</v>
      </c>
    </row>
    <row r="11" spans="1:13" x14ac:dyDescent="0.15">
      <c r="A11" s="4" t="s">
        <v>18</v>
      </c>
      <c r="B11" s="4" t="s">
        <v>12</v>
      </c>
      <c r="C11" s="5"/>
      <c r="D11" s="6"/>
      <c r="F11" s="4" t="s">
        <v>29</v>
      </c>
      <c r="G11" s="4" t="s">
        <v>18</v>
      </c>
      <c r="H11" s="6">
        <v>31.440572926045633</v>
      </c>
      <c r="J11" s="7">
        <f>H11-H5</f>
        <v>16.317821048999335</v>
      </c>
      <c r="K11" s="7">
        <f>J11-J9</f>
        <v>-9.878356832879831E-2</v>
      </c>
      <c r="L11" s="3">
        <f t="shared" si="2"/>
        <v>1.07087016026707</v>
      </c>
      <c r="M11" s="3">
        <v>0.72878331451989142</v>
      </c>
    </row>
    <row r="12" spans="1:13" x14ac:dyDescent="0.15">
      <c r="A12" s="4" t="s">
        <v>18</v>
      </c>
      <c r="B12" s="4" t="s">
        <v>12</v>
      </c>
      <c r="C12" s="5">
        <v>32.643162725327798</v>
      </c>
      <c r="D12" s="6"/>
      <c r="F12" s="4" t="s">
        <v>12</v>
      </c>
      <c r="G12" s="4" t="s">
        <v>19</v>
      </c>
      <c r="H12" s="6">
        <v>32.574763873945898</v>
      </c>
      <c r="J12" s="7">
        <f>H12-H3</f>
        <v>16.654856920946131</v>
      </c>
      <c r="L12" s="3">
        <f t="shared" si="2"/>
        <v>1</v>
      </c>
    </row>
    <row r="13" spans="1:13" x14ac:dyDescent="0.15">
      <c r="A13" s="4" t="s">
        <v>18</v>
      </c>
      <c r="B13" s="4" t="s">
        <v>12</v>
      </c>
      <c r="C13" s="5">
        <v>32.029860415328002</v>
      </c>
      <c r="D13" s="6">
        <f t="shared" si="0"/>
        <v>32.3365115703279</v>
      </c>
      <c r="E13" s="3">
        <f t="shared" si="1"/>
        <v>0.43367022231822966</v>
      </c>
      <c r="F13" s="4" t="s">
        <v>28</v>
      </c>
      <c r="G13" s="4" t="s">
        <v>19</v>
      </c>
      <c r="H13" s="6">
        <v>30.73050711954367</v>
      </c>
      <c r="J13" s="7">
        <f>H13-H4</f>
        <v>15.252516524269536</v>
      </c>
      <c r="K13" s="7">
        <f>J13-J12</f>
        <v>-1.4023403966765944</v>
      </c>
      <c r="L13" s="3">
        <f t="shared" si="2"/>
        <v>2.6433004112526812</v>
      </c>
      <c r="M13" s="3">
        <v>0.57193029292687159</v>
      </c>
    </row>
    <row r="14" spans="1:13" x14ac:dyDescent="0.15">
      <c r="A14" s="4" t="s">
        <v>18</v>
      </c>
      <c r="B14" s="4" t="s">
        <v>28</v>
      </c>
      <c r="C14" s="5">
        <v>32.096889008408503</v>
      </c>
      <c r="D14" s="6"/>
      <c r="F14" s="4" t="s">
        <v>29</v>
      </c>
      <c r="G14" s="4" t="s">
        <v>19</v>
      </c>
      <c r="H14" s="6">
        <v>30.164068985381565</v>
      </c>
      <c r="J14" s="7">
        <f>H14-H5</f>
        <v>15.041317108335267</v>
      </c>
      <c r="K14" s="7">
        <f>J14-J12</f>
        <v>-1.6135398126108633</v>
      </c>
      <c r="L14" s="3">
        <f t="shared" si="2"/>
        <v>3.0600173070054906</v>
      </c>
      <c r="M14" s="3">
        <v>0.19898840962857531</v>
      </c>
    </row>
    <row r="15" spans="1:13" x14ac:dyDescent="0.15">
      <c r="A15" s="4" t="s">
        <v>18</v>
      </c>
      <c r="B15" s="4" t="s">
        <v>28</v>
      </c>
      <c r="C15" s="5">
        <v>33.399328780915504</v>
      </c>
      <c r="D15" s="6"/>
      <c r="F15" s="4" t="s">
        <v>12</v>
      </c>
      <c r="G15" s="4" t="s">
        <v>20</v>
      </c>
      <c r="H15" s="6">
        <v>35.740659423753698</v>
      </c>
      <c r="J15" s="7">
        <f>H15-H3</f>
        <v>19.820752470753931</v>
      </c>
      <c r="L15" s="3">
        <f t="shared" si="2"/>
        <v>1</v>
      </c>
    </row>
    <row r="16" spans="1:13" x14ac:dyDescent="0.15">
      <c r="A16" s="4" t="s">
        <v>18</v>
      </c>
      <c r="B16" s="4" t="s">
        <v>28</v>
      </c>
      <c r="C16" s="5">
        <v>33.365840654250199</v>
      </c>
      <c r="D16" s="6">
        <f t="shared" si="0"/>
        <v>32.954019481191402</v>
      </c>
      <c r="E16" s="3">
        <f t="shared" si="1"/>
        <v>0.74248558853802993</v>
      </c>
      <c r="F16" s="4" t="s">
        <v>28</v>
      </c>
      <c r="G16" s="4" t="s">
        <v>20</v>
      </c>
      <c r="H16" s="6">
        <v>35.512909230195426</v>
      </c>
      <c r="J16" s="7">
        <f>H16-H4</f>
        <v>20.03491863492129</v>
      </c>
      <c r="K16" s="7">
        <f>J16-J15</f>
        <v>0.21416616416735934</v>
      </c>
      <c r="L16" s="3">
        <f t="shared" si="2"/>
        <v>0.8620442522976256</v>
      </c>
      <c r="M16" s="3">
        <v>3.0170034148043894</v>
      </c>
    </row>
    <row r="17" spans="1:13" x14ac:dyDescent="0.15">
      <c r="A17" s="4" t="s">
        <v>18</v>
      </c>
      <c r="B17" s="4" t="s">
        <v>29</v>
      </c>
      <c r="C17" s="5">
        <v>30.861357309748801</v>
      </c>
      <c r="D17" s="6"/>
      <c r="F17" s="4" t="s">
        <v>29</v>
      </c>
      <c r="G17" s="4" t="s">
        <v>20</v>
      </c>
      <c r="H17" s="6">
        <v>34.187560287352902</v>
      </c>
      <c r="J17" s="7">
        <f>H17-H5</f>
        <v>19.064808410306604</v>
      </c>
      <c r="K17" s="7">
        <f>J17-J15</f>
        <v>-0.75594406044732665</v>
      </c>
      <c r="L17" s="3">
        <f t="shared" si="2"/>
        <v>1.6887362939374175</v>
      </c>
      <c r="M17" s="3">
        <v>0.85778585792862083</v>
      </c>
    </row>
    <row r="18" spans="1:13" x14ac:dyDescent="0.15">
      <c r="A18" s="4" t="s">
        <v>18</v>
      </c>
      <c r="B18" s="4" t="s">
        <v>29</v>
      </c>
      <c r="C18" s="5">
        <v>31.201496450428198</v>
      </c>
      <c r="D18" s="6"/>
      <c r="F18" s="4" t="s">
        <v>12</v>
      </c>
      <c r="G18" s="4" t="s">
        <v>23</v>
      </c>
      <c r="H18" s="6">
        <v>19.155716494298165</v>
      </c>
      <c r="J18" s="7">
        <f>H18-H3</f>
        <v>3.2358095412983978</v>
      </c>
      <c r="L18" s="3">
        <f>2^-K18</f>
        <v>1</v>
      </c>
    </row>
    <row r="19" spans="1:13" x14ac:dyDescent="0.15">
      <c r="A19" s="4" t="s">
        <v>18</v>
      </c>
      <c r="B19" s="4" t="s">
        <v>29</v>
      </c>
      <c r="C19" s="5">
        <v>32.258865017959899</v>
      </c>
      <c r="D19" s="6">
        <f t="shared" si="0"/>
        <v>31.440572926045633</v>
      </c>
      <c r="E19" s="3">
        <f t="shared" si="1"/>
        <v>0.72878331451989142</v>
      </c>
      <c r="F19" s="4" t="s">
        <v>28</v>
      </c>
      <c r="G19" s="4" t="s">
        <v>23</v>
      </c>
      <c r="H19" s="6">
        <v>18.960272734217799</v>
      </c>
      <c r="J19" s="8">
        <f>H19-H4</f>
        <v>3.4822821389436651</v>
      </c>
      <c r="K19" s="8">
        <f>J19-J18</f>
        <v>0.2464725976452673</v>
      </c>
      <c r="L19" s="3">
        <f t="shared" ref="L19:L26" si="3">2^-K19</f>
        <v>0.84295493007258793</v>
      </c>
      <c r="M19" s="3">
        <v>9.6597044548104097E-2</v>
      </c>
    </row>
    <row r="20" spans="1:13" x14ac:dyDescent="0.15">
      <c r="A20" s="4" t="s">
        <v>19</v>
      </c>
      <c r="B20" s="4" t="s">
        <v>12</v>
      </c>
      <c r="C20" s="5">
        <v>31.737667646254199</v>
      </c>
      <c r="D20" s="6"/>
      <c r="F20" s="4" t="s">
        <v>29</v>
      </c>
      <c r="G20" s="4" t="s">
        <v>23</v>
      </c>
      <c r="H20" s="6">
        <v>18.757480557821665</v>
      </c>
      <c r="J20" s="8">
        <f>H20-H5</f>
        <v>3.6347286807753676</v>
      </c>
      <c r="K20" s="8">
        <f>J20-J18</f>
        <v>0.39891913947696978</v>
      </c>
      <c r="L20" s="3">
        <f t="shared" si="3"/>
        <v>0.75842627995684009</v>
      </c>
      <c r="M20" s="3">
        <v>0.16613694743206173</v>
      </c>
    </row>
    <row r="21" spans="1:13" x14ac:dyDescent="0.15">
      <c r="A21" s="4" t="s">
        <v>19</v>
      </c>
      <c r="B21" s="4" t="s">
        <v>12</v>
      </c>
      <c r="C21" s="5">
        <v>32.5776826902351</v>
      </c>
      <c r="D21" s="6"/>
      <c r="F21" s="4" t="s">
        <v>12</v>
      </c>
      <c r="G21" s="4" t="s">
        <v>24</v>
      </c>
      <c r="H21" s="6">
        <v>20.419130058557869</v>
      </c>
      <c r="J21" s="7">
        <f>H21-H3</f>
        <v>4.4992231055581016</v>
      </c>
      <c r="L21" s="3">
        <f t="shared" si="3"/>
        <v>1</v>
      </c>
    </row>
    <row r="22" spans="1:13" x14ac:dyDescent="0.15">
      <c r="A22" s="4" t="s">
        <v>19</v>
      </c>
      <c r="B22" s="4" t="s">
        <v>12</v>
      </c>
      <c r="C22" s="5">
        <v>33.408941285348398</v>
      </c>
      <c r="D22" s="6">
        <f t="shared" si="0"/>
        <v>32.574763873945898</v>
      </c>
      <c r="E22" s="3">
        <f t="shared" si="1"/>
        <v>0.83564064274016103</v>
      </c>
      <c r="F22" s="4" t="s">
        <v>28</v>
      </c>
      <c r="G22" s="4" t="s">
        <v>24</v>
      </c>
      <c r="H22" s="6">
        <v>20.367522192791998</v>
      </c>
      <c r="J22" s="8">
        <f>H22-H4</f>
        <v>4.8895315975178644</v>
      </c>
      <c r="K22" s="8">
        <f>J22-J21</f>
        <v>0.3903084919597628</v>
      </c>
      <c r="L22" s="3">
        <f t="shared" si="3"/>
        <v>0.76296644166869232</v>
      </c>
      <c r="M22" s="3">
        <v>9.6924720101532094E-2</v>
      </c>
    </row>
    <row r="23" spans="1:13" x14ac:dyDescent="0.15">
      <c r="A23" s="4" t="s">
        <v>19</v>
      </c>
      <c r="B23" s="4" t="s">
        <v>28</v>
      </c>
      <c r="C23" s="5">
        <v>31.268527834677801</v>
      </c>
      <c r="D23" s="6"/>
      <c r="F23" s="4" t="s">
        <v>29</v>
      </c>
      <c r="G23" s="4" t="s">
        <v>24</v>
      </c>
      <c r="H23" s="6">
        <v>19.876410273306131</v>
      </c>
      <c r="J23" s="8">
        <f>H23-H5</f>
        <v>4.7536583962598336</v>
      </c>
      <c r="K23" s="8">
        <f>J23-J21</f>
        <v>0.25443529070173199</v>
      </c>
      <c r="L23" s="3">
        <f t="shared" si="3"/>
        <v>0.83831520937586479</v>
      </c>
      <c r="M23" s="3">
        <v>0.10594623777995524</v>
      </c>
    </row>
    <row r="24" spans="1:13" x14ac:dyDescent="0.15">
      <c r="A24" s="4" t="s">
        <v>19</v>
      </c>
      <c r="B24" s="4" t="s">
        <v>28</v>
      </c>
      <c r="C24" s="5">
        <v>30.793166089066599</v>
      </c>
      <c r="D24" s="6"/>
      <c r="F24" s="4" t="s">
        <v>12</v>
      </c>
      <c r="G24" s="4" t="s">
        <v>22</v>
      </c>
      <c r="H24" s="6">
        <v>33.244789685652734</v>
      </c>
      <c r="J24" s="9">
        <f>H24-H3</f>
        <v>17.324882732652966</v>
      </c>
      <c r="L24" s="3">
        <f t="shared" si="3"/>
        <v>1</v>
      </c>
    </row>
    <row r="25" spans="1:13" x14ac:dyDescent="0.15">
      <c r="A25" s="4" t="s">
        <v>19</v>
      </c>
      <c r="B25" s="4" t="s">
        <v>28</v>
      </c>
      <c r="C25" s="5">
        <v>30.1298274348866</v>
      </c>
      <c r="D25" s="6">
        <f t="shared" si="0"/>
        <v>30.73050711954367</v>
      </c>
      <c r="E25" s="3">
        <f t="shared" si="1"/>
        <v>0.57193029292687159</v>
      </c>
      <c r="F25" s="4" t="s">
        <v>28</v>
      </c>
      <c r="G25" s="4" t="s">
        <v>22</v>
      </c>
      <c r="H25" s="6">
        <v>33.46181059560363</v>
      </c>
      <c r="J25" s="7">
        <f>H25-H4</f>
        <v>17.983820000329494</v>
      </c>
      <c r="K25" s="7">
        <f>J25-J24</f>
        <v>0.65893726767652794</v>
      </c>
      <c r="L25" s="3">
        <f t="shared" si="3"/>
        <v>0.6333446658199624</v>
      </c>
      <c r="M25" s="3">
        <v>0.92108112202112014</v>
      </c>
    </row>
    <row r="26" spans="1:13" x14ac:dyDescent="0.15">
      <c r="A26" s="4" t="s">
        <v>19</v>
      </c>
      <c r="B26" s="4" t="s">
        <v>29</v>
      </c>
      <c r="C26" s="5">
        <v>30.319211974752101</v>
      </c>
      <c r="D26" s="6"/>
      <c r="F26" s="4" t="s">
        <v>29</v>
      </c>
      <c r="G26" s="4" t="s">
        <v>22</v>
      </c>
      <c r="H26" s="6">
        <v>32.768926259033101</v>
      </c>
      <c r="J26" s="7">
        <f>H26-H5</f>
        <v>17.646174381986803</v>
      </c>
      <c r="K26" s="7">
        <f>J26-J24</f>
        <v>0.32129164933383692</v>
      </c>
      <c r="L26" s="3">
        <f t="shared" si="3"/>
        <v>0.80035299820973793</v>
      </c>
      <c r="M26" s="3">
        <v>0.48704122087751173</v>
      </c>
    </row>
    <row r="27" spans="1:13" x14ac:dyDescent="0.15">
      <c r="A27" s="4" t="s">
        <v>19</v>
      </c>
      <c r="B27" s="4" t="s">
        <v>29</v>
      </c>
      <c r="C27" s="5">
        <v>30.233277519322101</v>
      </c>
      <c r="D27" s="6"/>
    </row>
    <row r="28" spans="1:13" x14ac:dyDescent="0.15">
      <c r="A28" s="4" t="s">
        <v>19</v>
      </c>
      <c r="B28" s="4" t="s">
        <v>29</v>
      </c>
      <c r="C28" s="5">
        <v>29.939717462070501</v>
      </c>
      <c r="D28" s="6">
        <f t="shared" si="0"/>
        <v>30.164068985381565</v>
      </c>
      <c r="E28" s="3">
        <f t="shared" si="1"/>
        <v>0.19898840962857531</v>
      </c>
    </row>
    <row r="29" spans="1:13" x14ac:dyDescent="0.15">
      <c r="A29" s="4" t="s">
        <v>20</v>
      </c>
      <c r="B29" s="4" t="s">
        <v>12</v>
      </c>
      <c r="C29" s="5">
        <v>35.165827597443801</v>
      </c>
      <c r="D29" s="6"/>
    </row>
    <row r="30" spans="1:13" x14ac:dyDescent="0.15">
      <c r="A30" s="4" t="s">
        <v>20</v>
      </c>
      <c r="B30" s="4" t="s">
        <v>12</v>
      </c>
      <c r="C30" s="5"/>
      <c r="D30" s="6"/>
    </row>
    <row r="31" spans="1:13" x14ac:dyDescent="0.15">
      <c r="A31" s="4" t="s">
        <v>20</v>
      </c>
      <c r="B31" s="4" t="s">
        <v>12</v>
      </c>
      <c r="C31" s="5">
        <v>36.315491250063602</v>
      </c>
      <c r="D31" s="6">
        <f t="shared" si="0"/>
        <v>35.740659423753698</v>
      </c>
      <c r="E31" s="3">
        <f t="shared" si="1"/>
        <v>0.81293496485115602</v>
      </c>
    </row>
    <row r="32" spans="1:13" x14ac:dyDescent="0.15">
      <c r="A32" s="4" t="s">
        <v>20</v>
      </c>
      <c r="B32" s="4" t="s">
        <v>28</v>
      </c>
      <c r="C32" s="5">
        <v>33.802753091217397</v>
      </c>
      <c r="D32" s="6"/>
    </row>
    <row r="33" spans="1:5" x14ac:dyDescent="0.15">
      <c r="A33" s="4" t="s">
        <v>20</v>
      </c>
      <c r="B33" s="4" t="s">
        <v>28</v>
      </c>
      <c r="C33" s="5">
        <v>38.996453409448499</v>
      </c>
      <c r="D33" s="6"/>
    </row>
    <row r="34" spans="1:5" x14ac:dyDescent="0.15">
      <c r="A34" s="4" t="s">
        <v>20</v>
      </c>
      <c r="B34" s="4" t="s">
        <v>28</v>
      </c>
      <c r="C34" s="5">
        <v>33.739521189920403</v>
      </c>
      <c r="D34" s="6">
        <f t="shared" si="0"/>
        <v>35.512909230195426</v>
      </c>
      <c r="E34" s="3">
        <f t="shared" si="1"/>
        <v>3.0170034148043894</v>
      </c>
    </row>
    <row r="35" spans="1:5" x14ac:dyDescent="0.15">
      <c r="A35" s="4" t="s">
        <v>20</v>
      </c>
      <c r="B35" s="4" t="s">
        <v>29</v>
      </c>
      <c r="C35" s="5">
        <v>33.206957924780902</v>
      </c>
      <c r="D35" s="6"/>
    </row>
    <row r="36" spans="1:5" x14ac:dyDescent="0.15">
      <c r="A36" s="4" t="s">
        <v>20</v>
      </c>
      <c r="B36" s="4" t="s">
        <v>29</v>
      </c>
      <c r="C36" s="5">
        <v>34.798736747132899</v>
      </c>
      <c r="D36" s="6"/>
    </row>
    <row r="37" spans="1:5" x14ac:dyDescent="0.15">
      <c r="A37" s="4" t="s">
        <v>20</v>
      </c>
      <c r="B37" s="4" t="s">
        <v>29</v>
      </c>
      <c r="C37" s="5">
        <v>34.556986190144897</v>
      </c>
      <c r="D37" s="6">
        <f t="shared" si="0"/>
        <v>34.187560287352902</v>
      </c>
      <c r="E37" s="3">
        <f t="shared" si="1"/>
        <v>0.85778585792862083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10BAA-25B2-B148-9067-BCEA910ECFD4}">
  <dimension ref="A1:E28"/>
  <sheetViews>
    <sheetView zoomScale="175" workbookViewId="0">
      <selection activeCell="D23" sqref="D23"/>
    </sheetView>
  </sheetViews>
  <sheetFormatPr baseColWidth="10" defaultColWidth="9.1640625" defaultRowHeight="12" x14ac:dyDescent="0.15"/>
  <cols>
    <col min="1" max="16384" width="9.1640625" style="3"/>
  </cols>
  <sheetData>
    <row r="1" spans="1:5" ht="13" x14ac:dyDescent="0.15">
      <c r="A1" s="1" t="s">
        <v>0</v>
      </c>
      <c r="B1" s="1" t="s">
        <v>6</v>
      </c>
      <c r="C1" s="1" t="s">
        <v>7</v>
      </c>
      <c r="D1" s="1" t="s">
        <v>14</v>
      </c>
      <c r="E1" s="1" t="s">
        <v>15</v>
      </c>
    </row>
    <row r="2" spans="1:5" x14ac:dyDescent="0.15">
      <c r="A2" s="4" t="s">
        <v>23</v>
      </c>
      <c r="B2" s="4" t="s">
        <v>12</v>
      </c>
      <c r="C2" s="5">
        <v>19.581639321953201</v>
      </c>
    </row>
    <row r="3" spans="1:5" x14ac:dyDescent="0.15">
      <c r="A3" s="4" t="s">
        <v>23</v>
      </c>
      <c r="B3" s="4" t="s">
        <v>12</v>
      </c>
      <c r="C3" s="5">
        <v>19.006679409563699</v>
      </c>
    </row>
    <row r="4" spans="1:5" x14ac:dyDescent="0.15">
      <c r="A4" s="4" t="s">
        <v>23</v>
      </c>
      <c r="B4" s="4" t="s">
        <v>12</v>
      </c>
      <c r="C4" s="5">
        <v>18.878830751377599</v>
      </c>
      <c r="D4" s="6">
        <f>AVERAGE(C2:C4)</f>
        <v>19.155716494298165</v>
      </c>
      <c r="E4" s="3">
        <f>STDEV(C2:C4)</f>
        <v>0.37435813225872611</v>
      </c>
    </row>
    <row r="5" spans="1:5" x14ac:dyDescent="0.15">
      <c r="A5" s="4" t="s">
        <v>23</v>
      </c>
      <c r="B5" s="4" t="s">
        <v>28</v>
      </c>
      <c r="C5" s="5">
        <v>19.063352346465201</v>
      </c>
      <c r="D5" s="6"/>
    </row>
    <row r="6" spans="1:5" x14ac:dyDescent="0.15">
      <c r="A6" s="4" t="s">
        <v>23</v>
      </c>
      <c r="B6" s="4" t="s">
        <v>28</v>
      </c>
      <c r="C6" s="5">
        <v>18.871828535813201</v>
      </c>
      <c r="D6" s="6"/>
    </row>
    <row r="7" spans="1:5" x14ac:dyDescent="0.15">
      <c r="A7" s="4" t="s">
        <v>23</v>
      </c>
      <c r="B7" s="4" t="s">
        <v>28</v>
      </c>
      <c r="C7" s="5">
        <v>18.945637320374999</v>
      </c>
      <c r="D7" s="6">
        <f t="shared" ref="D7:D28" si="0">AVERAGE(C5:C7)</f>
        <v>18.960272734217799</v>
      </c>
      <c r="E7" s="3">
        <f t="shared" ref="E7:E28" si="1">STDEV(C5:C7)</f>
        <v>9.6597044548104097E-2</v>
      </c>
    </row>
    <row r="8" spans="1:5" x14ac:dyDescent="0.15">
      <c r="A8" s="4" t="s">
        <v>23</v>
      </c>
      <c r="B8" s="4" t="s">
        <v>29</v>
      </c>
      <c r="C8" s="5">
        <v>18.9218585949844</v>
      </c>
      <c r="D8" s="6"/>
    </row>
    <row r="9" spans="1:5" x14ac:dyDescent="0.15">
      <c r="A9" s="4" t="s">
        <v>23</v>
      </c>
      <c r="B9" s="4" t="s">
        <v>29</v>
      </c>
      <c r="C9" s="5">
        <v>18.760944215648799</v>
      </c>
      <c r="D9" s="6"/>
    </row>
    <row r="10" spans="1:5" x14ac:dyDescent="0.15">
      <c r="A10" s="4" t="s">
        <v>23</v>
      </c>
      <c r="B10" s="4" t="s">
        <v>29</v>
      </c>
      <c r="C10" s="5">
        <v>18.589638862831801</v>
      </c>
      <c r="D10" s="6">
        <f t="shared" si="0"/>
        <v>18.757480557821665</v>
      </c>
      <c r="E10" s="3">
        <f t="shared" si="1"/>
        <v>0.16613694743206173</v>
      </c>
    </row>
    <row r="11" spans="1:5" x14ac:dyDescent="0.15">
      <c r="A11" s="4" t="s">
        <v>24</v>
      </c>
      <c r="B11" s="4" t="s">
        <v>12</v>
      </c>
      <c r="C11" s="5">
        <v>20.7075496108659</v>
      </c>
      <c r="D11" s="6"/>
    </row>
    <row r="12" spans="1:5" x14ac:dyDescent="0.15">
      <c r="A12" s="4" t="s">
        <v>24</v>
      </c>
      <c r="B12" s="4" t="s">
        <v>12</v>
      </c>
      <c r="C12" s="5">
        <v>20.378718384524401</v>
      </c>
      <c r="D12" s="6"/>
    </row>
    <row r="13" spans="1:5" x14ac:dyDescent="0.15">
      <c r="A13" s="4" t="s">
        <v>24</v>
      </c>
      <c r="B13" s="4" t="s">
        <v>12</v>
      </c>
      <c r="C13" s="5">
        <v>20.171122180283302</v>
      </c>
      <c r="D13" s="6">
        <f t="shared" si="0"/>
        <v>20.419130058557869</v>
      </c>
      <c r="E13" s="3">
        <f t="shared" si="1"/>
        <v>0.27048738347472429</v>
      </c>
    </row>
    <row r="14" spans="1:5" x14ac:dyDescent="0.15">
      <c r="A14" s="4" t="s">
        <v>24</v>
      </c>
      <c r="B14" s="4" t="s">
        <v>28</v>
      </c>
      <c r="C14" s="5">
        <v>20.474239360434701</v>
      </c>
      <c r="D14" s="6"/>
    </row>
    <row r="15" spans="1:5" x14ac:dyDescent="0.15">
      <c r="A15" s="4" t="s">
        <v>24</v>
      </c>
      <c r="B15" s="4" t="s">
        <v>28</v>
      </c>
      <c r="C15" s="5">
        <v>20.2849576855218</v>
      </c>
      <c r="D15" s="6"/>
    </row>
    <row r="16" spans="1:5" x14ac:dyDescent="0.15">
      <c r="A16" s="4" t="s">
        <v>24</v>
      </c>
      <c r="B16" s="4" t="s">
        <v>28</v>
      </c>
      <c r="C16" s="5">
        <v>20.343369532419501</v>
      </c>
      <c r="D16" s="6">
        <f t="shared" si="0"/>
        <v>20.367522192791998</v>
      </c>
      <c r="E16" s="3">
        <f t="shared" si="1"/>
        <v>9.6924720101532094E-2</v>
      </c>
    </row>
    <row r="17" spans="1:5" x14ac:dyDescent="0.15">
      <c r="A17" s="4" t="s">
        <v>24</v>
      </c>
      <c r="B17" s="4" t="s">
        <v>29</v>
      </c>
      <c r="C17" s="5">
        <v>19.916041076261301</v>
      </c>
      <c r="D17" s="6"/>
    </row>
    <row r="18" spans="1:5" x14ac:dyDescent="0.15">
      <c r="A18" s="4" t="s">
        <v>24</v>
      </c>
      <c r="B18" s="4" t="s">
        <v>29</v>
      </c>
      <c r="C18" s="5">
        <v>19.956827874839401</v>
      </c>
      <c r="D18" s="6"/>
    </row>
    <row r="19" spans="1:5" x14ac:dyDescent="0.15">
      <c r="A19" s="4" t="s">
        <v>24</v>
      </c>
      <c r="B19" s="4" t="s">
        <v>29</v>
      </c>
      <c r="C19" s="5">
        <v>19.756361868817699</v>
      </c>
      <c r="D19" s="6">
        <f t="shared" si="0"/>
        <v>19.876410273306131</v>
      </c>
      <c r="E19" s="3">
        <f t="shared" si="1"/>
        <v>0.10594623777995524</v>
      </c>
    </row>
    <row r="20" spans="1:5" x14ac:dyDescent="0.15">
      <c r="A20" s="4" t="s">
        <v>22</v>
      </c>
      <c r="B20" s="4" t="s">
        <v>12</v>
      </c>
      <c r="C20" s="5">
        <v>32.539899087853897</v>
      </c>
      <c r="D20" s="6"/>
    </row>
    <row r="21" spans="1:5" x14ac:dyDescent="0.15">
      <c r="A21" s="4" t="s">
        <v>22</v>
      </c>
      <c r="B21" s="4" t="s">
        <v>12</v>
      </c>
      <c r="C21" s="5">
        <v>32.6694144139801</v>
      </c>
      <c r="D21" s="6"/>
    </row>
    <row r="22" spans="1:5" x14ac:dyDescent="0.15">
      <c r="A22" s="4" t="s">
        <v>22</v>
      </c>
      <c r="B22" s="4" t="s">
        <v>12</v>
      </c>
      <c r="C22" s="5">
        <v>34.525055555124197</v>
      </c>
      <c r="D22" s="6">
        <f t="shared" si="0"/>
        <v>33.244789685652734</v>
      </c>
      <c r="E22" s="3">
        <f t="shared" si="1"/>
        <v>1.110632287179488</v>
      </c>
    </row>
    <row r="23" spans="1:5" x14ac:dyDescent="0.15">
      <c r="A23" s="4" t="s">
        <v>22</v>
      </c>
      <c r="B23" s="4" t="s">
        <v>28</v>
      </c>
      <c r="C23" s="5">
        <v>32.416752149752703</v>
      </c>
      <c r="D23" s="6"/>
    </row>
    <row r="24" spans="1:5" x14ac:dyDescent="0.15">
      <c r="A24" s="4" t="s">
        <v>22</v>
      </c>
      <c r="B24" s="4" t="s">
        <v>28</v>
      </c>
      <c r="C24" s="5">
        <v>33.813225625925398</v>
      </c>
      <c r="D24" s="6"/>
    </row>
    <row r="25" spans="1:5" x14ac:dyDescent="0.15">
      <c r="A25" s="4" t="s">
        <v>22</v>
      </c>
      <c r="B25" s="4" t="s">
        <v>28</v>
      </c>
      <c r="C25" s="5">
        <v>34.155454011132797</v>
      </c>
      <c r="D25" s="6">
        <f t="shared" si="0"/>
        <v>33.46181059560363</v>
      </c>
      <c r="E25" s="3">
        <f t="shared" si="1"/>
        <v>0.92108112202112014</v>
      </c>
    </row>
    <row r="26" spans="1:5" x14ac:dyDescent="0.15">
      <c r="A26" s="4" t="s">
        <v>22</v>
      </c>
      <c r="B26" s="4" t="s">
        <v>29</v>
      </c>
      <c r="C26" s="5">
        <v>33.049612548463799</v>
      </c>
      <c r="D26" s="6"/>
    </row>
    <row r="27" spans="1:5" x14ac:dyDescent="0.15">
      <c r="A27" s="4" t="s">
        <v>22</v>
      </c>
      <c r="B27" s="4" t="s">
        <v>29</v>
      </c>
      <c r="C27" s="5">
        <v>33.050626424924701</v>
      </c>
      <c r="D27" s="6"/>
    </row>
    <row r="28" spans="1:5" x14ac:dyDescent="0.15">
      <c r="A28" s="4" t="s">
        <v>22</v>
      </c>
      <c r="B28" s="4" t="s">
        <v>29</v>
      </c>
      <c r="C28" s="5">
        <v>32.206539803710797</v>
      </c>
      <c r="D28" s="6">
        <f t="shared" si="0"/>
        <v>32.768926259033101</v>
      </c>
      <c r="E28" s="3">
        <f t="shared" si="1"/>
        <v>0.48704122087751173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41D0E-DCED-6C4D-B33D-30BF286FC433}">
  <dimension ref="A1:L82"/>
  <sheetViews>
    <sheetView tabSelected="1" zoomScale="164" workbookViewId="0">
      <selection activeCell="G29" sqref="G29"/>
    </sheetView>
  </sheetViews>
  <sheetFormatPr baseColWidth="10" defaultRowHeight="12" x14ac:dyDescent="0.15"/>
  <cols>
    <col min="1" max="5" width="10.83203125" style="3"/>
    <col min="6" max="6" width="18.5" style="3" bestFit="1" customWidth="1"/>
    <col min="7" max="8" width="10.83203125" style="3"/>
    <col min="9" max="9" width="17.5" style="3" bestFit="1" customWidth="1"/>
    <col min="10" max="11" width="19.1640625" style="3" bestFit="1" customWidth="1"/>
    <col min="12" max="16384" width="10.83203125" style="3"/>
  </cols>
  <sheetData>
    <row r="1" spans="1:12" ht="13" x14ac:dyDescent="0.15">
      <c r="A1" s="1" t="s">
        <v>0</v>
      </c>
      <c r="B1" s="1" t="s">
        <v>6</v>
      </c>
      <c r="C1" s="1" t="s">
        <v>7</v>
      </c>
      <c r="D1" s="1" t="s">
        <v>14</v>
      </c>
      <c r="E1" s="1" t="s">
        <v>15</v>
      </c>
      <c r="F1" s="2"/>
      <c r="G1" s="1" t="s">
        <v>0</v>
      </c>
      <c r="H1" s="1" t="s">
        <v>6</v>
      </c>
      <c r="I1" s="1" t="s">
        <v>25</v>
      </c>
      <c r="J1" s="1" t="s">
        <v>26</v>
      </c>
      <c r="K1" s="2" t="s">
        <v>27</v>
      </c>
      <c r="L1" s="1" t="s">
        <v>15</v>
      </c>
    </row>
    <row r="2" spans="1:12" x14ac:dyDescent="0.15">
      <c r="A2" s="4" t="s">
        <v>1</v>
      </c>
      <c r="B2" s="4" t="s">
        <v>13</v>
      </c>
      <c r="C2" s="5">
        <v>14.823837925056999</v>
      </c>
      <c r="D2" s="6"/>
    </row>
    <row r="3" spans="1:12" x14ac:dyDescent="0.15">
      <c r="A3" s="4" t="s">
        <v>1</v>
      </c>
      <c r="B3" s="4" t="s">
        <v>13</v>
      </c>
      <c r="C3" s="5">
        <v>14.9500078046326</v>
      </c>
      <c r="D3" s="6"/>
      <c r="G3" s="4" t="s">
        <v>2</v>
      </c>
      <c r="H3" s="4" t="s">
        <v>13</v>
      </c>
      <c r="I3" s="8">
        <v>6.6087734313390314</v>
      </c>
      <c r="K3" s="3">
        <f>2^-J3</f>
        <v>1</v>
      </c>
    </row>
    <row r="4" spans="1:12" x14ac:dyDescent="0.15">
      <c r="A4" s="4" t="s">
        <v>1</v>
      </c>
      <c r="B4" s="4" t="s">
        <v>13</v>
      </c>
      <c r="C4" s="5">
        <v>14.815010453183399</v>
      </c>
      <c r="D4" s="6">
        <f>AVERAGE(C2:C4)</f>
        <v>14.862952060957666</v>
      </c>
      <c r="E4" s="3">
        <f>STDEV(C2:C4)</f>
        <v>7.5521572712812554E-2</v>
      </c>
      <c r="G4" s="4" t="s">
        <v>2</v>
      </c>
      <c r="H4" s="4" t="s">
        <v>30</v>
      </c>
      <c r="I4" s="11">
        <v>6.2215725346554649</v>
      </c>
      <c r="J4" s="10">
        <f>I4-I3</f>
        <v>-0.3872008966835665</v>
      </c>
      <c r="K4" s="3">
        <f t="shared" ref="K4:K26" si="0">2^-J4</f>
        <v>1.3078534557192263</v>
      </c>
      <c r="L4" s="3">
        <v>0.10467463719655079</v>
      </c>
    </row>
    <row r="5" spans="1:12" x14ac:dyDescent="0.15">
      <c r="A5" s="4" t="s">
        <v>1</v>
      </c>
      <c r="B5" s="4" t="s">
        <v>30</v>
      </c>
      <c r="C5" s="5">
        <v>15.547031012201</v>
      </c>
      <c r="D5" s="6"/>
      <c r="G5" s="4" t="s">
        <v>2</v>
      </c>
      <c r="H5" s="4" t="s">
        <v>31</v>
      </c>
      <c r="I5" s="8">
        <v>6.4290944044844345</v>
      </c>
      <c r="J5" s="8">
        <f>I5-I3</f>
        <v>-0.17967902685459691</v>
      </c>
      <c r="K5" s="3">
        <f t="shared" si="0"/>
        <v>1.1326318674772302</v>
      </c>
      <c r="L5" s="3">
        <v>0.36952966680519811</v>
      </c>
    </row>
    <row r="6" spans="1:12" x14ac:dyDescent="0.15">
      <c r="A6" s="4" t="s">
        <v>1</v>
      </c>
      <c r="B6" s="4" t="s">
        <v>30</v>
      </c>
      <c r="C6" s="5">
        <v>15.353647667112201</v>
      </c>
      <c r="D6" s="6"/>
      <c r="G6" s="4" t="s">
        <v>3</v>
      </c>
      <c r="H6" s="4" t="s">
        <v>13</v>
      </c>
      <c r="I6" s="7">
        <v>13.550741878109832</v>
      </c>
      <c r="K6" s="3">
        <f t="shared" si="0"/>
        <v>1</v>
      </c>
    </row>
    <row r="7" spans="1:12" x14ac:dyDescent="0.15">
      <c r="A7" s="4" t="s">
        <v>1</v>
      </c>
      <c r="B7" s="4" t="s">
        <v>30</v>
      </c>
      <c r="C7" s="5">
        <v>15.2777964794802</v>
      </c>
      <c r="D7" s="6">
        <f>AVERAGE(C5:C7)</f>
        <v>15.392825052931135</v>
      </c>
      <c r="E7" s="3">
        <f>STDEV(C5:C7)</f>
        <v>0.13882708335210031</v>
      </c>
      <c r="F7" s="10"/>
      <c r="G7" s="4" t="s">
        <v>3</v>
      </c>
      <c r="H7" s="4" t="s">
        <v>30</v>
      </c>
      <c r="I7" s="7">
        <v>12.187483824519902</v>
      </c>
      <c r="J7" s="7">
        <f>I7-I6</f>
        <v>-1.3632580535899308</v>
      </c>
      <c r="K7" s="3">
        <f t="shared" si="0"/>
        <v>2.5726550942570729</v>
      </c>
      <c r="L7" s="3">
        <v>0.4354964335280746</v>
      </c>
    </row>
    <row r="8" spans="1:12" x14ac:dyDescent="0.15">
      <c r="A8" s="4" t="s">
        <v>1</v>
      </c>
      <c r="B8" s="4" t="s">
        <v>31</v>
      </c>
      <c r="C8" s="5">
        <v>16.385683365621901</v>
      </c>
      <c r="D8" s="6"/>
      <c r="G8" s="4" t="s">
        <v>3</v>
      </c>
      <c r="H8" s="4" t="s">
        <v>31</v>
      </c>
      <c r="I8" s="7">
        <v>11.121262178490799</v>
      </c>
      <c r="J8" s="7">
        <f>I8-I6</f>
        <v>-2.4294796996190335</v>
      </c>
      <c r="K8" s="3">
        <f t="shared" si="0"/>
        <v>5.3869911670519386</v>
      </c>
      <c r="L8" s="3">
        <v>0.20267030121924826</v>
      </c>
    </row>
    <row r="9" spans="1:12" x14ac:dyDescent="0.15">
      <c r="A9" s="4" t="s">
        <v>1</v>
      </c>
      <c r="B9" s="4" t="s">
        <v>31</v>
      </c>
      <c r="C9" s="5">
        <v>16.340851270859101</v>
      </c>
      <c r="D9" s="6"/>
      <c r="G9" s="4" t="s">
        <v>4</v>
      </c>
      <c r="H9" s="4" t="s">
        <v>13</v>
      </c>
      <c r="I9" s="7">
        <v>13.442773081222501</v>
      </c>
      <c r="K9" s="3">
        <f t="shared" si="0"/>
        <v>1</v>
      </c>
    </row>
    <row r="10" spans="1:12" x14ac:dyDescent="0.15">
      <c r="A10" s="4" t="s">
        <v>1</v>
      </c>
      <c r="B10" s="4" t="s">
        <v>31</v>
      </c>
      <c r="C10" s="5">
        <v>16.320820994451001</v>
      </c>
      <c r="D10" s="6">
        <f>AVERAGE(C8:C10)</f>
        <v>16.349118543644</v>
      </c>
      <c r="E10" s="3">
        <f>STDEV(C8:C10)</f>
        <v>3.3212085871755469E-2</v>
      </c>
      <c r="F10" s="9"/>
      <c r="G10" s="4" t="s">
        <v>4</v>
      </c>
      <c r="H10" s="4" t="s">
        <v>30</v>
      </c>
      <c r="I10" s="7">
        <v>13.029690131068698</v>
      </c>
      <c r="J10" s="7">
        <f>I10-I9</f>
        <v>-0.41308295015380381</v>
      </c>
      <c r="K10" s="3">
        <f t="shared" si="0"/>
        <v>1.3315281694648982</v>
      </c>
      <c r="L10" s="3">
        <v>0.10849844309958473</v>
      </c>
    </row>
    <row r="11" spans="1:12" x14ac:dyDescent="0.15">
      <c r="A11" s="4" t="s">
        <v>2</v>
      </c>
      <c r="B11" s="4" t="s">
        <v>13</v>
      </c>
      <c r="C11" s="5">
        <v>21.316546463393401</v>
      </c>
      <c r="D11" s="6"/>
      <c r="G11" s="4" t="s">
        <v>4</v>
      </c>
      <c r="H11" s="4" t="s">
        <v>31</v>
      </c>
      <c r="I11" s="7">
        <v>12.724338576001802</v>
      </c>
      <c r="J11" s="7">
        <f>I11-I9</f>
        <v>-0.71843450522069929</v>
      </c>
      <c r="K11" s="3">
        <f t="shared" si="0"/>
        <v>1.6453956165911552</v>
      </c>
      <c r="L11" s="3">
        <v>0.16227513129693655</v>
      </c>
    </row>
    <row r="12" spans="1:12" x14ac:dyDescent="0.15">
      <c r="A12" s="4" t="s">
        <v>2</v>
      </c>
      <c r="B12" s="4" t="s">
        <v>13</v>
      </c>
      <c r="C12" s="5">
        <v>21.487512828960298</v>
      </c>
      <c r="D12" s="6"/>
      <c r="G12" s="4" t="s">
        <v>5</v>
      </c>
      <c r="H12" s="4" t="s">
        <v>13</v>
      </c>
      <c r="I12" s="7">
        <v>11.665546044115633</v>
      </c>
      <c r="K12" s="3">
        <f t="shared" si="0"/>
        <v>1</v>
      </c>
    </row>
    <row r="13" spans="1:12" x14ac:dyDescent="0.15">
      <c r="A13" s="4" t="s">
        <v>2</v>
      </c>
      <c r="B13" s="4" t="s">
        <v>13</v>
      </c>
      <c r="C13" s="5">
        <v>21.6022610016634</v>
      </c>
      <c r="D13" s="6">
        <f>AVERAGE(C11:C13)</f>
        <v>21.468773431339031</v>
      </c>
      <c r="E13" s="3">
        <f>STDEV(C11:C13)</f>
        <v>0.14377612149489807</v>
      </c>
      <c r="F13" s="8">
        <f>D13-14.86</f>
        <v>6.6087734313390314</v>
      </c>
      <c r="G13" s="4" t="s">
        <v>5</v>
      </c>
      <c r="H13" s="4" t="s">
        <v>30</v>
      </c>
      <c r="I13" s="7">
        <v>11.089120358099297</v>
      </c>
      <c r="J13" s="7">
        <f>I13-I12</f>
        <v>-0.5764256860163357</v>
      </c>
      <c r="K13" s="3">
        <f t="shared" si="0"/>
        <v>1.4911503052688984</v>
      </c>
      <c r="L13" s="3">
        <v>0.37276459131211309</v>
      </c>
    </row>
    <row r="14" spans="1:12" x14ac:dyDescent="0.15">
      <c r="A14" s="4" t="s">
        <v>2</v>
      </c>
      <c r="B14" s="4" t="s">
        <v>30</v>
      </c>
      <c r="C14" s="5">
        <v>21.5545988136925</v>
      </c>
      <c r="D14" s="6"/>
      <c r="G14" s="4" t="s">
        <v>5</v>
      </c>
      <c r="H14" s="4" t="s">
        <v>31</v>
      </c>
      <c r="I14" s="7">
        <v>11.145327710059568</v>
      </c>
      <c r="J14" s="7">
        <f>I14-I12</f>
        <v>-0.52021833405606444</v>
      </c>
      <c r="K14" s="3">
        <f t="shared" si="0"/>
        <v>1.4341722758341289</v>
      </c>
      <c r="L14" s="3">
        <v>0.23023441252081028</v>
      </c>
    </row>
    <row r="15" spans="1:12" x14ac:dyDescent="0.15">
      <c r="A15" s="4" t="s">
        <v>2</v>
      </c>
      <c r="B15" s="4" t="s">
        <v>30</v>
      </c>
      <c r="C15" s="5">
        <v>21.732375569299201</v>
      </c>
      <c r="D15" s="6"/>
      <c r="G15" s="4" t="s">
        <v>8</v>
      </c>
      <c r="H15" s="4" t="s">
        <v>13</v>
      </c>
      <c r="I15" s="8">
        <v>6.2217380524275363</v>
      </c>
      <c r="K15" s="3">
        <f t="shared" si="0"/>
        <v>1</v>
      </c>
    </row>
    <row r="16" spans="1:12" x14ac:dyDescent="0.15">
      <c r="A16" s="4" t="s">
        <v>2</v>
      </c>
      <c r="B16" s="4" t="s">
        <v>30</v>
      </c>
      <c r="C16" s="5">
        <v>21.547743220974699</v>
      </c>
      <c r="D16" s="6">
        <f>AVERAGE(C14:C16)</f>
        <v>21.611572534655465</v>
      </c>
      <c r="E16" s="3">
        <f>STDEV(C14:C16)</f>
        <v>0.10467463719655079</v>
      </c>
      <c r="F16" s="11">
        <f>D16-15.39</f>
        <v>6.2215725346554649</v>
      </c>
      <c r="G16" s="4" t="s">
        <v>8</v>
      </c>
      <c r="H16" s="4" t="s">
        <v>30</v>
      </c>
      <c r="I16" s="8">
        <v>5.5756936859780346</v>
      </c>
      <c r="J16" s="8">
        <f>I16-I15</f>
        <v>-0.64604436644950169</v>
      </c>
      <c r="K16" s="3">
        <f t="shared" si="0"/>
        <v>1.5648716864173433</v>
      </c>
      <c r="L16" s="3">
        <v>9.7285752129010708E-2</v>
      </c>
    </row>
    <row r="17" spans="1:12" x14ac:dyDescent="0.15">
      <c r="A17" s="4" t="s">
        <v>2</v>
      </c>
      <c r="B17" s="4" t="s">
        <v>31</v>
      </c>
      <c r="C17" s="5">
        <v>22.4402662087093</v>
      </c>
      <c r="D17" s="6"/>
      <c r="G17" s="4" t="s">
        <v>8</v>
      </c>
      <c r="H17" s="4" t="s">
        <v>31</v>
      </c>
      <c r="I17" s="8">
        <v>5.7061313106101288</v>
      </c>
      <c r="J17" s="8">
        <f>I17-I15</f>
        <v>-0.51560674181740751</v>
      </c>
      <c r="K17" s="3">
        <f t="shared" si="0"/>
        <v>1.4295952458807595</v>
      </c>
      <c r="L17" s="3">
        <v>9.9987062002822924E-2</v>
      </c>
    </row>
    <row r="18" spans="1:12" x14ac:dyDescent="0.15">
      <c r="A18" s="4" t="s">
        <v>2</v>
      </c>
      <c r="B18" s="4" t="s">
        <v>31</v>
      </c>
      <c r="C18" s="5">
        <v>22.723900477226</v>
      </c>
      <c r="D18" s="6"/>
      <c r="G18" s="4" t="s">
        <v>9</v>
      </c>
      <c r="H18" s="4" t="s">
        <v>13</v>
      </c>
      <c r="I18" s="7">
        <v>13.716742825865069</v>
      </c>
      <c r="K18" s="3">
        <f t="shared" si="0"/>
        <v>1</v>
      </c>
    </row>
    <row r="19" spans="1:12" x14ac:dyDescent="0.15">
      <c r="A19" s="4" t="s">
        <v>2</v>
      </c>
      <c r="B19" s="4" t="s">
        <v>31</v>
      </c>
      <c r="C19" s="5">
        <v>23.173116527518001</v>
      </c>
      <c r="D19" s="6">
        <f>AVERAGE(C17:C19)</f>
        <v>22.779094404484436</v>
      </c>
      <c r="E19" s="3">
        <f>STDEV(C17:C19)</f>
        <v>0.36952966680519811</v>
      </c>
      <c r="F19" s="8">
        <f>D19-16.35</f>
        <v>6.4290944044844345</v>
      </c>
      <c r="G19" s="4" t="s">
        <v>9</v>
      </c>
      <c r="H19" s="4" t="s">
        <v>30</v>
      </c>
      <c r="I19" s="7">
        <v>13.422614687613134</v>
      </c>
      <c r="J19" s="7">
        <f>I19-I18</f>
        <v>-0.29412813825193496</v>
      </c>
      <c r="K19" s="3">
        <f t="shared" si="0"/>
        <v>1.2261437596724978</v>
      </c>
      <c r="L19" s="3">
        <v>0.299214425463115</v>
      </c>
    </row>
    <row r="20" spans="1:12" x14ac:dyDescent="0.15">
      <c r="A20" s="4" t="s">
        <v>3</v>
      </c>
      <c r="B20" s="4" t="s">
        <v>13</v>
      </c>
      <c r="C20" s="5">
        <v>28.191622541058099</v>
      </c>
      <c r="D20" s="6"/>
      <c r="G20" s="4" t="s">
        <v>9</v>
      </c>
      <c r="H20" s="4" t="s">
        <v>31</v>
      </c>
      <c r="I20" s="7">
        <v>11.577396682529432</v>
      </c>
      <c r="J20" s="7">
        <f>I20-I18</f>
        <v>-2.1393461433356364</v>
      </c>
      <c r="K20" s="3">
        <f t="shared" si="0"/>
        <v>4.4056232992038895</v>
      </c>
      <c r="L20" s="3">
        <v>0.20822300557765874</v>
      </c>
    </row>
    <row r="21" spans="1:12" x14ac:dyDescent="0.15">
      <c r="A21" s="4" t="s">
        <v>3</v>
      </c>
      <c r="B21" s="4" t="s">
        <v>13</v>
      </c>
      <c r="C21" s="5">
        <v>28.160159754175002</v>
      </c>
      <c r="D21" s="6"/>
      <c r="G21" s="4" t="s">
        <v>10</v>
      </c>
      <c r="H21" s="4" t="s">
        <v>13</v>
      </c>
      <c r="I21" s="7">
        <v>18.995444691703561</v>
      </c>
      <c r="K21" s="3">
        <f t="shared" si="0"/>
        <v>1</v>
      </c>
    </row>
    <row r="22" spans="1:12" x14ac:dyDescent="0.15">
      <c r="A22" s="4" t="s">
        <v>3</v>
      </c>
      <c r="B22" s="4" t="s">
        <v>13</v>
      </c>
      <c r="C22" s="5">
        <v>28.880443339096399</v>
      </c>
      <c r="D22" s="6">
        <f>AVERAGE(C20:C22)</f>
        <v>28.410741878109832</v>
      </c>
      <c r="E22" s="3">
        <f>STDEV(C20:C22)</f>
        <v>0.40707747859504395</v>
      </c>
      <c r="F22" s="7">
        <f>D22-14.86</f>
        <v>13.550741878109832</v>
      </c>
      <c r="G22" s="4" t="s">
        <v>10</v>
      </c>
      <c r="H22" s="4" t="s">
        <v>30</v>
      </c>
      <c r="I22" s="9">
        <v>19.371466969194003</v>
      </c>
      <c r="J22" s="10">
        <f>I22-I21</f>
        <v>0.37602227749044204</v>
      </c>
      <c r="K22" s="3">
        <f t="shared" si="0"/>
        <v>0.77055920961509938</v>
      </c>
      <c r="L22" s="3">
        <v>0.61495770973291497</v>
      </c>
    </row>
    <row r="23" spans="1:12" x14ac:dyDescent="0.15">
      <c r="A23" s="4" t="s">
        <v>3</v>
      </c>
      <c r="B23" s="4" t="s">
        <v>30</v>
      </c>
      <c r="C23" s="5">
        <v>28.076103060723401</v>
      </c>
      <c r="D23" s="6"/>
      <c r="G23" s="4" t="s">
        <v>10</v>
      </c>
      <c r="H23" s="4" t="s">
        <v>31</v>
      </c>
      <c r="I23" s="7">
        <v>17.123009136315702</v>
      </c>
      <c r="J23" s="7">
        <f>I23-I21</f>
        <v>-1.8724355553878596</v>
      </c>
      <c r="K23" s="3">
        <f t="shared" si="0"/>
        <v>3.661501927700813</v>
      </c>
      <c r="L23" s="3">
        <v>0.39858797180812405</v>
      </c>
    </row>
    <row r="24" spans="1:12" x14ac:dyDescent="0.15">
      <c r="A24" s="4" t="s">
        <v>3</v>
      </c>
      <c r="B24" s="4" t="s">
        <v>30</v>
      </c>
      <c r="C24" s="5">
        <v>27.384665679947801</v>
      </c>
      <c r="D24" s="6"/>
      <c r="G24" s="4" t="s">
        <v>11</v>
      </c>
      <c r="H24" s="4" t="s">
        <v>13</v>
      </c>
      <c r="I24" s="7">
        <v>6.1358676109724009</v>
      </c>
      <c r="K24" s="3">
        <f t="shared" si="0"/>
        <v>1</v>
      </c>
    </row>
    <row r="25" spans="1:12" x14ac:dyDescent="0.15">
      <c r="A25" s="4" t="s">
        <v>3</v>
      </c>
      <c r="B25" s="4" t="s">
        <v>30</v>
      </c>
      <c r="C25" s="5">
        <v>27.2716827328885</v>
      </c>
      <c r="D25" s="6">
        <f>AVERAGE(C23:C25)</f>
        <v>27.577483824519902</v>
      </c>
      <c r="E25" s="3">
        <f>STDEV(C23:C25)</f>
        <v>0.4354964335280746</v>
      </c>
      <c r="F25" s="7">
        <f>D25-15.39</f>
        <v>12.187483824519902</v>
      </c>
      <c r="G25" s="4" t="s">
        <v>11</v>
      </c>
      <c r="H25" s="4" t="s">
        <v>30</v>
      </c>
      <c r="I25" s="8">
        <v>5.8057108144306291</v>
      </c>
      <c r="J25" s="8">
        <f>I25-I24</f>
        <v>-0.33015679654177177</v>
      </c>
      <c r="K25" s="3">
        <f t="shared" si="0"/>
        <v>1.2571499980322394</v>
      </c>
      <c r="L25" s="3">
        <v>7.0623604615848684E-2</v>
      </c>
    </row>
    <row r="26" spans="1:12" x14ac:dyDescent="0.15">
      <c r="A26" s="4" t="s">
        <v>3</v>
      </c>
      <c r="B26" s="4" t="s">
        <v>31</v>
      </c>
      <c r="C26" s="5">
        <v>27.605289926895502</v>
      </c>
      <c r="D26" s="6"/>
      <c r="G26" s="4" t="s">
        <v>11</v>
      </c>
      <c r="H26" s="4" t="s">
        <v>31</v>
      </c>
      <c r="I26" s="7">
        <v>6.1519990267163998</v>
      </c>
      <c r="J26" s="7">
        <f>I26-I24</f>
        <v>1.61314157439989E-2</v>
      </c>
      <c r="K26" s="3">
        <f t="shared" si="0"/>
        <v>0.98888083467556831</v>
      </c>
      <c r="L26" s="3">
        <v>9.246079250820656E-2</v>
      </c>
    </row>
    <row r="27" spans="1:12" x14ac:dyDescent="0.15">
      <c r="A27" s="4" t="s">
        <v>3</v>
      </c>
      <c r="B27" s="4" t="s">
        <v>31</v>
      </c>
      <c r="C27" s="5">
        <v>27.2381077824719</v>
      </c>
      <c r="D27" s="6"/>
    </row>
    <row r="28" spans="1:12" x14ac:dyDescent="0.15">
      <c r="A28" s="4" t="s">
        <v>3</v>
      </c>
      <c r="B28" s="4" t="s">
        <v>31</v>
      </c>
      <c r="C28" s="5">
        <v>27.570388826104999</v>
      </c>
      <c r="D28" s="6">
        <f>AVERAGE(C26:C28)</f>
        <v>27.4712621784908</v>
      </c>
      <c r="E28" s="3">
        <f>STDEV(C26:C28)</f>
        <v>0.20267030121924826</v>
      </c>
      <c r="F28" s="7">
        <f>D28-16.35</f>
        <v>11.121262178490799</v>
      </c>
    </row>
    <row r="29" spans="1:12" x14ac:dyDescent="0.15">
      <c r="A29" s="4" t="s">
        <v>4</v>
      </c>
      <c r="B29" s="4" t="s">
        <v>13</v>
      </c>
      <c r="C29" s="5">
        <v>28.515077057768501</v>
      </c>
      <c r="D29" s="6"/>
    </row>
    <row r="30" spans="1:12" x14ac:dyDescent="0.15">
      <c r="A30" s="4" t="s">
        <v>4</v>
      </c>
      <c r="B30" s="4" t="s">
        <v>13</v>
      </c>
      <c r="C30" s="5">
        <v>28.187601282823898</v>
      </c>
      <c r="D30" s="6"/>
    </row>
    <row r="31" spans="1:12" x14ac:dyDescent="0.15">
      <c r="A31" s="4" t="s">
        <v>4</v>
      </c>
      <c r="B31" s="4" t="s">
        <v>13</v>
      </c>
      <c r="C31" s="5">
        <v>28.2056409030751</v>
      </c>
      <c r="D31" s="6">
        <f>AVERAGE(C29:C31)</f>
        <v>28.302773081222501</v>
      </c>
      <c r="E31" s="3">
        <f>STDEV(C29:C31)</f>
        <v>0.18408175036552549</v>
      </c>
      <c r="F31" s="7">
        <f>D31-14.86</f>
        <v>13.442773081222501</v>
      </c>
    </row>
    <row r="32" spans="1:12" x14ac:dyDescent="0.15">
      <c r="A32" s="4" t="s">
        <v>4</v>
      </c>
      <c r="B32" s="4" t="s">
        <v>30</v>
      </c>
      <c r="C32" s="5">
        <v>28.6092571925189</v>
      </c>
      <c r="D32" s="6"/>
    </row>
    <row r="33" spans="1:6" x14ac:dyDescent="0.15">
      <c r="A33" s="4" t="s">
        <v>4</v>
      </c>
      <c r="B33" s="4" t="s">
        <v>30</v>
      </c>
      <c r="C33" s="5">
        <v>28.605928477823099</v>
      </c>
      <c r="D33" s="6"/>
    </row>
    <row r="34" spans="1:6" x14ac:dyDescent="0.15">
      <c r="A34" s="4" t="s">
        <v>4</v>
      </c>
      <c r="B34" s="4" t="s">
        <v>30</v>
      </c>
      <c r="C34" s="5">
        <v>28.419690131068698</v>
      </c>
      <c r="D34" s="6">
        <f>AVERAGE(C32:C34)</f>
        <v>28.544958600470228</v>
      </c>
      <c r="E34" s="3">
        <f>STDEV(C32:C34)</f>
        <v>0.10849844309958473</v>
      </c>
      <c r="F34" s="7">
        <f>C34-15.39</f>
        <v>13.029690131068698</v>
      </c>
    </row>
    <row r="35" spans="1:6" x14ac:dyDescent="0.15">
      <c r="A35" s="4" t="s">
        <v>4</v>
      </c>
      <c r="B35" s="4" t="s">
        <v>31</v>
      </c>
      <c r="C35" s="5">
        <v>28.940176421995002</v>
      </c>
      <c r="D35" s="6"/>
    </row>
    <row r="36" spans="1:6" x14ac:dyDescent="0.15">
      <c r="A36" s="4" t="s">
        <v>4</v>
      </c>
      <c r="B36" s="4" t="s">
        <v>31</v>
      </c>
      <c r="C36" s="5">
        <v>29.028134148364799</v>
      </c>
      <c r="D36" s="6"/>
    </row>
    <row r="37" spans="1:6" x14ac:dyDescent="0.15">
      <c r="A37" s="4" t="s">
        <v>4</v>
      </c>
      <c r="B37" s="4" t="s">
        <v>31</v>
      </c>
      <c r="C37" s="5">
        <v>29.254705157645599</v>
      </c>
      <c r="D37" s="6">
        <f>AVERAGE(C35:C37)</f>
        <v>29.074338576001804</v>
      </c>
      <c r="E37" s="3">
        <f>STDEV(C35:C37)</f>
        <v>0.16227513129693655</v>
      </c>
      <c r="F37" s="7">
        <f>D37-16.35</f>
        <v>12.724338576001802</v>
      </c>
    </row>
    <row r="38" spans="1:6" x14ac:dyDescent="0.15">
      <c r="A38" s="4" t="s">
        <v>5</v>
      </c>
      <c r="B38" s="4" t="s">
        <v>13</v>
      </c>
      <c r="C38" s="5">
        <v>26.785366537274999</v>
      </c>
      <c r="D38" s="6"/>
    </row>
    <row r="39" spans="1:6" x14ac:dyDescent="0.15">
      <c r="A39" s="4" t="s">
        <v>5</v>
      </c>
      <c r="B39" s="4" t="s">
        <v>13</v>
      </c>
      <c r="C39" s="5">
        <v>26.231545579331701</v>
      </c>
      <c r="D39" s="6"/>
    </row>
    <row r="40" spans="1:6" x14ac:dyDescent="0.15">
      <c r="A40" s="4" t="s">
        <v>5</v>
      </c>
      <c r="B40" s="4" t="s">
        <v>13</v>
      </c>
      <c r="C40" s="5">
        <v>26.5597260157402</v>
      </c>
      <c r="D40" s="6">
        <f>AVERAGE(C38:C40)</f>
        <v>26.525546044115632</v>
      </c>
      <c r="E40" s="3">
        <f>STDEV(C38:C40)</f>
        <v>0.27848808988805995</v>
      </c>
      <c r="F40" s="7">
        <f>D40-14.86</f>
        <v>11.665546044115633</v>
      </c>
    </row>
    <row r="41" spans="1:6" x14ac:dyDescent="0.15">
      <c r="A41" s="4" t="s">
        <v>5</v>
      </c>
      <c r="B41" s="4" t="s">
        <v>30</v>
      </c>
      <c r="C41" s="5">
        <v>26.0766237078712</v>
      </c>
      <c r="D41" s="6"/>
    </row>
    <row r="42" spans="1:6" x14ac:dyDescent="0.15">
      <c r="A42" s="4" t="s">
        <v>5</v>
      </c>
      <c r="B42" s="4" t="s">
        <v>30</v>
      </c>
      <c r="C42" s="5">
        <v>26.812470066447801</v>
      </c>
      <c r="D42" s="6"/>
    </row>
    <row r="43" spans="1:6" x14ac:dyDescent="0.15">
      <c r="A43" s="4" t="s">
        <v>5</v>
      </c>
      <c r="B43" s="4" t="s">
        <v>30</v>
      </c>
      <c r="C43" s="5">
        <v>26.5482672999789</v>
      </c>
      <c r="D43" s="6">
        <f>AVERAGE(C41:C43)</f>
        <v>26.479120358099298</v>
      </c>
      <c r="E43" s="3">
        <f>STDEV(C41:C43)</f>
        <v>0.37276459131211309</v>
      </c>
      <c r="F43" s="7">
        <f>D43-15.39</f>
        <v>11.089120358099297</v>
      </c>
    </row>
    <row r="44" spans="1:6" x14ac:dyDescent="0.15">
      <c r="A44" s="4" t="s">
        <v>5</v>
      </c>
      <c r="B44" s="4" t="s">
        <v>31</v>
      </c>
      <c r="C44" s="5">
        <v>27.2549372516945</v>
      </c>
      <c r="D44" s="6"/>
    </row>
    <row r="45" spans="1:6" x14ac:dyDescent="0.15">
      <c r="A45" s="4" t="s">
        <v>5</v>
      </c>
      <c r="B45" s="4" t="s">
        <v>31</v>
      </c>
      <c r="C45" s="5">
        <v>27.713844886711001</v>
      </c>
      <c r="D45" s="6"/>
    </row>
    <row r="46" spans="1:6" x14ac:dyDescent="0.15">
      <c r="A46" s="4" t="s">
        <v>5</v>
      </c>
      <c r="B46" s="4" t="s">
        <v>31</v>
      </c>
      <c r="C46" s="5">
        <v>27.517200991773201</v>
      </c>
      <c r="D46" s="6">
        <f>AVERAGE(C44:C46)</f>
        <v>27.49532771005957</v>
      </c>
      <c r="E46" s="3">
        <f>STDEV(C44:C46)</f>
        <v>0.23023441252081028</v>
      </c>
      <c r="F46" s="7">
        <f>D46-16.35</f>
        <v>11.145327710059568</v>
      </c>
    </row>
    <row r="47" spans="1:6" x14ac:dyDescent="0.15">
      <c r="A47" s="4" t="s">
        <v>8</v>
      </c>
      <c r="B47" s="4" t="s">
        <v>13</v>
      </c>
      <c r="C47" s="5">
        <v>21.113324471693499</v>
      </c>
      <c r="D47" s="6"/>
    </row>
    <row r="48" spans="1:6" x14ac:dyDescent="0.15">
      <c r="A48" s="4" t="s">
        <v>8</v>
      </c>
      <c r="B48" s="4" t="s">
        <v>13</v>
      </c>
      <c r="C48" s="5">
        <v>21.0434445964645</v>
      </c>
      <c r="D48" s="6"/>
    </row>
    <row r="49" spans="1:6" x14ac:dyDescent="0.15">
      <c r="A49" s="4" t="s">
        <v>8</v>
      </c>
      <c r="B49" s="4" t="s">
        <v>13</v>
      </c>
      <c r="C49" s="5">
        <v>21.088445089124601</v>
      </c>
      <c r="D49" s="6">
        <f>AVERAGE(C47:C49)</f>
        <v>21.081738052427536</v>
      </c>
      <c r="E49" s="3">
        <f>STDEV(C47:C49)</f>
        <v>3.5419450820798622E-2</v>
      </c>
      <c r="F49" s="8">
        <f>D49-14.86</f>
        <v>6.2217380524275363</v>
      </c>
    </row>
    <row r="50" spans="1:6" x14ac:dyDescent="0.15">
      <c r="A50" s="4" t="s">
        <v>8</v>
      </c>
      <c r="B50" s="4" t="s">
        <v>30</v>
      </c>
      <c r="C50" s="5">
        <v>21.0640395119263</v>
      </c>
      <c r="D50" s="6"/>
    </row>
    <row r="51" spans="1:6" x14ac:dyDescent="0.15">
      <c r="A51" s="4" t="s">
        <v>8</v>
      </c>
      <c r="B51" s="4" t="s">
        <v>30</v>
      </c>
      <c r="C51" s="5">
        <v>20.963537700341</v>
      </c>
      <c r="D51" s="6"/>
    </row>
    <row r="52" spans="1:6" x14ac:dyDescent="0.15">
      <c r="A52" s="4" t="s">
        <v>8</v>
      </c>
      <c r="B52" s="4" t="s">
        <v>30</v>
      </c>
      <c r="C52" s="5">
        <v>20.869503845666799</v>
      </c>
      <c r="D52" s="6">
        <f>AVERAGE(C50:C52)</f>
        <v>20.965693685978035</v>
      </c>
      <c r="E52" s="3">
        <f>STDEV(C50:C52)</f>
        <v>9.7285752129010708E-2</v>
      </c>
      <c r="F52" s="8">
        <f>D52-15.39</f>
        <v>5.5756936859780346</v>
      </c>
    </row>
    <row r="53" spans="1:6" x14ac:dyDescent="0.15">
      <c r="A53" s="4" t="s">
        <v>8</v>
      </c>
      <c r="B53" s="4" t="s">
        <v>31</v>
      </c>
      <c r="C53" s="5">
        <v>21.986941715598299</v>
      </c>
      <c r="D53" s="6"/>
    </row>
    <row r="54" spans="1:6" x14ac:dyDescent="0.15">
      <c r="A54" s="4" t="s">
        <v>8</v>
      </c>
      <c r="B54" s="4" t="s">
        <v>31</v>
      </c>
      <c r="C54" s="5">
        <v>22.010682291836901</v>
      </c>
      <c r="D54" s="6"/>
    </row>
    <row r="55" spans="1:6" x14ac:dyDescent="0.15">
      <c r="A55" s="4" t="s">
        <v>8</v>
      </c>
      <c r="B55" s="4" t="s">
        <v>31</v>
      </c>
      <c r="C55" s="5">
        <v>22.170769924395199</v>
      </c>
      <c r="D55" s="6">
        <f>AVERAGE(C53:C55)</f>
        <v>22.05613131061013</v>
      </c>
      <c r="E55" s="3">
        <f>STDEV(C53:C55)</f>
        <v>9.9987062002822924E-2</v>
      </c>
      <c r="F55" s="8">
        <f>D55-16.35</f>
        <v>5.7061313106101288</v>
      </c>
    </row>
    <row r="56" spans="1:6" x14ac:dyDescent="0.15">
      <c r="A56" s="4" t="s">
        <v>9</v>
      </c>
      <c r="B56" s="4" t="s">
        <v>13</v>
      </c>
      <c r="C56" s="5">
        <v>28.5949737405424</v>
      </c>
      <c r="D56" s="6"/>
    </row>
    <row r="57" spans="1:6" x14ac:dyDescent="0.15">
      <c r="A57" s="4" t="s">
        <v>9</v>
      </c>
      <c r="B57" s="4" t="s">
        <v>13</v>
      </c>
      <c r="C57" s="5">
        <v>28.604726374181901</v>
      </c>
      <c r="D57" s="6"/>
    </row>
    <row r="58" spans="1:6" x14ac:dyDescent="0.15">
      <c r="A58" s="4" t="s">
        <v>9</v>
      </c>
      <c r="B58" s="4" t="s">
        <v>13</v>
      </c>
      <c r="C58" s="5">
        <v>28.5305283628709</v>
      </c>
      <c r="D58" s="6">
        <f>AVERAGE(C56:C58)</f>
        <v>28.576742825865068</v>
      </c>
      <c r="E58" s="3">
        <f>STDEV(C56:C58)</f>
        <v>4.031886541193852E-2</v>
      </c>
      <c r="F58" s="7">
        <f>D58-14.86</f>
        <v>13.716742825865069</v>
      </c>
    </row>
    <row r="59" spans="1:6" x14ac:dyDescent="0.15">
      <c r="A59" s="4" t="s">
        <v>9</v>
      </c>
      <c r="B59" s="4" t="s">
        <v>30</v>
      </c>
      <c r="C59" s="5">
        <v>28.782696936038501</v>
      </c>
      <c r="D59" s="6"/>
    </row>
    <row r="60" spans="1:6" x14ac:dyDescent="0.15">
      <c r="A60" s="4" t="s">
        <v>9</v>
      </c>
      <c r="B60" s="4" t="s">
        <v>30</v>
      </c>
      <c r="C60" s="5">
        <v>29.1256641008396</v>
      </c>
      <c r="D60" s="6"/>
    </row>
    <row r="61" spans="1:6" x14ac:dyDescent="0.15">
      <c r="A61" s="4" t="s">
        <v>9</v>
      </c>
      <c r="B61" s="4" t="s">
        <v>30</v>
      </c>
      <c r="C61" s="5">
        <v>28.529483025961301</v>
      </c>
      <c r="D61" s="6">
        <f>AVERAGE(C59:C61)</f>
        <v>28.812614687613134</v>
      </c>
      <c r="E61" s="3">
        <f>STDEV(C59:C61)</f>
        <v>0.299214425463115</v>
      </c>
      <c r="F61" s="7">
        <f>D61-15.39</f>
        <v>13.422614687613134</v>
      </c>
    </row>
    <row r="62" spans="1:6" x14ac:dyDescent="0.15">
      <c r="A62" s="4" t="s">
        <v>9</v>
      </c>
      <c r="B62" s="4" t="s">
        <v>31</v>
      </c>
      <c r="C62" s="5">
        <v>27.919767051867101</v>
      </c>
      <c r="D62" s="6"/>
    </row>
    <row r="63" spans="1:6" x14ac:dyDescent="0.15">
      <c r="A63" s="4" t="s">
        <v>9</v>
      </c>
      <c r="B63" s="4" t="s">
        <v>31</v>
      </c>
      <c r="C63" s="5">
        <v>27.712090843828499</v>
      </c>
      <c r="D63" s="6"/>
    </row>
    <row r="64" spans="1:6" x14ac:dyDescent="0.15">
      <c r="A64" s="4" t="s">
        <v>9</v>
      </c>
      <c r="B64" s="4" t="s">
        <v>31</v>
      </c>
      <c r="C64" s="5">
        <v>28.150332151892702</v>
      </c>
      <c r="D64" s="6">
        <f>AVERAGE(C62:C64)</f>
        <v>27.927396682529434</v>
      </c>
      <c r="E64" s="3">
        <f>STDEV(C62:C64)</f>
        <v>0.21922025333323711</v>
      </c>
      <c r="F64" s="7">
        <f>D64-16.35</f>
        <v>11.577396682529432</v>
      </c>
    </row>
    <row r="65" spans="1:6" x14ac:dyDescent="0.15">
      <c r="A65" s="4" t="s">
        <v>10</v>
      </c>
      <c r="B65" s="4" t="s">
        <v>13</v>
      </c>
      <c r="C65" s="5">
        <v>33.782976465662003</v>
      </c>
      <c r="D65" s="6"/>
    </row>
    <row r="66" spans="1:6" x14ac:dyDescent="0.15">
      <c r="A66" s="4" t="s">
        <v>10</v>
      </c>
      <c r="B66" s="4" t="s">
        <v>13</v>
      </c>
      <c r="C66" s="5">
        <v>34.761674199804297</v>
      </c>
      <c r="D66" s="6"/>
    </row>
    <row r="67" spans="1:6" x14ac:dyDescent="0.15">
      <c r="A67" s="4" t="s">
        <v>10</v>
      </c>
      <c r="B67" s="4" t="s">
        <v>13</v>
      </c>
      <c r="C67" s="5">
        <v>33.021683409644403</v>
      </c>
      <c r="D67" s="6">
        <f>AVERAGE(C65:C67)</f>
        <v>33.855444691703561</v>
      </c>
      <c r="E67" s="3">
        <f>STDEV(C65:C67)</f>
        <v>0.87225610935064324</v>
      </c>
      <c r="F67" s="7">
        <f>D67-14.86</f>
        <v>18.995444691703561</v>
      </c>
    </row>
    <row r="68" spans="1:6" x14ac:dyDescent="0.15">
      <c r="A68" s="4" t="s">
        <v>10</v>
      </c>
      <c r="B68" s="4" t="s">
        <v>30</v>
      </c>
      <c r="C68" s="5">
        <v>35.266091364422998</v>
      </c>
      <c r="D68" s="6"/>
    </row>
    <row r="69" spans="1:6" x14ac:dyDescent="0.15">
      <c r="A69" s="4" t="s">
        <v>10</v>
      </c>
      <c r="B69" s="4" t="s">
        <v>30</v>
      </c>
      <c r="C69" s="5">
        <v>34.076501735573999</v>
      </c>
      <c r="D69" s="6"/>
    </row>
    <row r="70" spans="1:6" x14ac:dyDescent="0.15">
      <c r="A70" s="4" t="s">
        <v>10</v>
      </c>
      <c r="B70" s="4" t="s">
        <v>30</v>
      </c>
      <c r="C70" s="5">
        <v>34.941807807585</v>
      </c>
      <c r="D70" s="6">
        <f>AVERAGE(C68:C70)</f>
        <v>34.761466969194004</v>
      </c>
      <c r="E70" s="3">
        <f>STDEV(C68:C70)</f>
        <v>0.61495770973291497</v>
      </c>
      <c r="F70" s="9">
        <f>D70-15.39</f>
        <v>19.371466969194003</v>
      </c>
    </row>
    <row r="71" spans="1:6" x14ac:dyDescent="0.15">
      <c r="A71" s="4" t="s">
        <v>10</v>
      </c>
      <c r="B71" s="4" t="s">
        <v>31</v>
      </c>
      <c r="C71" s="5">
        <v>33.140621626588498</v>
      </c>
      <c r="D71" s="6"/>
    </row>
    <row r="72" spans="1:6" x14ac:dyDescent="0.15">
      <c r="A72" s="4" t="s">
        <v>10</v>
      </c>
      <c r="B72" s="4" t="s">
        <v>31</v>
      </c>
      <c r="C72" s="5">
        <v>33.363501460636897</v>
      </c>
      <c r="D72" s="6"/>
    </row>
    <row r="73" spans="1:6" x14ac:dyDescent="0.15">
      <c r="A73" s="4" t="s">
        <v>10</v>
      </c>
      <c r="B73" s="4" t="s">
        <v>31</v>
      </c>
      <c r="C73" s="5">
        <v>33.9149043217217</v>
      </c>
      <c r="D73" s="6">
        <f>AVERAGE(C71:C73)</f>
        <v>33.473009136315703</v>
      </c>
      <c r="E73" s="3">
        <f>STDEV(C71:C73)</f>
        <v>0.39858797180812405</v>
      </c>
      <c r="F73" s="7">
        <f>D73-16.35</f>
        <v>17.123009136315702</v>
      </c>
    </row>
    <row r="74" spans="1:6" x14ac:dyDescent="0.15">
      <c r="A74" s="4" t="s">
        <v>11</v>
      </c>
      <c r="B74" s="4" t="s">
        <v>13</v>
      </c>
      <c r="C74" s="5">
        <v>21.066203995497901</v>
      </c>
      <c r="D74" s="6"/>
    </row>
    <row r="75" spans="1:6" x14ac:dyDescent="0.15">
      <c r="A75" s="4" t="s">
        <v>11</v>
      </c>
      <c r="B75" s="4" t="s">
        <v>13</v>
      </c>
      <c r="C75" s="5">
        <v>20.909251854831101</v>
      </c>
      <c r="D75" s="6"/>
    </row>
    <row r="76" spans="1:6" x14ac:dyDescent="0.15">
      <c r="A76" s="4" t="s">
        <v>11</v>
      </c>
      <c r="B76" s="4" t="s">
        <v>13</v>
      </c>
      <c r="C76" s="5">
        <v>21.012146982588199</v>
      </c>
      <c r="D76" s="6">
        <f>AVERAGE(C74:C76)</f>
        <v>20.9958676109724</v>
      </c>
      <c r="E76" s="3">
        <f>STDEV(C74:C76)</f>
        <v>7.973240915792433E-2</v>
      </c>
      <c r="F76" s="7">
        <f>D76-14.86</f>
        <v>6.1358676109724009</v>
      </c>
    </row>
    <row r="77" spans="1:6" x14ac:dyDescent="0.15">
      <c r="A77" s="4" t="s">
        <v>11</v>
      </c>
      <c r="B77" s="4" t="s">
        <v>30</v>
      </c>
      <c r="C77" s="5">
        <v>21.2616568451894</v>
      </c>
      <c r="D77" s="6"/>
    </row>
    <row r="78" spans="1:6" x14ac:dyDescent="0.15">
      <c r="A78" s="4" t="s">
        <v>11</v>
      </c>
      <c r="B78" s="4" t="s">
        <v>30</v>
      </c>
      <c r="C78" s="5">
        <v>21.2042833680004</v>
      </c>
      <c r="D78" s="6"/>
    </row>
    <row r="79" spans="1:6" x14ac:dyDescent="0.15">
      <c r="A79" s="4" t="s">
        <v>11</v>
      </c>
      <c r="B79" s="4" t="s">
        <v>30</v>
      </c>
      <c r="C79" s="5">
        <v>21.1211922301021</v>
      </c>
      <c r="D79" s="6">
        <f>AVERAGE(C77:C79)</f>
        <v>21.19571081443063</v>
      </c>
      <c r="E79" s="3">
        <f>STDEV(C77:C79)</f>
        <v>7.0623604615848684E-2</v>
      </c>
      <c r="F79" s="8">
        <f>D79-15.39</f>
        <v>5.8057108144306291</v>
      </c>
    </row>
    <row r="80" spans="1:6" x14ac:dyDescent="0.15">
      <c r="A80" s="4" t="s">
        <v>11</v>
      </c>
      <c r="B80" s="4" t="s">
        <v>31</v>
      </c>
      <c r="C80" s="5">
        <v>22.505967348756101</v>
      </c>
      <c r="D80" s="6"/>
    </row>
    <row r="81" spans="1:6" x14ac:dyDescent="0.15">
      <c r="A81" s="4" t="s">
        <v>11</v>
      </c>
      <c r="B81" s="4" t="s">
        <v>31</v>
      </c>
      <c r="C81" s="5">
        <v>22.592411767519</v>
      </c>
      <c r="D81" s="6"/>
    </row>
    <row r="82" spans="1:6" x14ac:dyDescent="0.15">
      <c r="A82" s="4" t="s">
        <v>11</v>
      </c>
      <c r="B82" s="4" t="s">
        <v>31</v>
      </c>
      <c r="C82" s="5">
        <v>22.407617963874099</v>
      </c>
      <c r="D82" s="6">
        <f>AVERAGE(C80:C82)</f>
        <v>22.501999026716401</v>
      </c>
      <c r="E82" s="3">
        <f>STDEV(C80:C82)</f>
        <v>9.246079250820656E-2</v>
      </c>
      <c r="F82" s="7">
        <f>D82-16.35</f>
        <v>6.1519990267163998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3F857-D6BC-7549-BD98-61260C067F8A}">
  <dimension ref="A1:M64"/>
  <sheetViews>
    <sheetView zoomScale="162" workbookViewId="0">
      <selection activeCell="O23" sqref="O23"/>
    </sheetView>
  </sheetViews>
  <sheetFormatPr baseColWidth="10" defaultRowHeight="12" x14ac:dyDescent="0.15"/>
  <cols>
    <col min="1" max="8" width="10.83203125" style="3"/>
    <col min="9" max="9" width="6.6640625" style="3" customWidth="1"/>
    <col min="10" max="10" width="17.83203125" style="3" bestFit="1" customWidth="1"/>
    <col min="11" max="11" width="20" style="3" bestFit="1" customWidth="1"/>
    <col min="12" max="16384" width="10.83203125" style="3"/>
  </cols>
  <sheetData>
    <row r="1" spans="1:13" s="13" customFormat="1" ht="13" x14ac:dyDescent="0.15">
      <c r="A1" s="1" t="s">
        <v>0</v>
      </c>
      <c r="B1" s="1" t="s">
        <v>6</v>
      </c>
      <c r="C1" s="1" t="s">
        <v>7</v>
      </c>
      <c r="D1" s="1" t="s">
        <v>14</v>
      </c>
      <c r="E1" s="1" t="s">
        <v>15</v>
      </c>
      <c r="F1" s="2"/>
      <c r="G1" s="1" t="s">
        <v>0</v>
      </c>
      <c r="H1" s="1" t="s">
        <v>6</v>
      </c>
      <c r="I1" s="13" t="s">
        <v>32</v>
      </c>
      <c r="J1" s="1" t="s">
        <v>25</v>
      </c>
      <c r="K1" s="1" t="s">
        <v>26</v>
      </c>
      <c r="L1" s="2" t="s">
        <v>27</v>
      </c>
      <c r="M1" s="1" t="s">
        <v>15</v>
      </c>
    </row>
    <row r="2" spans="1:13" x14ac:dyDescent="0.15">
      <c r="A2" s="4" t="s">
        <v>1</v>
      </c>
      <c r="B2" s="4" t="s">
        <v>13</v>
      </c>
      <c r="C2" s="5">
        <v>15.3254066302155</v>
      </c>
    </row>
    <row r="3" spans="1:13" x14ac:dyDescent="0.15">
      <c r="A3" s="4" t="s">
        <v>1</v>
      </c>
      <c r="B3" s="4" t="s">
        <v>13</v>
      </c>
      <c r="C3" s="5">
        <v>15.520910719754401</v>
      </c>
      <c r="G3" s="4" t="s">
        <v>1</v>
      </c>
      <c r="H3" s="4" t="s">
        <v>13</v>
      </c>
      <c r="I3" s="6">
        <v>15.3421119312491</v>
      </c>
      <c r="L3" s="3">
        <f>2^-K3</f>
        <v>1</v>
      </c>
    </row>
    <row r="4" spans="1:13" x14ac:dyDescent="0.15">
      <c r="A4" s="4" t="s">
        <v>1</v>
      </c>
      <c r="B4" s="4" t="s">
        <v>13</v>
      </c>
      <c r="C4" s="5">
        <v>15.180018443777399</v>
      </c>
      <c r="D4" s="6">
        <f>AVERAGE(C2:C4)</f>
        <v>15.3421119312491</v>
      </c>
      <c r="E4" s="3">
        <f>STDEV(C2:C4)</f>
        <v>0.1710590139897995</v>
      </c>
      <c r="G4" s="4" t="s">
        <v>21</v>
      </c>
      <c r="H4" s="4" t="s">
        <v>13</v>
      </c>
      <c r="I4" s="6">
        <v>20.793365483594332</v>
      </c>
      <c r="J4" s="8">
        <f>I4-I3</f>
        <v>5.4512535523452321</v>
      </c>
      <c r="L4" s="3">
        <f t="shared" ref="L4:L11" si="0">2^-K4</f>
        <v>1</v>
      </c>
    </row>
    <row r="5" spans="1:13" x14ac:dyDescent="0.15">
      <c r="A5" s="4" t="s">
        <v>1</v>
      </c>
      <c r="B5" s="4" t="s">
        <v>30</v>
      </c>
      <c r="C5" s="5">
        <v>16.1355090166903</v>
      </c>
      <c r="D5" s="6"/>
      <c r="G5" s="4" t="s">
        <v>16</v>
      </c>
      <c r="H5" s="4" t="s">
        <v>13</v>
      </c>
      <c r="I5" s="6">
        <v>34.096237379268331</v>
      </c>
      <c r="J5" s="7">
        <f>I5-I3</f>
        <v>18.754125448019231</v>
      </c>
      <c r="L5" s="3">
        <f t="shared" si="0"/>
        <v>1</v>
      </c>
    </row>
    <row r="6" spans="1:13" x14ac:dyDescent="0.15">
      <c r="A6" s="4" t="s">
        <v>1</v>
      </c>
      <c r="B6" s="4" t="s">
        <v>30</v>
      </c>
      <c r="C6" s="5">
        <v>16.7093417626361</v>
      </c>
      <c r="D6" s="6"/>
      <c r="G6" s="4" t="s">
        <v>22</v>
      </c>
      <c r="H6" s="4" t="s">
        <v>13</v>
      </c>
      <c r="I6" s="6">
        <v>26.486987271784233</v>
      </c>
      <c r="J6" s="7">
        <f>I6-I3</f>
        <v>11.144875340535133</v>
      </c>
      <c r="L6" s="3">
        <f t="shared" si="0"/>
        <v>1</v>
      </c>
    </row>
    <row r="7" spans="1:13" x14ac:dyDescent="0.15">
      <c r="A7" s="4" t="s">
        <v>1</v>
      </c>
      <c r="B7" s="4" t="s">
        <v>30</v>
      </c>
      <c r="C7" s="5">
        <v>16.447197938916201</v>
      </c>
      <c r="D7" s="6">
        <f t="shared" ref="D7:D64" si="1">AVERAGE(C5:C7)</f>
        <v>16.430682906080865</v>
      </c>
      <c r="E7" s="3">
        <f t="shared" ref="E7:E64" si="2">STDEV(C5:C7)</f>
        <v>0.28727263150548915</v>
      </c>
      <c r="G7" s="4" t="s">
        <v>18</v>
      </c>
      <c r="H7" s="4" t="s">
        <v>13</v>
      </c>
      <c r="I7" s="6">
        <v>29.738253011101264</v>
      </c>
      <c r="J7" s="7">
        <f>I7-I3</f>
        <v>14.396141079852164</v>
      </c>
      <c r="L7" s="3">
        <f t="shared" si="0"/>
        <v>1</v>
      </c>
    </row>
    <row r="8" spans="1:13" x14ac:dyDescent="0.15">
      <c r="A8" s="4" t="s">
        <v>1</v>
      </c>
      <c r="B8" s="4" t="s">
        <v>31</v>
      </c>
      <c r="C8" s="5">
        <v>16.143319997546001</v>
      </c>
      <c r="D8" s="6"/>
      <c r="G8" s="4" t="s">
        <v>19</v>
      </c>
      <c r="H8" s="4" t="s">
        <v>13</v>
      </c>
      <c r="I8" s="6">
        <v>29.831621535611564</v>
      </c>
      <c r="J8" s="7">
        <f>I8-I3</f>
        <v>14.489509604362464</v>
      </c>
      <c r="L8" s="3">
        <f t="shared" si="0"/>
        <v>1</v>
      </c>
    </row>
    <row r="9" spans="1:13" x14ac:dyDescent="0.15">
      <c r="A9" s="4" t="s">
        <v>1</v>
      </c>
      <c r="B9" s="4" t="s">
        <v>31</v>
      </c>
      <c r="C9" s="5">
        <v>16.5738270560324</v>
      </c>
      <c r="D9" s="6"/>
      <c r="G9" s="4" t="s">
        <v>20</v>
      </c>
      <c r="H9" s="4" t="s">
        <v>13</v>
      </c>
      <c r="I9" s="6">
        <v>31.00191643319317</v>
      </c>
      <c r="J9" s="7">
        <f>I9-I3</f>
        <v>15.65980450194407</v>
      </c>
      <c r="L9" s="3">
        <f t="shared" si="0"/>
        <v>1</v>
      </c>
    </row>
    <row r="10" spans="1:13" x14ac:dyDescent="0.15">
      <c r="A10" s="4" t="s">
        <v>1</v>
      </c>
      <c r="B10" s="4" t="s">
        <v>31</v>
      </c>
      <c r="C10" s="5">
        <v>16.136733303846501</v>
      </c>
      <c r="D10" s="6">
        <f t="shared" si="1"/>
        <v>16.2846267858083</v>
      </c>
      <c r="E10" s="3">
        <f t="shared" si="2"/>
        <v>0.25047643273717718</v>
      </c>
      <c r="G10" s="4" t="s">
        <v>23</v>
      </c>
      <c r="H10" s="4" t="s">
        <v>12</v>
      </c>
      <c r="I10" s="6">
        <v>18.816020824674169</v>
      </c>
      <c r="J10" s="8">
        <f>I10-I3</f>
        <v>3.4739088934250688</v>
      </c>
      <c r="L10" s="3">
        <f t="shared" si="0"/>
        <v>1</v>
      </c>
    </row>
    <row r="11" spans="1:13" x14ac:dyDescent="0.15">
      <c r="A11" s="4" t="s">
        <v>21</v>
      </c>
      <c r="B11" s="4" t="s">
        <v>13</v>
      </c>
      <c r="C11" s="5">
        <v>20.611427761022199</v>
      </c>
      <c r="D11" s="6"/>
      <c r="G11" s="4" t="s">
        <v>24</v>
      </c>
      <c r="H11" s="4" t="s">
        <v>12</v>
      </c>
      <c r="I11" s="6">
        <v>18.791053066097763</v>
      </c>
      <c r="J11" s="8">
        <f>I11-I3</f>
        <v>3.4489411348486634</v>
      </c>
      <c r="L11" s="3">
        <f t="shared" si="0"/>
        <v>1</v>
      </c>
    </row>
    <row r="12" spans="1:13" x14ac:dyDescent="0.15">
      <c r="A12" s="4" t="s">
        <v>21</v>
      </c>
      <c r="B12" s="4" t="s">
        <v>13</v>
      </c>
      <c r="C12" s="5">
        <v>20.9703268573287</v>
      </c>
      <c r="D12" s="6"/>
    </row>
    <row r="13" spans="1:13" x14ac:dyDescent="0.15">
      <c r="A13" s="4" t="s">
        <v>21</v>
      </c>
      <c r="B13" s="4" t="s">
        <v>13</v>
      </c>
      <c r="C13" s="5">
        <v>20.798341832432101</v>
      </c>
      <c r="D13" s="6">
        <f t="shared" si="1"/>
        <v>20.793365483594332</v>
      </c>
      <c r="E13" s="3">
        <f t="shared" si="2"/>
        <v>0.17950129071464144</v>
      </c>
      <c r="G13" s="4" t="s">
        <v>1</v>
      </c>
      <c r="H13" s="4" t="s">
        <v>30</v>
      </c>
      <c r="I13" s="6">
        <v>16.430682906080865</v>
      </c>
      <c r="L13" s="3">
        <f t="shared" ref="L13:L19" si="3">2^-K13</f>
        <v>1</v>
      </c>
    </row>
    <row r="14" spans="1:13" x14ac:dyDescent="0.15">
      <c r="A14" s="4" t="s">
        <v>21</v>
      </c>
      <c r="B14" s="4" t="s">
        <v>30</v>
      </c>
      <c r="C14" s="5">
        <v>21.543241835450399</v>
      </c>
      <c r="D14" s="6"/>
      <c r="G14" s="4" t="s">
        <v>21</v>
      </c>
      <c r="H14" s="4" t="s">
        <v>30</v>
      </c>
      <c r="I14" s="6">
        <v>21.874162717124634</v>
      </c>
      <c r="J14" s="8">
        <f>I14-I13</f>
        <v>5.443479811043769</v>
      </c>
      <c r="K14" s="8">
        <f>J14-J4</f>
        <v>-7.7737413014631329E-3</v>
      </c>
      <c r="L14" s="3">
        <f t="shared" si="3"/>
        <v>1.0054028901161092</v>
      </c>
      <c r="M14" s="3">
        <v>0.28808117943893852</v>
      </c>
    </row>
    <row r="15" spans="1:13" x14ac:dyDescent="0.15">
      <c r="A15" s="4" t="s">
        <v>21</v>
      </c>
      <c r="B15" s="4" t="s">
        <v>30</v>
      </c>
      <c r="C15" s="5">
        <v>22.068936866374202</v>
      </c>
      <c r="D15" s="6"/>
      <c r="G15" s="4" t="s">
        <v>16</v>
      </c>
      <c r="H15" s="4" t="s">
        <v>30</v>
      </c>
      <c r="I15" s="6">
        <v>34.957944464630771</v>
      </c>
      <c r="J15" s="7">
        <f>I15-I13</f>
        <v>18.527261558549906</v>
      </c>
      <c r="K15" s="7">
        <f>J15-J5</f>
        <v>-0.22686388946932468</v>
      </c>
      <c r="L15" s="3">
        <f t="shared" si="3"/>
        <v>1.1702882258557685</v>
      </c>
      <c r="M15" s="3">
        <v>0.72259242797233147</v>
      </c>
    </row>
    <row r="16" spans="1:13" x14ac:dyDescent="0.15">
      <c r="A16" s="4" t="s">
        <v>21</v>
      </c>
      <c r="B16" s="4" t="s">
        <v>30</v>
      </c>
      <c r="C16" s="5">
        <v>22.0103094495493</v>
      </c>
      <c r="D16" s="6">
        <f t="shared" si="1"/>
        <v>21.874162717124634</v>
      </c>
      <c r="E16" s="3">
        <f t="shared" si="2"/>
        <v>0.28808117943893852</v>
      </c>
      <c r="G16" s="4" t="s">
        <v>22</v>
      </c>
      <c r="H16" s="4" t="s">
        <v>30</v>
      </c>
      <c r="I16" s="6">
        <v>27.828700141495933</v>
      </c>
      <c r="J16" s="7">
        <f>I16-I13</f>
        <v>11.398017235415068</v>
      </c>
      <c r="K16" s="7">
        <f>J16-J7</f>
        <v>-2.9981238444370959</v>
      </c>
      <c r="L16" s="3">
        <f t="shared" si="3"/>
        <v>7.9896031462597934</v>
      </c>
      <c r="M16" s="3">
        <v>0.17606857963893061</v>
      </c>
    </row>
    <row r="17" spans="1:13" x14ac:dyDescent="0.15">
      <c r="A17" s="4" t="s">
        <v>21</v>
      </c>
      <c r="B17" s="4" t="s">
        <v>31</v>
      </c>
      <c r="C17" s="5">
        <v>21.774683207585301</v>
      </c>
      <c r="D17" s="6"/>
      <c r="G17" s="4" t="s">
        <v>18</v>
      </c>
      <c r="H17" s="4" t="s">
        <v>30</v>
      </c>
      <c r="I17" s="6">
        <v>29.353558015078931</v>
      </c>
      <c r="J17" s="7">
        <f>I17-I13</f>
        <v>12.922875108998067</v>
      </c>
      <c r="K17" s="7">
        <f>J17-J8</f>
        <v>-1.5666344953643971</v>
      </c>
      <c r="L17" s="3">
        <f t="shared" si="3"/>
        <v>2.9621290499955117</v>
      </c>
      <c r="M17" s="3">
        <v>0.29469900908846552</v>
      </c>
    </row>
    <row r="18" spans="1:13" x14ac:dyDescent="0.15">
      <c r="A18" s="4" t="s">
        <v>21</v>
      </c>
      <c r="B18" s="4" t="s">
        <v>31</v>
      </c>
      <c r="C18" s="5">
        <v>22.013786282032701</v>
      </c>
      <c r="D18" s="6"/>
      <c r="G18" s="4" t="s">
        <v>19</v>
      </c>
      <c r="H18" s="4" t="s">
        <v>30</v>
      </c>
      <c r="I18" s="6">
        <v>28.187660609625599</v>
      </c>
      <c r="J18" s="7">
        <f>I18-I13</f>
        <v>11.756977703544734</v>
      </c>
      <c r="K18" s="7">
        <f>J18-J9</f>
        <v>-3.9028267983993352</v>
      </c>
      <c r="L18" s="3">
        <f t="shared" si="3"/>
        <v>14.95780730861777</v>
      </c>
      <c r="M18" s="3">
        <v>0.17850132570588001</v>
      </c>
    </row>
    <row r="19" spans="1:13" x14ac:dyDescent="0.15">
      <c r="A19" s="4" t="s">
        <v>21</v>
      </c>
      <c r="B19" s="4" t="s">
        <v>31</v>
      </c>
      <c r="C19" s="5">
        <v>21.8009555594525</v>
      </c>
      <c r="D19" s="6">
        <f t="shared" si="1"/>
        <v>21.8631416830235</v>
      </c>
      <c r="E19" s="3">
        <f t="shared" si="2"/>
        <v>0.13112172026838445</v>
      </c>
      <c r="G19" s="4" t="s">
        <v>20</v>
      </c>
      <c r="H19" s="4" t="s">
        <v>30</v>
      </c>
      <c r="I19" s="6">
        <v>33.542353849981701</v>
      </c>
      <c r="J19" s="7">
        <f>I19-I13</f>
        <v>17.111670943900837</v>
      </c>
      <c r="K19" s="7">
        <f>J19-J6</f>
        <v>5.9667956033657035</v>
      </c>
      <c r="L19" s="3">
        <f t="shared" si="3"/>
        <v>1.5988788046878862E-2</v>
      </c>
      <c r="M19" s="3">
        <v>0.96497219474294793</v>
      </c>
    </row>
    <row r="20" spans="1:13" x14ac:dyDescent="0.15">
      <c r="A20" s="4" t="s">
        <v>16</v>
      </c>
      <c r="B20" s="4" t="s">
        <v>13</v>
      </c>
      <c r="C20" s="5">
        <v>34.194473962570598</v>
      </c>
      <c r="D20" s="6"/>
      <c r="G20" s="4" t="s">
        <v>23</v>
      </c>
      <c r="H20" s="4" t="s">
        <v>30</v>
      </c>
      <c r="I20" s="6">
        <v>20.026106609541632</v>
      </c>
      <c r="J20" s="8">
        <f>I20-I13</f>
        <v>3.5954237034607672</v>
      </c>
      <c r="K20" s="8">
        <f>J20-J10</f>
        <v>0.12151481003569842</v>
      </c>
      <c r="L20" s="3">
        <f t="shared" ref="L20:L21" si="4">2^-K20</f>
        <v>0.91922197325611232</v>
      </c>
      <c r="M20" s="3">
        <v>7.6040549070148761E-2</v>
      </c>
    </row>
    <row r="21" spans="1:13" x14ac:dyDescent="0.15">
      <c r="A21" s="4" t="s">
        <v>16</v>
      </c>
      <c r="B21" s="4" t="s">
        <v>13</v>
      </c>
      <c r="C21" s="5">
        <v>34.570853061076001</v>
      </c>
      <c r="D21" s="6"/>
      <c r="G21" s="4" t="s">
        <v>24</v>
      </c>
      <c r="H21" s="4" t="s">
        <v>30</v>
      </c>
      <c r="I21" s="6">
        <v>19.890957188957</v>
      </c>
      <c r="J21" s="8">
        <f>I21-I13</f>
        <v>3.460274282876135</v>
      </c>
      <c r="K21" s="8">
        <f>J21-J11</f>
        <v>1.1333148027471651E-2</v>
      </c>
      <c r="L21" s="3">
        <f t="shared" si="4"/>
        <v>0.99217523451395651</v>
      </c>
      <c r="M21" s="3">
        <v>0.12439403455809339</v>
      </c>
    </row>
    <row r="22" spans="1:13" x14ac:dyDescent="0.15">
      <c r="A22" s="4" t="s">
        <v>16</v>
      </c>
      <c r="B22" s="4" t="s">
        <v>13</v>
      </c>
      <c r="C22" s="5">
        <v>33.523385114158401</v>
      </c>
      <c r="D22" s="6">
        <f t="shared" si="1"/>
        <v>34.096237379268331</v>
      </c>
      <c r="E22" s="3">
        <f t="shared" si="2"/>
        <v>0.53059880764954592</v>
      </c>
    </row>
    <row r="23" spans="1:13" x14ac:dyDescent="0.15">
      <c r="A23" s="4" t="s">
        <v>16</v>
      </c>
      <c r="B23" s="4" t="s">
        <v>30</v>
      </c>
      <c r="C23" s="5">
        <v>34.665888259128401</v>
      </c>
      <c r="D23" s="6"/>
    </row>
    <row r="24" spans="1:13" x14ac:dyDescent="0.15">
      <c r="A24" s="4" t="s">
        <v>16</v>
      </c>
      <c r="B24" s="4" t="s">
        <v>30</v>
      </c>
      <c r="C24" s="5">
        <v>35.7808530565258</v>
      </c>
      <c r="D24" s="6"/>
      <c r="G24" s="4" t="s">
        <v>1</v>
      </c>
      <c r="H24" s="4" t="s">
        <v>31</v>
      </c>
      <c r="I24" s="6">
        <v>16.2846267858083</v>
      </c>
      <c r="L24" s="3">
        <f t="shared" ref="L24:L30" si="5">2^-K24</f>
        <v>1</v>
      </c>
    </row>
    <row r="25" spans="1:13" x14ac:dyDescent="0.15">
      <c r="A25" s="4" t="s">
        <v>16</v>
      </c>
      <c r="B25" s="4" t="s">
        <v>30</v>
      </c>
      <c r="C25" s="5">
        <v>34.427092078238097</v>
      </c>
      <c r="D25" s="6">
        <f t="shared" si="1"/>
        <v>34.957944464630771</v>
      </c>
      <c r="E25" s="3">
        <f t="shared" si="2"/>
        <v>0.72259242797233147</v>
      </c>
      <c r="G25" s="4" t="s">
        <v>21</v>
      </c>
      <c r="H25" s="4" t="s">
        <v>31</v>
      </c>
      <c r="I25" s="6">
        <v>21.8631416830235</v>
      </c>
      <c r="J25" s="7">
        <f>I25-I24</f>
        <v>5.5785148972152001</v>
      </c>
      <c r="K25" s="10">
        <f>J25-J4</f>
        <v>0.12726134486996799</v>
      </c>
      <c r="L25" s="3">
        <f t="shared" si="5"/>
        <v>0.91556781586401992</v>
      </c>
      <c r="M25" s="3">
        <v>0.13112172026838445</v>
      </c>
    </row>
    <row r="26" spans="1:13" x14ac:dyDescent="0.15">
      <c r="A26" s="4" t="s">
        <v>16</v>
      </c>
      <c r="B26" s="4" t="s">
        <v>31</v>
      </c>
      <c r="C26" s="5"/>
      <c r="D26" s="6"/>
      <c r="G26" s="4" t="s">
        <v>16</v>
      </c>
      <c r="H26" s="4" t="s">
        <v>31</v>
      </c>
      <c r="I26" s="6">
        <v>34.366902258181952</v>
      </c>
      <c r="J26" s="7">
        <f>I26-I24</f>
        <v>18.082275472373652</v>
      </c>
      <c r="K26" s="7">
        <f>J26-J5</f>
        <v>-0.67184997564557847</v>
      </c>
      <c r="L26" s="3">
        <f t="shared" si="5"/>
        <v>1.5931145176380188</v>
      </c>
      <c r="M26" s="3">
        <v>7.7347440249935659E-2</v>
      </c>
    </row>
    <row r="27" spans="1:13" x14ac:dyDescent="0.15">
      <c r="A27" s="4" t="s">
        <v>16</v>
      </c>
      <c r="B27" s="4" t="s">
        <v>31</v>
      </c>
      <c r="C27" s="5">
        <v>34.421595157690099</v>
      </c>
      <c r="D27" s="6"/>
      <c r="G27" s="4" t="s">
        <v>22</v>
      </c>
      <c r="H27" s="4" t="s">
        <v>31</v>
      </c>
      <c r="I27" s="6">
        <v>27.771182917910266</v>
      </c>
      <c r="J27" s="9">
        <f>I27-I24</f>
        <v>11.486556132101967</v>
      </c>
      <c r="K27" s="7">
        <f>J27-J7</f>
        <v>-2.9095849477501972</v>
      </c>
      <c r="L27" s="3">
        <f t="shared" si="5"/>
        <v>7.5140199570671937</v>
      </c>
      <c r="M27" s="3">
        <v>5.0548945792367274E-2</v>
      </c>
    </row>
    <row r="28" spans="1:13" x14ac:dyDescent="0.15">
      <c r="A28" s="4" t="s">
        <v>16</v>
      </c>
      <c r="B28" s="4" t="s">
        <v>31</v>
      </c>
      <c r="C28" s="5">
        <v>34.312209358673798</v>
      </c>
      <c r="D28" s="6">
        <f t="shared" si="1"/>
        <v>34.366902258181952</v>
      </c>
      <c r="E28" s="3">
        <f t="shared" si="2"/>
        <v>7.7347440249935659E-2</v>
      </c>
      <c r="G28" s="4" t="s">
        <v>18</v>
      </c>
      <c r="H28" s="4" t="s">
        <v>31</v>
      </c>
      <c r="I28" s="6">
        <v>27.990840224112702</v>
      </c>
      <c r="J28" s="7">
        <f>I28-I24</f>
        <v>11.706213438304403</v>
      </c>
      <c r="K28" s="7">
        <f>J28-J8</f>
        <v>-2.7832961660580615</v>
      </c>
      <c r="L28" s="3">
        <f t="shared" si="5"/>
        <v>6.8842341413310759</v>
      </c>
      <c r="M28" s="3">
        <v>0.16839307795389405</v>
      </c>
    </row>
    <row r="29" spans="1:13" x14ac:dyDescent="0.15">
      <c r="A29" s="4" t="s">
        <v>18</v>
      </c>
      <c r="B29" s="4" t="s">
        <v>13</v>
      </c>
      <c r="C29" s="5">
        <v>30.086210130643099</v>
      </c>
      <c r="D29" s="6"/>
      <c r="G29" s="4" t="s">
        <v>19</v>
      </c>
      <c r="H29" s="4" t="s">
        <v>31</v>
      </c>
      <c r="I29" s="6">
        <v>27.681992864760502</v>
      </c>
      <c r="J29" s="7">
        <f>I29-I24</f>
        <v>11.397366078952203</v>
      </c>
      <c r="K29" s="7">
        <f>J29-J9</f>
        <v>-4.2624384229918668</v>
      </c>
      <c r="L29" s="3">
        <f t="shared" si="5"/>
        <v>19.19207004459059</v>
      </c>
      <c r="M29" s="3">
        <v>3.9611899389969459E-2</v>
      </c>
    </row>
    <row r="30" spans="1:13" x14ac:dyDescent="0.15">
      <c r="A30" s="4" t="s">
        <v>18</v>
      </c>
      <c r="B30" s="4" t="s">
        <v>13</v>
      </c>
      <c r="C30" s="5">
        <v>29.773269655763499</v>
      </c>
      <c r="D30" s="6"/>
      <c r="G30" s="4" t="s">
        <v>20</v>
      </c>
      <c r="H30" s="4" t="s">
        <v>31</v>
      </c>
      <c r="I30" s="6">
        <v>32.528393383106952</v>
      </c>
      <c r="J30" s="7">
        <f>I30-I24</f>
        <v>16.243766597298652</v>
      </c>
      <c r="K30" s="7">
        <f>J30-J6</f>
        <v>5.098891256763519</v>
      </c>
      <c r="L30" s="3">
        <f t="shared" si="5"/>
        <v>2.9179697617400319E-2</v>
      </c>
      <c r="M30" s="3">
        <v>0.91342612051128635</v>
      </c>
    </row>
    <row r="31" spans="1:13" x14ac:dyDescent="0.15">
      <c r="A31" s="4" t="s">
        <v>18</v>
      </c>
      <c r="B31" s="4" t="s">
        <v>13</v>
      </c>
      <c r="C31" s="5">
        <v>29.355279246897201</v>
      </c>
      <c r="D31" s="6">
        <f t="shared" si="1"/>
        <v>29.738253011101264</v>
      </c>
      <c r="E31" s="3">
        <f t="shared" si="2"/>
        <v>0.36672143822790193</v>
      </c>
      <c r="G31" s="4" t="s">
        <v>23</v>
      </c>
      <c r="H31" s="4" t="s">
        <v>31</v>
      </c>
      <c r="I31" s="6">
        <v>20.3037292618754</v>
      </c>
      <c r="J31" s="7">
        <f>I31-I24</f>
        <v>4.0191024760671006</v>
      </c>
      <c r="K31" s="10">
        <f>J31-J10</f>
        <v>0.54519358264203177</v>
      </c>
      <c r="L31" s="3">
        <f t="shared" ref="L31:L32" si="6">2^-K31</f>
        <v>0.68529944197596548</v>
      </c>
      <c r="M31" s="3">
        <v>0.12399637622216934</v>
      </c>
    </row>
    <row r="32" spans="1:13" x14ac:dyDescent="0.15">
      <c r="A32" s="4" t="s">
        <v>18</v>
      </c>
      <c r="B32" s="4" t="s">
        <v>30</v>
      </c>
      <c r="C32" s="5">
        <v>29.0256248921545</v>
      </c>
      <c r="D32" s="6"/>
      <c r="G32" s="4" t="s">
        <v>24</v>
      </c>
      <c r="H32" s="4" t="s">
        <v>31</v>
      </c>
      <c r="I32" s="6">
        <v>19.7516887589519</v>
      </c>
      <c r="J32" s="7">
        <f>I32-I24</f>
        <v>3.4670619731436005</v>
      </c>
      <c r="K32" s="12">
        <f>J32-J11</f>
        <v>1.8120838294937158E-2</v>
      </c>
      <c r="L32" s="3">
        <f t="shared" si="6"/>
        <v>0.98751814472212207</v>
      </c>
      <c r="M32" s="3">
        <v>0.16048136698074542</v>
      </c>
    </row>
    <row r="33" spans="1:5" x14ac:dyDescent="0.15">
      <c r="A33" s="4" t="s">
        <v>18</v>
      </c>
      <c r="B33" s="4" t="s">
        <v>30</v>
      </c>
      <c r="C33" s="5">
        <v>29.596216419348998</v>
      </c>
      <c r="D33" s="6"/>
    </row>
    <row r="34" spans="1:5" x14ac:dyDescent="0.15">
      <c r="A34" s="4" t="s">
        <v>18</v>
      </c>
      <c r="B34" s="4" t="s">
        <v>30</v>
      </c>
      <c r="C34" s="5">
        <v>29.4388327337333</v>
      </c>
      <c r="D34" s="6">
        <f t="shared" si="1"/>
        <v>29.353558015078931</v>
      </c>
      <c r="E34" s="3">
        <f t="shared" si="2"/>
        <v>0.29469900908846552</v>
      </c>
    </row>
    <row r="35" spans="1:5" x14ac:dyDescent="0.15">
      <c r="A35" s="4" t="s">
        <v>18</v>
      </c>
      <c r="B35" s="4" t="s">
        <v>31</v>
      </c>
      <c r="C35" s="5">
        <v>27.904785695192199</v>
      </c>
      <c r="D35" s="6"/>
    </row>
    <row r="36" spans="1:5" x14ac:dyDescent="0.15">
      <c r="A36" s="4" t="s">
        <v>18</v>
      </c>
      <c r="B36" s="4" t="s">
        <v>31</v>
      </c>
      <c r="C36" s="5">
        <v>28.184871436342501</v>
      </c>
      <c r="D36" s="6"/>
    </row>
    <row r="37" spans="1:5" x14ac:dyDescent="0.15">
      <c r="A37" s="4" t="s">
        <v>18</v>
      </c>
      <c r="B37" s="4" t="s">
        <v>31</v>
      </c>
      <c r="C37" s="5">
        <v>27.882863540803399</v>
      </c>
      <c r="D37" s="6">
        <f t="shared" si="1"/>
        <v>27.990840224112702</v>
      </c>
      <c r="E37" s="3">
        <f t="shared" si="2"/>
        <v>0.16839307795389405</v>
      </c>
    </row>
    <row r="38" spans="1:5" x14ac:dyDescent="0.15">
      <c r="A38" s="4" t="s">
        <v>19</v>
      </c>
      <c r="B38" s="4" t="s">
        <v>13</v>
      </c>
      <c r="C38" s="5">
        <v>30.041120259961399</v>
      </c>
      <c r="D38" s="6"/>
    </row>
    <row r="39" spans="1:5" x14ac:dyDescent="0.15">
      <c r="A39" s="4" t="s">
        <v>19</v>
      </c>
      <c r="B39" s="4" t="s">
        <v>13</v>
      </c>
      <c r="C39" s="5">
        <v>29.8078294476861</v>
      </c>
      <c r="D39" s="6"/>
    </row>
    <row r="40" spans="1:5" x14ac:dyDescent="0.15">
      <c r="A40" s="4" t="s">
        <v>19</v>
      </c>
      <c r="B40" s="4" t="s">
        <v>13</v>
      </c>
      <c r="C40" s="5">
        <v>29.645914899187201</v>
      </c>
      <c r="D40" s="6">
        <f t="shared" si="1"/>
        <v>29.831621535611564</v>
      </c>
      <c r="E40" s="3">
        <f t="shared" si="2"/>
        <v>0.19867402165873627</v>
      </c>
    </row>
    <row r="41" spans="1:5" x14ac:dyDescent="0.15">
      <c r="A41" s="4" t="s">
        <v>19</v>
      </c>
      <c r="B41" s="4" t="s">
        <v>30</v>
      </c>
      <c r="C41" s="5">
        <v>28.0708300763532</v>
      </c>
      <c r="D41" s="6"/>
    </row>
    <row r="42" spans="1:5" x14ac:dyDescent="0.15">
      <c r="A42" s="4" t="s">
        <v>19</v>
      </c>
      <c r="B42" s="4" t="s">
        <v>30</v>
      </c>
      <c r="C42" s="5">
        <v>28.3931326447229</v>
      </c>
      <c r="D42" s="6"/>
    </row>
    <row r="43" spans="1:5" x14ac:dyDescent="0.15">
      <c r="A43" s="4" t="s">
        <v>19</v>
      </c>
      <c r="B43" s="4" t="s">
        <v>30</v>
      </c>
      <c r="C43" s="5">
        <v>28.0990191078007</v>
      </c>
      <c r="D43" s="6">
        <f t="shared" si="1"/>
        <v>28.187660609625599</v>
      </c>
      <c r="E43" s="3">
        <f t="shared" si="2"/>
        <v>0.17850132570588001</v>
      </c>
    </row>
    <row r="44" spans="1:5" x14ac:dyDescent="0.15">
      <c r="A44" s="4" t="s">
        <v>19</v>
      </c>
      <c r="B44" s="4" t="s">
        <v>31</v>
      </c>
      <c r="C44" s="5">
        <v>27.709110990891499</v>
      </c>
      <c r="D44" s="6"/>
    </row>
    <row r="45" spans="1:5" x14ac:dyDescent="0.15">
      <c r="A45" s="4" t="s">
        <v>19</v>
      </c>
      <c r="B45" s="4" t="s">
        <v>31</v>
      </c>
      <c r="C45" s="5">
        <v>27.636534616758102</v>
      </c>
      <c r="D45" s="6"/>
    </row>
    <row r="46" spans="1:5" x14ac:dyDescent="0.15">
      <c r="A46" s="4" t="s">
        <v>19</v>
      </c>
      <c r="B46" s="4" t="s">
        <v>31</v>
      </c>
      <c r="C46" s="5">
        <v>27.700332986631899</v>
      </c>
      <c r="D46" s="6">
        <f t="shared" si="1"/>
        <v>27.681992864760502</v>
      </c>
      <c r="E46" s="3">
        <f t="shared" si="2"/>
        <v>3.9611899389969459E-2</v>
      </c>
    </row>
    <row r="47" spans="1:5" x14ac:dyDescent="0.15">
      <c r="A47" s="4" t="s">
        <v>20</v>
      </c>
      <c r="B47" s="4" t="s">
        <v>13</v>
      </c>
      <c r="C47" s="5">
        <v>31.323187220022401</v>
      </c>
      <c r="D47" s="6"/>
    </row>
    <row r="48" spans="1:5" x14ac:dyDescent="0.15">
      <c r="A48" s="4" t="s">
        <v>20</v>
      </c>
      <c r="B48" s="4" t="s">
        <v>13</v>
      </c>
      <c r="C48" s="5">
        <v>31.148590758829901</v>
      </c>
      <c r="D48" s="6"/>
    </row>
    <row r="49" spans="1:5" x14ac:dyDescent="0.15">
      <c r="A49" s="4" t="s">
        <v>20</v>
      </c>
      <c r="B49" s="4" t="s">
        <v>13</v>
      </c>
      <c r="C49" s="5">
        <v>30.533971320727201</v>
      </c>
      <c r="D49" s="6">
        <f t="shared" si="1"/>
        <v>31.00191643319317</v>
      </c>
      <c r="E49" s="3">
        <f t="shared" si="2"/>
        <v>0.41454849206796768</v>
      </c>
    </row>
    <row r="50" spans="1:5" x14ac:dyDescent="0.15">
      <c r="A50" s="4" t="s">
        <v>20</v>
      </c>
      <c r="B50" s="4" t="s">
        <v>30</v>
      </c>
      <c r="C50" s="5">
        <v>34.608180919752101</v>
      </c>
      <c r="D50" s="6"/>
    </row>
    <row r="51" spans="1:5" x14ac:dyDescent="0.15">
      <c r="A51" s="4" t="s">
        <v>20</v>
      </c>
      <c r="B51" s="4" t="s">
        <v>30</v>
      </c>
      <c r="C51" s="5">
        <v>32.728049431030399</v>
      </c>
      <c r="D51" s="6"/>
    </row>
    <row r="52" spans="1:5" x14ac:dyDescent="0.15">
      <c r="A52" s="4" t="s">
        <v>20</v>
      </c>
      <c r="B52" s="4" t="s">
        <v>30</v>
      </c>
      <c r="C52" s="5">
        <v>33.290831199162596</v>
      </c>
      <c r="D52" s="6">
        <f t="shared" si="1"/>
        <v>33.542353849981701</v>
      </c>
      <c r="E52" s="3">
        <f t="shared" si="2"/>
        <v>0.96497219474294793</v>
      </c>
    </row>
    <row r="53" spans="1:5" x14ac:dyDescent="0.15">
      <c r="A53" s="4" t="s">
        <v>20</v>
      </c>
      <c r="B53" s="4" t="s">
        <v>31</v>
      </c>
      <c r="C53" s="5">
        <v>33.174283187033403</v>
      </c>
      <c r="D53" s="6"/>
    </row>
    <row r="54" spans="1:5" x14ac:dyDescent="0.15">
      <c r="A54" s="4" t="s">
        <v>20</v>
      </c>
      <c r="B54" s="4" t="s">
        <v>31</v>
      </c>
      <c r="C54" s="5">
        <v>31.882503579180501</v>
      </c>
      <c r="D54" s="6"/>
    </row>
    <row r="55" spans="1:5" x14ac:dyDescent="0.15">
      <c r="A55" s="4" t="s">
        <v>20</v>
      </c>
      <c r="B55" s="4" t="s">
        <v>31</v>
      </c>
      <c r="C55" s="5"/>
      <c r="D55" s="6">
        <f t="shared" si="1"/>
        <v>32.528393383106952</v>
      </c>
      <c r="E55" s="3">
        <f t="shared" si="2"/>
        <v>0.91342612051128635</v>
      </c>
    </row>
    <row r="56" spans="1:5" x14ac:dyDescent="0.15">
      <c r="A56" s="4" t="s">
        <v>22</v>
      </c>
      <c r="B56" s="4" t="s">
        <v>13</v>
      </c>
      <c r="C56" s="5">
        <v>26.2784990141718</v>
      </c>
      <c r="D56" s="6"/>
    </row>
    <row r="57" spans="1:5" x14ac:dyDescent="0.15">
      <c r="A57" s="4" t="s">
        <v>22</v>
      </c>
      <c r="B57" s="4" t="s">
        <v>13</v>
      </c>
      <c r="C57" s="5">
        <v>26.6543896697222</v>
      </c>
      <c r="D57" s="6"/>
    </row>
    <row r="58" spans="1:5" x14ac:dyDescent="0.15">
      <c r="A58" s="4" t="s">
        <v>22</v>
      </c>
      <c r="B58" s="4" t="s">
        <v>13</v>
      </c>
      <c r="C58" s="5">
        <v>26.528073131458701</v>
      </c>
      <c r="D58" s="6">
        <f t="shared" si="1"/>
        <v>26.486987271784233</v>
      </c>
      <c r="E58" s="3">
        <f t="shared" si="2"/>
        <v>0.19128377383202122</v>
      </c>
    </row>
    <row r="59" spans="1:5" x14ac:dyDescent="0.15">
      <c r="A59" s="4" t="s">
        <v>22</v>
      </c>
      <c r="B59" s="4" t="s">
        <v>30</v>
      </c>
      <c r="C59" s="5">
        <v>27.6996718219097</v>
      </c>
      <c r="D59" s="6"/>
    </row>
    <row r="60" spans="1:5" x14ac:dyDescent="0.15">
      <c r="A60" s="4" t="s">
        <v>22</v>
      </c>
      <c r="B60" s="4" t="s">
        <v>30</v>
      </c>
      <c r="C60" s="5">
        <v>28.029280146726599</v>
      </c>
      <c r="D60" s="6"/>
    </row>
    <row r="61" spans="1:5" x14ac:dyDescent="0.15">
      <c r="A61" s="4" t="s">
        <v>22</v>
      </c>
      <c r="B61" s="4" t="s">
        <v>30</v>
      </c>
      <c r="C61" s="5">
        <v>27.7571484558515</v>
      </c>
      <c r="D61" s="6">
        <f t="shared" si="1"/>
        <v>27.828700141495933</v>
      </c>
      <c r="E61" s="3">
        <f t="shared" si="2"/>
        <v>0.17606857963893061</v>
      </c>
    </row>
    <row r="62" spans="1:5" x14ac:dyDescent="0.15">
      <c r="A62" s="4" t="s">
        <v>22</v>
      </c>
      <c r="B62" s="4" t="s">
        <v>31</v>
      </c>
      <c r="C62" s="5">
        <v>27.789879862888601</v>
      </c>
      <c r="D62" s="6"/>
    </row>
    <row r="63" spans="1:5" x14ac:dyDescent="0.15">
      <c r="A63" s="4" t="s">
        <v>22</v>
      </c>
      <c r="B63" s="4" t="s">
        <v>31</v>
      </c>
      <c r="C63" s="5">
        <v>27.809719872296899</v>
      </c>
      <c r="D63" s="6"/>
    </row>
    <row r="64" spans="1:5" x14ac:dyDescent="0.15">
      <c r="A64" s="4" t="s">
        <v>22</v>
      </c>
      <c r="B64" s="4" t="s">
        <v>31</v>
      </c>
      <c r="C64" s="5">
        <v>27.7139490185453</v>
      </c>
      <c r="D64" s="6">
        <f t="shared" si="1"/>
        <v>27.771182917910266</v>
      </c>
      <c r="E64" s="3">
        <f t="shared" si="2"/>
        <v>5.0548945792367274E-2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17AAB-F924-8247-B7C1-45CDF14E69A3}">
  <dimension ref="A1:E19"/>
  <sheetViews>
    <sheetView zoomScale="150" workbookViewId="0">
      <selection activeCell="G15" sqref="G15"/>
    </sheetView>
  </sheetViews>
  <sheetFormatPr baseColWidth="10" defaultRowHeight="17" customHeight="1" x14ac:dyDescent="0.15"/>
  <cols>
    <col min="1" max="16384" width="10.83203125" style="3"/>
  </cols>
  <sheetData>
    <row r="1" spans="1:5" ht="17" customHeight="1" x14ac:dyDescent="0.15">
      <c r="A1" s="1" t="s">
        <v>0</v>
      </c>
      <c r="B1" s="1" t="s">
        <v>6</v>
      </c>
      <c r="C1" s="1" t="s">
        <v>7</v>
      </c>
      <c r="D1" s="1" t="s">
        <v>14</v>
      </c>
      <c r="E1" s="1" t="s">
        <v>15</v>
      </c>
    </row>
    <row r="2" spans="1:5" ht="17" customHeight="1" x14ac:dyDescent="0.15">
      <c r="A2" s="4" t="s">
        <v>23</v>
      </c>
      <c r="B2" s="4" t="s">
        <v>13</v>
      </c>
      <c r="C2" s="5">
        <v>18.904852399486199</v>
      </c>
    </row>
    <row r="3" spans="1:5" ht="17" customHeight="1" x14ac:dyDescent="0.15">
      <c r="A3" s="4" t="s">
        <v>23</v>
      </c>
      <c r="B3" s="4" t="s">
        <v>13</v>
      </c>
      <c r="C3" s="5">
        <v>18.796161398386801</v>
      </c>
    </row>
    <row r="4" spans="1:5" ht="17" customHeight="1" x14ac:dyDescent="0.15">
      <c r="A4" s="4" t="s">
        <v>23</v>
      </c>
      <c r="B4" s="4" t="s">
        <v>13</v>
      </c>
      <c r="C4" s="5">
        <v>18.7470486761495</v>
      </c>
      <c r="D4" s="6">
        <f>AVERAGE(C2:C4)</f>
        <v>18.816020824674169</v>
      </c>
      <c r="E4" s="3">
        <f>STDEV(C2:C4)</f>
        <v>8.0754575004013299E-2</v>
      </c>
    </row>
    <row r="5" spans="1:5" ht="17" customHeight="1" x14ac:dyDescent="0.15">
      <c r="A5" s="4" t="s">
        <v>23</v>
      </c>
      <c r="B5" s="4" t="s">
        <v>30</v>
      </c>
      <c r="C5" s="5">
        <v>20.103463431585599</v>
      </c>
      <c r="D5" s="6"/>
    </row>
    <row r="6" spans="1:5" ht="17" customHeight="1" x14ac:dyDescent="0.15">
      <c r="A6" s="4" t="s">
        <v>23</v>
      </c>
      <c r="B6" s="4" t="s">
        <v>30</v>
      </c>
      <c r="C6" s="5">
        <v>20.0234018925937</v>
      </c>
      <c r="D6" s="6"/>
    </row>
    <row r="7" spans="1:5" ht="17" customHeight="1" x14ac:dyDescent="0.15">
      <c r="A7" s="4" t="s">
        <v>23</v>
      </c>
      <c r="B7" s="4" t="s">
        <v>30</v>
      </c>
      <c r="C7" s="5">
        <v>19.9514545044456</v>
      </c>
      <c r="D7" s="6">
        <f t="shared" ref="D7:D19" si="0">AVERAGE(C5:C7)</f>
        <v>20.026106609541632</v>
      </c>
      <c r="E7" s="3">
        <f t="shared" ref="E7:E19" si="1">STDEV(C5:C7)</f>
        <v>7.6040549070148761E-2</v>
      </c>
    </row>
    <row r="8" spans="1:5" ht="17" customHeight="1" x14ac:dyDescent="0.15">
      <c r="A8" s="4" t="s">
        <v>23</v>
      </c>
      <c r="B8" s="4" t="s">
        <v>31</v>
      </c>
      <c r="C8" s="5">
        <v>20.1730533259833</v>
      </c>
      <c r="D8" s="6"/>
    </row>
    <row r="9" spans="1:5" ht="17" customHeight="1" x14ac:dyDescent="0.15">
      <c r="A9" s="4" t="s">
        <v>23</v>
      </c>
      <c r="B9" s="4" t="s">
        <v>31</v>
      </c>
      <c r="C9" s="5">
        <v>20.419742185670199</v>
      </c>
      <c r="D9" s="6"/>
    </row>
    <row r="10" spans="1:5" ht="17" customHeight="1" x14ac:dyDescent="0.15">
      <c r="A10" s="4" t="s">
        <v>23</v>
      </c>
      <c r="B10" s="4" t="s">
        <v>31</v>
      </c>
      <c r="C10" s="5">
        <v>20.318392273972702</v>
      </c>
      <c r="D10" s="6">
        <f t="shared" si="0"/>
        <v>20.3037292618754</v>
      </c>
      <c r="E10" s="3">
        <f t="shared" si="1"/>
        <v>0.12399637622216934</v>
      </c>
    </row>
    <row r="11" spans="1:5" ht="17" customHeight="1" x14ac:dyDescent="0.15">
      <c r="A11" s="4" t="s">
        <v>24</v>
      </c>
      <c r="B11" s="4" t="s">
        <v>13</v>
      </c>
      <c r="C11" s="5">
        <v>19.070353022107501</v>
      </c>
      <c r="D11" s="6"/>
    </row>
    <row r="12" spans="1:5" ht="17" customHeight="1" x14ac:dyDescent="0.15">
      <c r="A12" s="4" t="s">
        <v>24</v>
      </c>
      <c r="B12" s="4" t="s">
        <v>13</v>
      </c>
      <c r="C12" s="5">
        <v>18.596514470797501</v>
      </c>
      <c r="D12" s="6"/>
    </row>
    <row r="13" spans="1:5" ht="17" customHeight="1" x14ac:dyDescent="0.15">
      <c r="A13" s="4" t="s">
        <v>24</v>
      </c>
      <c r="B13" s="4" t="s">
        <v>13</v>
      </c>
      <c r="C13" s="5">
        <v>18.706291705388299</v>
      </c>
      <c r="D13" s="6">
        <f t="shared" si="0"/>
        <v>18.791053066097763</v>
      </c>
      <c r="E13" s="3">
        <f t="shared" si="1"/>
        <v>0.24803046058675954</v>
      </c>
    </row>
    <row r="14" spans="1:5" ht="17" customHeight="1" x14ac:dyDescent="0.15">
      <c r="A14" s="4" t="s">
        <v>24</v>
      </c>
      <c r="B14" s="4" t="s">
        <v>30</v>
      </c>
      <c r="C14" s="5">
        <v>19.854650163088799</v>
      </c>
      <c r="D14" s="6"/>
    </row>
    <row r="15" spans="1:5" ht="17" customHeight="1" x14ac:dyDescent="0.15">
      <c r="A15" s="4" t="s">
        <v>24</v>
      </c>
      <c r="B15" s="4" t="s">
        <v>30</v>
      </c>
      <c r="C15" s="5">
        <v>20.029465285260802</v>
      </c>
      <c r="D15" s="6"/>
    </row>
    <row r="16" spans="1:5" ht="17" customHeight="1" x14ac:dyDescent="0.15">
      <c r="A16" s="4" t="s">
        <v>24</v>
      </c>
      <c r="B16" s="4" t="s">
        <v>30</v>
      </c>
      <c r="C16" s="5">
        <v>19.788756118521398</v>
      </c>
      <c r="D16" s="6">
        <f t="shared" si="0"/>
        <v>19.890957188957</v>
      </c>
      <c r="E16" s="3">
        <f t="shared" si="1"/>
        <v>0.12439403455809339</v>
      </c>
    </row>
    <row r="17" spans="1:5" ht="17" customHeight="1" x14ac:dyDescent="0.15">
      <c r="A17" s="4" t="s">
        <v>24</v>
      </c>
      <c r="B17" s="4" t="s">
        <v>31</v>
      </c>
      <c r="C17" s="5">
        <v>19.582377294387801</v>
      </c>
      <c r="D17" s="6"/>
    </row>
    <row r="18" spans="1:5" ht="17" customHeight="1" x14ac:dyDescent="0.15">
      <c r="A18" s="4" t="s">
        <v>24</v>
      </c>
      <c r="B18" s="4" t="s">
        <v>31</v>
      </c>
      <c r="C18" s="5">
        <v>19.901570943869199</v>
      </c>
      <c r="D18" s="6"/>
    </row>
    <row r="19" spans="1:5" ht="17" customHeight="1" x14ac:dyDescent="0.15">
      <c r="A19" s="4" t="s">
        <v>24</v>
      </c>
      <c r="B19" s="4" t="s">
        <v>31</v>
      </c>
      <c r="C19" s="5">
        <v>19.771118038598701</v>
      </c>
      <c r="D19" s="6">
        <f t="shared" si="0"/>
        <v>19.7516887589519</v>
      </c>
      <c r="E19" s="3">
        <f t="shared" si="1"/>
        <v>0.16048136698074542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SGEC 1</vt:lpstr>
      <vt:lpstr>SGEC 2</vt:lpstr>
      <vt:lpstr>SGEC 3</vt:lpstr>
      <vt:lpstr>Jurkat 1</vt:lpstr>
      <vt:lpstr>Jurakt 2</vt:lpstr>
      <vt:lpstr>Jurkat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Ghosh, Subhashis</dc:creator>
  <cp:lastModifiedBy>Ghosh, Subhashis</cp:lastModifiedBy>
  <dcterms:created xsi:type="dcterms:W3CDTF">2024-12-11T21:10:44Z</dcterms:created>
  <dcterms:modified xsi:type="dcterms:W3CDTF">2025-06-04T17:29:40Z</dcterms:modified>
</cp:coreProperties>
</file>