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7020" windowHeight="78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9" i="1" l="1"/>
  <c r="B25" i="1"/>
  <c r="B6" i="1"/>
  <c r="B5" i="1"/>
  <c r="E5" i="1"/>
  <c r="D5" i="1"/>
  <c r="C5" i="1"/>
  <c r="B12" i="1"/>
  <c r="J6" i="1" l="1"/>
  <c r="K6" i="1"/>
  <c r="L6" i="1"/>
  <c r="I6" i="1"/>
  <c r="D6" i="1"/>
  <c r="J20" i="1"/>
  <c r="K20" i="1"/>
  <c r="L20" i="1"/>
  <c r="I20" i="1"/>
  <c r="E66" i="1"/>
  <c r="D66" i="1"/>
  <c r="C66" i="1"/>
  <c r="B66" i="1"/>
  <c r="E65" i="1"/>
  <c r="D65" i="1"/>
  <c r="C65" i="1"/>
  <c r="B65" i="1"/>
  <c r="E59" i="1"/>
  <c r="D59" i="1"/>
  <c r="C59" i="1"/>
  <c r="B59" i="1"/>
  <c r="E58" i="1"/>
  <c r="C58" i="1"/>
  <c r="B58" i="1"/>
  <c r="E50" i="1"/>
  <c r="D50" i="1"/>
  <c r="C50" i="1"/>
  <c r="B50" i="1"/>
  <c r="E49" i="1"/>
  <c r="D49" i="1"/>
  <c r="C49" i="1"/>
  <c r="B49" i="1"/>
  <c r="E43" i="1"/>
  <c r="D43" i="1"/>
  <c r="C43" i="1"/>
  <c r="B43" i="1"/>
  <c r="E42" i="1"/>
  <c r="D42" i="1"/>
  <c r="C42" i="1"/>
  <c r="B42" i="1"/>
  <c r="E34" i="1"/>
  <c r="D34" i="1"/>
  <c r="C34" i="1"/>
  <c r="B34" i="1"/>
  <c r="E33" i="1"/>
  <c r="D33" i="1"/>
  <c r="C33" i="1"/>
  <c r="B33" i="1"/>
  <c r="C6" i="1"/>
  <c r="E19" i="1"/>
  <c r="D19" i="1"/>
  <c r="C19" i="1"/>
  <c r="E6" i="1"/>
  <c r="E25" i="1" l="1"/>
  <c r="D25" i="1"/>
  <c r="C25" i="1"/>
  <c r="L19" i="1"/>
  <c r="K19" i="1"/>
  <c r="J19" i="1"/>
  <c r="I19" i="1"/>
  <c r="E12" i="1"/>
  <c r="D12" i="1"/>
  <c r="C12" i="1"/>
  <c r="J7" i="1"/>
  <c r="L7" i="1"/>
  <c r="K7" i="1"/>
  <c r="I7" i="1"/>
</calcChain>
</file>

<file path=xl/sharedStrings.xml><?xml version="1.0" encoding="utf-8"?>
<sst xmlns="http://schemas.openxmlformats.org/spreadsheetml/2006/main" count="104" uniqueCount="43">
  <si>
    <t>sensitivity</t>
  </si>
  <si>
    <t>reads mapping contigs assessment</t>
  </si>
  <si>
    <t>reads level</t>
  </si>
  <si>
    <t>total reads</t>
  </si>
  <si>
    <t>total mapped reads (to contigs)</t>
  </si>
  <si>
    <t>total mapped percentage</t>
  </si>
  <si>
    <t>reads loss</t>
  </si>
  <si>
    <t>contigs level</t>
  </si>
  <si>
    <t>with it and mate mapped</t>
  </si>
  <si>
    <t>singletons</t>
  </si>
  <si>
    <t>target contigs</t>
  </si>
  <si>
    <t>with mate mapped to a different chr</t>
  </si>
  <si>
    <t>specificity</t>
  </si>
  <si>
    <t>total contigs</t>
  </si>
  <si>
    <t>total mapped contigs</t>
  </si>
  <si>
    <t>contigs loss</t>
  </si>
  <si>
    <t>total cluster contigs</t>
  </si>
  <si>
    <t>data loss</t>
  </si>
  <si>
    <t>reads remain</t>
  </si>
  <si>
    <t>contigs remain</t>
  </si>
  <si>
    <t>reads level</t>
    <phoneticPr fontId="5" type="noConversion"/>
  </si>
  <si>
    <t>contigs level</t>
    <phoneticPr fontId="5" type="noConversion"/>
  </si>
  <si>
    <t>sensitivity</t>
    <phoneticPr fontId="5" type="noConversion"/>
  </si>
  <si>
    <r>
      <t>s</t>
    </r>
    <r>
      <rPr>
        <sz val="11"/>
        <color theme="1"/>
        <rFont val="Tahoma"/>
        <family val="2"/>
      </rPr>
      <t>ensitivity</t>
    </r>
    <phoneticPr fontId="5" type="noConversion"/>
  </si>
  <si>
    <t>specificity</t>
    <phoneticPr fontId="5" type="noConversion"/>
  </si>
  <si>
    <r>
      <t xml:space="preserve">target </t>
    </r>
    <r>
      <rPr>
        <sz val="11"/>
        <color theme="1"/>
        <rFont val="Tahoma"/>
        <family val="2"/>
      </rPr>
      <t>read</t>
    </r>
    <r>
      <rPr>
        <sz val="11"/>
        <color theme="1"/>
        <rFont val="Tahoma"/>
        <family val="2"/>
      </rPr>
      <t>s</t>
    </r>
    <phoneticPr fontId="5" type="noConversion"/>
  </si>
  <si>
    <r>
      <t xml:space="preserve">total cluster </t>
    </r>
    <r>
      <rPr>
        <sz val="11"/>
        <color theme="1"/>
        <rFont val="Tahoma"/>
        <family val="2"/>
      </rPr>
      <t>read</t>
    </r>
    <r>
      <rPr>
        <sz val="11"/>
        <color theme="1"/>
        <rFont val="Tahoma"/>
        <family val="2"/>
      </rPr>
      <t>s</t>
    </r>
    <phoneticPr fontId="5" type="noConversion"/>
  </si>
  <si>
    <t>specificity</t>
    <phoneticPr fontId="5" type="noConversion"/>
  </si>
  <si>
    <r>
      <t>r</t>
    </r>
    <r>
      <rPr>
        <sz val="11"/>
        <color theme="1"/>
        <rFont val="Tahoma"/>
        <family val="2"/>
      </rPr>
      <t>emain percentage</t>
    </r>
    <phoneticPr fontId="5" type="noConversion"/>
  </si>
  <si>
    <r>
      <t xml:space="preserve">total </t>
    </r>
    <r>
      <rPr>
        <sz val="11"/>
        <color theme="1"/>
        <rFont val="Tahoma"/>
        <family val="2"/>
      </rPr>
      <t>read</t>
    </r>
    <r>
      <rPr>
        <sz val="11"/>
        <color theme="1"/>
        <rFont val="Tahoma"/>
        <family val="2"/>
      </rPr>
      <t>s</t>
    </r>
    <phoneticPr fontId="5" type="noConversion"/>
  </si>
  <si>
    <r>
      <t>r</t>
    </r>
    <r>
      <rPr>
        <sz val="11"/>
        <color theme="1"/>
        <rFont val="Tahoma"/>
        <family val="2"/>
      </rPr>
      <t>ead</t>
    </r>
    <r>
      <rPr>
        <sz val="11"/>
        <color theme="1"/>
        <rFont val="Tahoma"/>
        <family val="2"/>
      </rPr>
      <t>s remain</t>
    </r>
    <phoneticPr fontId="5" type="noConversion"/>
  </si>
  <si>
    <r>
      <t>r</t>
    </r>
    <r>
      <rPr>
        <sz val="11"/>
        <color theme="1"/>
        <rFont val="Tahoma"/>
        <family val="2"/>
      </rPr>
      <t>ead</t>
    </r>
    <r>
      <rPr>
        <sz val="11"/>
        <color theme="1"/>
        <rFont val="Tahoma"/>
        <family val="2"/>
      </rPr>
      <t>s loss</t>
    </r>
    <phoneticPr fontId="5" type="noConversion"/>
  </si>
  <si>
    <t>target contigs</t>
    <phoneticPr fontId="5" type="noConversion"/>
  </si>
  <si>
    <t>target reads</t>
    <phoneticPr fontId="5" type="noConversion"/>
  </si>
  <si>
    <t>SA01</t>
  </si>
  <si>
    <t>SA02</t>
  </si>
  <si>
    <t>SA03</t>
  </si>
  <si>
    <t>SA04</t>
  </si>
  <si>
    <t>total SA reads</t>
  </si>
  <si>
    <t>total SA contigs</t>
  </si>
  <si>
    <t>MEGAHIT</t>
    <phoneticPr fontId="5" type="noConversion"/>
  </si>
  <si>
    <t>CONCOCT</t>
    <phoneticPr fontId="5" type="noConversion"/>
  </si>
  <si>
    <t>BLAST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</si>
</sst>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8" x14ac:knownFonts="1">
    <font>
      <sz val="11"/>
      <color theme="1"/>
      <name val="Tahoma"/>
      <charset val="134"/>
    </font>
    <font>
      <sz val="20"/>
      <color theme="1"/>
      <name val="Tahoma"/>
      <family val="2"/>
    </font>
    <font>
      <sz val="14"/>
      <color theme="3" tint="-0.499984740745262"/>
      <name val="Tahoma"/>
      <family val="2"/>
    </font>
    <font>
      <b/>
      <sz val="11"/>
      <color theme="1"/>
      <name val="Tahoma"/>
      <family val="2"/>
    </font>
    <font>
      <sz val="11"/>
      <color theme="1"/>
      <name val="宋体"/>
      <family val="3"/>
      <charset val="134"/>
      <scheme val="minor"/>
    </font>
    <font>
      <sz val="9"/>
      <name val="Tahoma"/>
      <family val="2"/>
    </font>
    <font>
      <sz val="16"/>
      <color theme="3" tint="-0.499984740745262"/>
      <name val="Tahoma"/>
      <family val="2"/>
    </font>
    <font>
      <sz val="11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10" fontId="0" fillId="0" borderId="1" xfId="0" applyNumberFormat="1" applyBorder="1"/>
    <xf numFmtId="10" fontId="3" fillId="0" borderId="1" xfId="0" applyNumberFormat="1" applyFont="1" applyBorder="1"/>
    <xf numFmtId="0" fontId="0" fillId="0" borderId="1" xfId="0" applyFill="1" applyBorder="1"/>
    <xf numFmtId="0" fontId="3" fillId="0" borderId="0" xfId="0" applyFont="1"/>
    <xf numFmtId="0" fontId="6" fillId="0" borderId="0" xfId="0" applyFont="1"/>
    <xf numFmtId="0" fontId="1" fillId="0" borderId="0" xfId="0" applyFont="1" applyBorder="1"/>
    <xf numFmtId="0" fontId="0" fillId="0" borderId="0" xfId="0" applyBorder="1"/>
    <xf numFmtId="0" fontId="2" fillId="0" borderId="0" xfId="0" applyFont="1" applyBorder="1"/>
    <xf numFmtId="10" fontId="0" fillId="0" borderId="0" xfId="0" applyNumberFormat="1" applyBorder="1"/>
    <xf numFmtId="10" fontId="3" fillId="0" borderId="0" xfId="0" applyNumberFormat="1" applyFont="1" applyBorder="1"/>
    <xf numFmtId="10" fontId="0" fillId="0" borderId="0" xfId="0" applyNumberFormat="1" applyFill="1" applyBorder="1"/>
    <xf numFmtId="0" fontId="0" fillId="0" borderId="0" xfId="0" applyFill="1" applyBorder="1"/>
    <xf numFmtId="0" fontId="6" fillId="0" borderId="0" xfId="0" applyFont="1" applyBorder="1"/>
    <xf numFmtId="0" fontId="7" fillId="0" borderId="0" xfId="0" applyFont="1" applyBorder="1"/>
    <xf numFmtId="0" fontId="3" fillId="0" borderId="0" xfId="0" applyFont="1" applyBorder="1"/>
    <xf numFmtId="0" fontId="7" fillId="0" borderId="1" xfId="0" applyFont="1" applyBorder="1"/>
    <xf numFmtId="176" fontId="0" fillId="0" borderId="1" xfId="0" applyNumberFormat="1" applyBorder="1"/>
    <xf numFmtId="0" fontId="7" fillId="0" borderId="0" xfId="0" applyFont="1"/>
    <xf numFmtId="0" fontId="0" fillId="0" borderId="1" xfId="0" applyFont="1" applyFill="1" applyBorder="1"/>
    <xf numFmtId="0" fontId="0" fillId="0" borderId="0" xfId="0" applyFont="1" applyFill="1" applyBorder="1"/>
    <xf numFmtId="0" fontId="7" fillId="0" borderId="1" xfId="0" applyFont="1" applyFill="1" applyBorder="1"/>
    <xf numFmtId="0" fontId="7" fillId="0" borderId="0" xfId="0" applyFont="1" applyFill="1" applyBorder="1"/>
    <xf numFmtId="176" fontId="7" fillId="0" borderId="1" xfId="0" applyNumberFormat="1" applyFont="1" applyBorder="1"/>
  </cellXfs>
  <cellStyles count="2">
    <cellStyle name="常规" xfId="0" builtinId="0"/>
    <cellStyle name="常规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1"/>
  <sheetViews>
    <sheetView tabSelected="1" topLeftCell="A61" zoomScale="70" zoomScaleNormal="70" workbookViewId="0">
      <selection activeCell="A70" sqref="A70"/>
    </sheetView>
  </sheetViews>
  <sheetFormatPr defaultColWidth="9" defaultRowHeight="14" x14ac:dyDescent="0.3"/>
  <cols>
    <col min="1" max="1" width="16.75" customWidth="1"/>
    <col min="2" max="2" width="9.5" customWidth="1"/>
    <col min="3" max="5" width="10.83203125" customWidth="1"/>
    <col min="7" max="7" width="8.25" customWidth="1"/>
    <col min="8" max="8" width="31.25" customWidth="1"/>
    <col min="9" max="10" width="9.5" customWidth="1"/>
    <col min="11" max="11" width="10" customWidth="1"/>
  </cols>
  <sheetData>
    <row r="1" spans="1:14" ht="24.5" x14ac:dyDescent="0.45">
      <c r="A1" s="1" t="s">
        <v>0</v>
      </c>
      <c r="H1" s="1" t="s">
        <v>1</v>
      </c>
    </row>
    <row r="2" spans="1:14" ht="17.5" x14ac:dyDescent="0.35">
      <c r="A2" s="2" t="s">
        <v>2</v>
      </c>
      <c r="H2" s="2" t="s">
        <v>2</v>
      </c>
    </row>
    <row r="3" spans="1:14" x14ac:dyDescent="0.3">
      <c r="A3" s="3"/>
      <c r="B3" s="3" t="s">
        <v>34</v>
      </c>
      <c r="C3" s="3" t="s">
        <v>35</v>
      </c>
      <c r="D3" s="3" t="s">
        <v>36</v>
      </c>
      <c r="E3" s="3" t="s">
        <v>37</v>
      </c>
      <c r="H3" s="3"/>
      <c r="I3" s="3" t="s">
        <v>34</v>
      </c>
      <c r="J3" s="3" t="s">
        <v>35</v>
      </c>
      <c r="K3" s="3" t="s">
        <v>36</v>
      </c>
      <c r="L3" s="3" t="s">
        <v>37</v>
      </c>
    </row>
    <row r="4" spans="1:14" x14ac:dyDescent="0.3">
      <c r="A4" s="19" t="s">
        <v>33</v>
      </c>
      <c r="B4" s="26">
        <v>1034700</v>
      </c>
      <c r="C4" s="20">
        <v>7295744</v>
      </c>
      <c r="D4" s="20">
        <v>13583479</v>
      </c>
      <c r="E4" s="20">
        <v>19872271</v>
      </c>
      <c r="H4" s="3" t="s">
        <v>3</v>
      </c>
      <c r="I4" s="3">
        <v>21463018</v>
      </c>
      <c r="J4" s="3">
        <v>21463018</v>
      </c>
      <c r="K4" s="3">
        <v>21463018</v>
      </c>
      <c r="L4" s="3">
        <v>21463018</v>
      </c>
    </row>
    <row r="5" spans="1:14" x14ac:dyDescent="0.3">
      <c r="A5" s="3" t="s">
        <v>38</v>
      </c>
      <c r="B5" s="20">
        <f>21463018/100*5</f>
        <v>1073150.8999999999</v>
      </c>
      <c r="C5" s="20">
        <f>21463018/100*35</f>
        <v>7512056.2999999998</v>
      </c>
      <c r="D5" s="20">
        <f>21463018/100*65</f>
        <v>13950961.699999999</v>
      </c>
      <c r="E5" s="20">
        <f>21463018/100*95</f>
        <v>20389867.099999998</v>
      </c>
      <c r="H5" s="3" t="s">
        <v>4</v>
      </c>
      <c r="I5" s="3">
        <v>13658311</v>
      </c>
      <c r="J5" s="3">
        <v>16278201</v>
      </c>
      <c r="K5" s="3">
        <v>19046506</v>
      </c>
      <c r="L5" s="3">
        <v>20896700</v>
      </c>
    </row>
    <row r="6" spans="1:14" x14ac:dyDescent="0.3">
      <c r="A6" s="19" t="s">
        <v>22</v>
      </c>
      <c r="B6" s="5">
        <f t="shared" ref="B6:E6" si="0">B4/B5</f>
        <v>0.96417009015227972</v>
      </c>
      <c r="C6" s="5">
        <f t="shared" si="0"/>
        <v>0.97120464871915302</v>
      </c>
      <c r="D6" s="5">
        <f t="shared" si="0"/>
        <v>0.97365897004792157</v>
      </c>
      <c r="E6" s="5">
        <f t="shared" si="0"/>
        <v>0.97461503317007903</v>
      </c>
      <c r="H6" s="3" t="s">
        <v>5</v>
      </c>
      <c r="I6" s="4">
        <f>I5/I4</f>
        <v>0.63636488587019779</v>
      </c>
      <c r="J6" s="4">
        <f t="shared" ref="J6:L6" si="1">J5/J4</f>
        <v>0.75843019839987091</v>
      </c>
      <c r="K6" s="4">
        <f t="shared" si="1"/>
        <v>0.88741042848680463</v>
      </c>
      <c r="L6" s="4">
        <f t="shared" si="1"/>
        <v>0.97361424194863933</v>
      </c>
    </row>
    <row r="7" spans="1:14" x14ac:dyDescent="0.3">
      <c r="H7" s="6" t="s">
        <v>6</v>
      </c>
      <c r="I7" s="3">
        <f>I4-I5</f>
        <v>7804707</v>
      </c>
      <c r="J7" s="3">
        <f t="shared" ref="J7:L7" si="2">J4-J5</f>
        <v>5184817</v>
      </c>
      <c r="K7" s="3">
        <f t="shared" si="2"/>
        <v>2416512</v>
      </c>
      <c r="L7" s="3">
        <f t="shared" si="2"/>
        <v>566318</v>
      </c>
      <c r="N7" s="21"/>
    </row>
    <row r="8" spans="1:14" ht="17.5" x14ac:dyDescent="0.35">
      <c r="A8" s="2" t="s">
        <v>7</v>
      </c>
      <c r="H8" s="3" t="s">
        <v>8</v>
      </c>
      <c r="I8" s="3">
        <v>13325234</v>
      </c>
      <c r="J8" s="3">
        <v>15876258</v>
      </c>
      <c r="K8" s="3">
        <v>18785704</v>
      </c>
      <c r="L8" s="3">
        <v>20668600</v>
      </c>
    </row>
    <row r="9" spans="1:14" x14ac:dyDescent="0.3">
      <c r="A9" s="3"/>
      <c r="B9" s="3" t="s">
        <v>34</v>
      </c>
      <c r="C9" s="3" t="s">
        <v>35</v>
      </c>
      <c r="D9" s="3" t="s">
        <v>36</v>
      </c>
      <c r="E9" s="3" t="s">
        <v>37</v>
      </c>
      <c r="H9" s="3" t="s">
        <v>9</v>
      </c>
      <c r="I9" s="3">
        <v>333077</v>
      </c>
      <c r="J9" s="3">
        <v>401943</v>
      </c>
      <c r="K9" s="3">
        <v>260802</v>
      </c>
      <c r="L9" s="3">
        <v>228100</v>
      </c>
      <c r="N9" s="21"/>
    </row>
    <row r="10" spans="1:14" x14ac:dyDescent="0.3">
      <c r="A10" s="19" t="s">
        <v>32</v>
      </c>
      <c r="B10" s="26">
        <v>254</v>
      </c>
      <c r="C10" s="3">
        <v>257</v>
      </c>
      <c r="D10" s="3">
        <v>261</v>
      </c>
      <c r="E10" s="3">
        <v>262</v>
      </c>
      <c r="H10" s="3" t="s">
        <v>11</v>
      </c>
      <c r="I10" s="3">
        <v>454052</v>
      </c>
      <c r="J10" s="3">
        <v>571642</v>
      </c>
      <c r="K10" s="3">
        <v>619288</v>
      </c>
      <c r="L10" s="3">
        <v>654558</v>
      </c>
    </row>
    <row r="11" spans="1:14" x14ac:dyDescent="0.3">
      <c r="A11" s="3" t="s">
        <v>39</v>
      </c>
      <c r="B11" s="26">
        <v>328</v>
      </c>
      <c r="C11" s="3">
        <v>333</v>
      </c>
      <c r="D11" s="3">
        <v>337</v>
      </c>
      <c r="E11" s="3">
        <v>334</v>
      </c>
    </row>
    <row r="12" spans="1:14" x14ac:dyDescent="0.3">
      <c r="A12" s="19" t="s">
        <v>23</v>
      </c>
      <c r="B12" s="5">
        <f>B10/B11</f>
        <v>0.77439024390243905</v>
      </c>
      <c r="C12" s="5">
        <f>C10/C11</f>
        <v>0.77177177177177181</v>
      </c>
      <c r="D12" s="5">
        <f t="shared" ref="D12:E12" si="3">D10/D11</f>
        <v>0.77448071216617209</v>
      </c>
      <c r="E12" s="5">
        <f t="shared" si="3"/>
        <v>0.78443113772455086</v>
      </c>
    </row>
    <row r="14" spans="1:14" ht="24.5" x14ac:dyDescent="0.45">
      <c r="A14" s="1" t="s">
        <v>12</v>
      </c>
      <c r="N14" s="21"/>
    </row>
    <row r="15" spans="1:14" ht="17.5" x14ac:dyDescent="0.35">
      <c r="A15" s="2" t="s">
        <v>20</v>
      </c>
      <c r="H15" s="2" t="s">
        <v>7</v>
      </c>
      <c r="N15" s="21"/>
    </row>
    <row r="16" spans="1:14" x14ac:dyDescent="0.3">
      <c r="A16" s="3"/>
      <c r="B16" s="3" t="s">
        <v>34</v>
      </c>
      <c r="C16" s="3" t="s">
        <v>35</v>
      </c>
      <c r="D16" s="3" t="s">
        <v>36</v>
      </c>
      <c r="E16" s="3" t="s">
        <v>37</v>
      </c>
      <c r="H16" s="3"/>
      <c r="I16" s="3" t="s">
        <v>34</v>
      </c>
      <c r="J16" s="3" t="s">
        <v>35</v>
      </c>
      <c r="K16" s="3" t="s">
        <v>36</v>
      </c>
      <c r="L16" s="3" t="s">
        <v>37</v>
      </c>
      <c r="N16" s="21"/>
    </row>
    <row r="17" spans="1:16" x14ac:dyDescent="0.3">
      <c r="A17" s="19" t="s">
        <v>25</v>
      </c>
      <c r="B17" s="26">
        <v>1034700</v>
      </c>
      <c r="C17" s="20">
        <v>7295744</v>
      </c>
      <c r="D17" s="20">
        <v>13583479</v>
      </c>
      <c r="E17" s="20">
        <v>19872271</v>
      </c>
      <c r="H17" s="3" t="s">
        <v>13</v>
      </c>
      <c r="I17" s="3">
        <v>1607</v>
      </c>
      <c r="J17" s="3">
        <v>1621</v>
      </c>
      <c r="K17" s="3">
        <v>1584</v>
      </c>
      <c r="L17" s="3">
        <v>4938</v>
      </c>
    </row>
    <row r="18" spans="1:16" x14ac:dyDescent="0.3">
      <c r="A18" s="19" t="s">
        <v>26</v>
      </c>
      <c r="B18" s="26">
        <v>1034700</v>
      </c>
      <c r="C18" s="20">
        <v>7312330</v>
      </c>
      <c r="D18" s="20">
        <v>13781453</v>
      </c>
      <c r="E18" s="20">
        <v>19925514</v>
      </c>
      <c r="H18" s="3" t="s">
        <v>14</v>
      </c>
      <c r="I18" s="3">
        <v>1607</v>
      </c>
      <c r="J18" s="3">
        <v>1621</v>
      </c>
      <c r="K18" s="3">
        <v>1584</v>
      </c>
      <c r="L18" s="3">
        <v>4938</v>
      </c>
    </row>
    <row r="19" spans="1:16" x14ac:dyDescent="0.3">
      <c r="A19" s="19" t="s">
        <v>27</v>
      </c>
      <c r="B19" s="5">
        <f>B17/B18</f>
        <v>1</v>
      </c>
      <c r="C19" s="5">
        <f>C17/C18</f>
        <v>0.99773177632847532</v>
      </c>
      <c r="D19" s="5">
        <f>D17/D18</f>
        <v>0.9856347512849335</v>
      </c>
      <c r="E19" s="5">
        <f>E17/E18</f>
        <v>0.9973278982916074</v>
      </c>
      <c r="H19" s="3" t="s">
        <v>5</v>
      </c>
      <c r="I19" s="4">
        <f>I18/I17</f>
        <v>1</v>
      </c>
      <c r="J19" s="4">
        <f t="shared" ref="J19:L19" si="4">J18/J17</f>
        <v>1</v>
      </c>
      <c r="K19" s="4">
        <f t="shared" si="4"/>
        <v>1</v>
      </c>
      <c r="L19" s="4">
        <f t="shared" si="4"/>
        <v>1</v>
      </c>
    </row>
    <row r="20" spans="1:16" x14ac:dyDescent="0.3">
      <c r="H20" s="6" t="s">
        <v>15</v>
      </c>
      <c r="I20" s="3">
        <f>I17-I18</f>
        <v>0</v>
      </c>
      <c r="J20" s="3">
        <f t="shared" ref="J20:L20" si="5">J17-J18</f>
        <v>0</v>
      </c>
      <c r="K20" s="3">
        <f t="shared" si="5"/>
        <v>0</v>
      </c>
      <c r="L20" s="3">
        <f t="shared" si="5"/>
        <v>0</v>
      </c>
    </row>
    <row r="21" spans="1:16" ht="17.5" x14ac:dyDescent="0.35">
      <c r="A21" s="2" t="s">
        <v>7</v>
      </c>
    </row>
    <row r="22" spans="1:16" x14ac:dyDescent="0.3">
      <c r="A22" s="3"/>
      <c r="B22" s="3" t="s">
        <v>34</v>
      </c>
      <c r="C22" s="3" t="s">
        <v>35</v>
      </c>
      <c r="D22" s="3" t="s">
        <v>36</v>
      </c>
      <c r="E22" s="3" t="s">
        <v>37</v>
      </c>
      <c r="H22" s="21"/>
    </row>
    <row r="23" spans="1:16" x14ac:dyDescent="0.3">
      <c r="A23" s="3" t="s">
        <v>10</v>
      </c>
      <c r="B23" s="26">
        <v>254</v>
      </c>
      <c r="C23" s="3">
        <v>257</v>
      </c>
      <c r="D23" s="3">
        <v>261</v>
      </c>
      <c r="E23" s="3">
        <v>262</v>
      </c>
      <c r="H23" s="21"/>
    </row>
    <row r="24" spans="1:16" x14ac:dyDescent="0.3">
      <c r="A24" s="3" t="s">
        <v>16</v>
      </c>
      <c r="B24" s="26">
        <v>254</v>
      </c>
      <c r="C24" s="3">
        <v>258</v>
      </c>
      <c r="D24" s="3">
        <v>265</v>
      </c>
      <c r="E24" s="3">
        <v>273</v>
      </c>
      <c r="H24" s="21"/>
    </row>
    <row r="25" spans="1:16" x14ac:dyDescent="0.3">
      <c r="A25" s="19" t="s">
        <v>24</v>
      </c>
      <c r="B25" s="5">
        <f>B23/B24</f>
        <v>1</v>
      </c>
      <c r="C25" s="5">
        <f>C23/C24</f>
        <v>0.99612403100775193</v>
      </c>
      <c r="D25" s="5">
        <f t="shared" ref="D25" si="6">D23/D24</f>
        <v>0.98490566037735849</v>
      </c>
      <c r="E25" s="5">
        <f t="shared" ref="E25" si="7">E23/E24</f>
        <v>0.95970695970695974</v>
      </c>
      <c r="H25" s="21"/>
    </row>
    <row r="26" spans="1:16" x14ac:dyDescent="0.3">
      <c r="H26" s="21"/>
      <c r="O26" s="21"/>
    </row>
    <row r="27" spans="1:16" x14ac:dyDescent="0.3">
      <c r="H27" s="21"/>
      <c r="N27" s="21"/>
    </row>
    <row r="28" spans="1:16" ht="24.5" x14ac:dyDescent="0.45">
      <c r="A28" s="1" t="s">
        <v>17</v>
      </c>
      <c r="H28" s="21"/>
    </row>
    <row r="29" spans="1:16" ht="20" x14ac:dyDescent="0.4">
      <c r="A29" s="8" t="s">
        <v>40</v>
      </c>
      <c r="H29" s="21"/>
      <c r="N29" s="21"/>
    </row>
    <row r="30" spans="1:16" x14ac:dyDescent="0.3">
      <c r="A30" s="3"/>
      <c r="B30" s="3" t="s">
        <v>34</v>
      </c>
      <c r="C30" s="3" t="s">
        <v>35</v>
      </c>
      <c r="D30" s="3" t="s">
        <v>36</v>
      </c>
      <c r="E30" s="3" t="s">
        <v>37</v>
      </c>
      <c r="H30" s="21"/>
    </row>
    <row r="31" spans="1:16" ht="17.5" x14ac:dyDescent="0.35">
      <c r="A31" s="3" t="s">
        <v>3</v>
      </c>
      <c r="B31" s="3">
        <v>21463018</v>
      </c>
      <c r="C31" s="3">
        <v>21463018</v>
      </c>
      <c r="D31" s="3">
        <v>21463018</v>
      </c>
      <c r="E31" s="3">
        <v>21463018</v>
      </c>
      <c r="H31" s="21"/>
      <c r="L31" s="11"/>
      <c r="M31" s="10"/>
      <c r="N31" s="10"/>
      <c r="O31" s="17"/>
      <c r="P31" s="10"/>
    </row>
    <row r="32" spans="1:16" ht="24.5" x14ac:dyDescent="0.45">
      <c r="A32" s="6" t="s">
        <v>18</v>
      </c>
      <c r="B32" s="3">
        <v>13658311</v>
      </c>
      <c r="C32" s="3">
        <v>16278201</v>
      </c>
      <c r="D32" s="3">
        <v>19046506</v>
      </c>
      <c r="E32" s="3">
        <v>20896700</v>
      </c>
      <c r="H32" s="9"/>
      <c r="I32" s="10"/>
      <c r="J32" s="10"/>
      <c r="K32" s="10"/>
      <c r="L32" s="10"/>
      <c r="M32" s="10"/>
      <c r="N32" s="17"/>
      <c r="O32" s="17"/>
      <c r="P32" s="10"/>
    </row>
    <row r="33" spans="1:21" ht="20" x14ac:dyDescent="0.4">
      <c r="A33" s="6" t="s">
        <v>6</v>
      </c>
      <c r="B33" s="3">
        <f>B31-B32</f>
        <v>7804707</v>
      </c>
      <c r="C33" s="3">
        <f>C31-C32</f>
        <v>5184817</v>
      </c>
      <c r="D33" s="3">
        <f>D31-D32</f>
        <v>2416512</v>
      </c>
      <c r="E33" s="3">
        <f>E31-E32</f>
        <v>566318</v>
      </c>
      <c r="H33" s="16"/>
      <c r="I33" s="10"/>
      <c r="J33" s="10"/>
      <c r="K33" s="10"/>
      <c r="L33" s="10"/>
      <c r="M33" s="10"/>
      <c r="N33" s="17"/>
      <c r="O33" s="17"/>
      <c r="P33" s="10"/>
    </row>
    <row r="34" spans="1:21" ht="20" x14ac:dyDescent="0.4">
      <c r="A34" s="22" t="s">
        <v>28</v>
      </c>
      <c r="B34" s="4">
        <f>B32/B31</f>
        <v>0.63636488587019779</v>
      </c>
      <c r="C34" s="4">
        <f t="shared" ref="C34:E34" si="8">C32/C31</f>
        <v>0.75843019839987091</v>
      </c>
      <c r="D34" s="4">
        <f t="shared" si="8"/>
        <v>0.88741042848680463</v>
      </c>
      <c r="E34" s="4">
        <f t="shared" si="8"/>
        <v>0.97361424194863933</v>
      </c>
      <c r="H34" s="17"/>
      <c r="I34" s="10"/>
      <c r="J34" s="10"/>
      <c r="K34" s="10"/>
      <c r="L34" s="10"/>
      <c r="M34" s="10"/>
      <c r="N34" s="17"/>
      <c r="O34" s="10"/>
      <c r="P34" s="10"/>
      <c r="Q34" s="16"/>
      <c r="R34" s="10"/>
      <c r="S34" s="10"/>
      <c r="T34" s="10"/>
      <c r="U34" s="10"/>
    </row>
    <row r="35" spans="1:21" x14ac:dyDescent="0.3">
      <c r="H35" s="17"/>
      <c r="I35" s="10"/>
      <c r="J35" s="10"/>
      <c r="K35" s="10"/>
      <c r="L35" s="10"/>
      <c r="M35" s="12"/>
      <c r="N35" s="13"/>
      <c r="O35" s="13"/>
      <c r="P35" s="13"/>
      <c r="Q35" s="10"/>
      <c r="R35" s="10"/>
      <c r="S35" s="10"/>
      <c r="T35" s="10"/>
      <c r="U35" s="10"/>
    </row>
    <row r="36" spans="1:21" x14ac:dyDescent="0.3">
      <c r="H36" s="25"/>
      <c r="I36" s="10"/>
      <c r="J36" s="10"/>
      <c r="K36" s="10"/>
      <c r="L36" s="10"/>
      <c r="N36" s="21"/>
      <c r="Q36" s="10"/>
      <c r="R36" s="10"/>
      <c r="S36" s="10"/>
      <c r="T36" s="10"/>
      <c r="U36" s="10"/>
    </row>
    <row r="37" spans="1:21" ht="20" x14ac:dyDescent="0.4">
      <c r="A37" s="8" t="s">
        <v>41</v>
      </c>
      <c r="H37" s="25"/>
      <c r="I37" s="10"/>
      <c r="J37" s="10"/>
      <c r="K37" s="10"/>
      <c r="L37" s="10"/>
      <c r="N37" s="21"/>
      <c r="Q37" s="15"/>
      <c r="R37" s="10"/>
      <c r="S37" s="10"/>
      <c r="T37" s="10"/>
      <c r="U37" s="10"/>
    </row>
    <row r="38" spans="1:21" x14ac:dyDescent="0.3">
      <c r="A38" s="7" t="s">
        <v>20</v>
      </c>
      <c r="H38" s="25"/>
      <c r="I38" s="12"/>
      <c r="J38" s="12"/>
      <c r="K38" s="12"/>
      <c r="L38" s="12"/>
      <c r="Q38" s="15"/>
      <c r="R38" s="10"/>
      <c r="S38" s="10"/>
      <c r="T38" s="10"/>
      <c r="U38" s="10"/>
    </row>
    <row r="39" spans="1:21" x14ac:dyDescent="0.3">
      <c r="A39" s="3"/>
      <c r="B39" s="3" t="s">
        <v>34</v>
      </c>
      <c r="C39" s="3" t="s">
        <v>35</v>
      </c>
      <c r="D39" s="3" t="s">
        <v>36</v>
      </c>
      <c r="E39" s="3" t="s">
        <v>37</v>
      </c>
      <c r="H39" s="17"/>
      <c r="I39" s="10"/>
      <c r="J39" s="10"/>
      <c r="K39" s="10"/>
      <c r="L39" s="10"/>
    </row>
    <row r="40" spans="1:21" x14ac:dyDescent="0.3">
      <c r="A40" s="3" t="s">
        <v>3</v>
      </c>
      <c r="B40" s="3">
        <v>13658311</v>
      </c>
      <c r="C40" s="3">
        <v>16278201</v>
      </c>
      <c r="D40" s="3">
        <v>19046506</v>
      </c>
      <c r="E40" s="3">
        <v>20896700</v>
      </c>
      <c r="H40" s="17"/>
      <c r="I40" s="10"/>
      <c r="J40" s="10"/>
      <c r="K40" s="10"/>
      <c r="L40" s="10"/>
    </row>
    <row r="41" spans="1:21" x14ac:dyDescent="0.3">
      <c r="A41" s="6" t="s">
        <v>18</v>
      </c>
      <c r="B41" s="3">
        <v>13336864</v>
      </c>
      <c r="C41" s="3">
        <v>15783410</v>
      </c>
      <c r="D41" s="3">
        <v>18746738</v>
      </c>
      <c r="E41" s="3">
        <v>20578488</v>
      </c>
      <c r="H41" s="17"/>
      <c r="I41" s="10"/>
      <c r="J41" s="10"/>
      <c r="K41" s="10"/>
      <c r="L41" s="10"/>
    </row>
    <row r="42" spans="1:21" ht="20" x14ac:dyDescent="0.4">
      <c r="A42" s="6" t="s">
        <v>6</v>
      </c>
      <c r="B42" s="3">
        <f>B40-B41</f>
        <v>321447</v>
      </c>
      <c r="C42" s="3">
        <f>C40-C41</f>
        <v>494791</v>
      </c>
      <c r="D42" s="3">
        <f>D40-D41</f>
        <v>299768</v>
      </c>
      <c r="E42" s="3">
        <f>E40-E41</f>
        <v>318212</v>
      </c>
      <c r="H42" s="16"/>
      <c r="I42" s="10"/>
      <c r="J42" s="10"/>
      <c r="K42" s="10"/>
      <c r="L42" s="10"/>
    </row>
    <row r="43" spans="1:21" x14ac:dyDescent="0.3">
      <c r="A43" s="22" t="s">
        <v>28</v>
      </c>
      <c r="B43" s="4">
        <f>B41/B40</f>
        <v>0.97646509879589061</v>
      </c>
      <c r="C43" s="4">
        <f t="shared" ref="C43:E43" si="9">C41/C40</f>
        <v>0.96960407357053768</v>
      </c>
      <c r="D43" s="4">
        <f t="shared" si="9"/>
        <v>0.98426126030674599</v>
      </c>
      <c r="E43" s="4">
        <f t="shared" si="9"/>
        <v>0.98477214105576483</v>
      </c>
      <c r="H43" s="18"/>
      <c r="I43" s="10"/>
      <c r="J43" s="10"/>
      <c r="K43" s="10"/>
      <c r="L43" s="10"/>
    </row>
    <row r="44" spans="1:21" x14ac:dyDescent="0.3">
      <c r="H44" s="17"/>
      <c r="I44" s="10"/>
      <c r="J44" s="10"/>
      <c r="K44" s="10"/>
      <c r="L44" s="10"/>
    </row>
    <row r="45" spans="1:21" x14ac:dyDescent="0.3">
      <c r="A45" s="7" t="s">
        <v>21</v>
      </c>
      <c r="H45" s="10"/>
      <c r="I45" s="10"/>
      <c r="J45" s="10"/>
      <c r="K45" s="10"/>
      <c r="L45" s="10"/>
    </row>
    <row r="46" spans="1:21" x14ac:dyDescent="0.3">
      <c r="A46" s="3"/>
      <c r="B46" s="3" t="s">
        <v>34</v>
      </c>
      <c r="C46" s="3" t="s">
        <v>35</v>
      </c>
      <c r="D46" s="3" t="s">
        <v>36</v>
      </c>
      <c r="E46" s="3" t="s">
        <v>37</v>
      </c>
      <c r="H46" s="25"/>
      <c r="I46" s="10"/>
      <c r="J46" s="10"/>
      <c r="K46" s="10"/>
      <c r="L46" s="10"/>
    </row>
    <row r="47" spans="1:21" x14ac:dyDescent="0.3">
      <c r="A47" s="3" t="s">
        <v>13</v>
      </c>
      <c r="B47" s="3">
        <v>1607</v>
      </c>
      <c r="C47" s="3">
        <v>1621</v>
      </c>
      <c r="D47" s="3">
        <v>1584</v>
      </c>
      <c r="E47" s="3">
        <v>4938</v>
      </c>
      <c r="H47" s="25"/>
      <c r="I47" s="12"/>
      <c r="J47" s="12"/>
      <c r="K47" s="12"/>
      <c r="L47" s="12"/>
    </row>
    <row r="48" spans="1:21" x14ac:dyDescent="0.3">
      <c r="A48" s="6" t="s">
        <v>19</v>
      </c>
      <c r="B48" s="3">
        <v>1241</v>
      </c>
      <c r="C48" s="3">
        <v>1243</v>
      </c>
      <c r="D48" s="3">
        <v>1249</v>
      </c>
      <c r="E48" s="3">
        <v>2204</v>
      </c>
      <c r="H48" s="23"/>
      <c r="I48" s="10"/>
      <c r="J48" s="10"/>
      <c r="K48" s="10"/>
      <c r="L48" s="10"/>
    </row>
    <row r="49" spans="1:12" x14ac:dyDescent="0.3">
      <c r="A49" s="6" t="s">
        <v>15</v>
      </c>
      <c r="B49" s="3">
        <f>B47-B48</f>
        <v>366</v>
      </c>
      <c r="C49" s="3">
        <f>C47-C48</f>
        <v>378</v>
      </c>
      <c r="D49" s="3">
        <f>D47-D48</f>
        <v>335</v>
      </c>
      <c r="E49" s="3">
        <f>E47-E48</f>
        <v>2734</v>
      </c>
      <c r="H49" s="17"/>
      <c r="I49" s="10"/>
      <c r="J49" s="10"/>
      <c r="K49" s="10"/>
      <c r="L49" s="10"/>
    </row>
    <row r="50" spans="1:12" x14ac:dyDescent="0.3">
      <c r="A50" s="22" t="s">
        <v>28</v>
      </c>
      <c r="B50" s="4">
        <f>B48/B47</f>
        <v>0.77224642190416926</v>
      </c>
      <c r="C50" s="4">
        <f t="shared" ref="C50:E50" si="10">C48/C47</f>
        <v>0.76681061073411472</v>
      </c>
      <c r="D50" s="4">
        <f t="shared" si="10"/>
        <v>0.78851010101010099</v>
      </c>
      <c r="E50" s="4">
        <f t="shared" si="10"/>
        <v>0.44633454840016201</v>
      </c>
      <c r="H50" s="18"/>
      <c r="I50" s="10"/>
      <c r="J50" s="10"/>
      <c r="K50" s="10"/>
      <c r="L50" s="10"/>
    </row>
    <row r="51" spans="1:12" x14ac:dyDescent="0.3">
      <c r="H51" s="17"/>
      <c r="I51" s="10"/>
      <c r="J51" s="10"/>
      <c r="K51" s="10"/>
      <c r="L51" s="10"/>
    </row>
    <row r="52" spans="1:12" x14ac:dyDescent="0.3">
      <c r="H52" s="17"/>
      <c r="I52" s="10"/>
      <c r="J52" s="10"/>
      <c r="K52" s="10"/>
      <c r="L52" s="10"/>
    </row>
    <row r="53" spans="1:12" ht="20" x14ac:dyDescent="0.4">
      <c r="A53" s="8" t="s">
        <v>42</v>
      </c>
      <c r="H53" s="25"/>
      <c r="I53" s="10"/>
      <c r="J53" s="10"/>
      <c r="K53" s="10"/>
      <c r="L53" s="10"/>
    </row>
    <row r="54" spans="1:12" x14ac:dyDescent="0.3">
      <c r="A54" s="7" t="s">
        <v>20</v>
      </c>
      <c r="H54" s="15"/>
      <c r="I54" s="12"/>
      <c r="J54" s="12"/>
      <c r="K54" s="12"/>
      <c r="L54" s="12"/>
    </row>
    <row r="55" spans="1:12" x14ac:dyDescent="0.3">
      <c r="A55" s="3"/>
      <c r="B55" s="3" t="s">
        <v>34</v>
      </c>
      <c r="C55" s="3" t="s">
        <v>35</v>
      </c>
      <c r="D55" s="3" t="s">
        <v>36</v>
      </c>
      <c r="E55" s="3" t="s">
        <v>37</v>
      </c>
      <c r="H55" s="25"/>
      <c r="I55" s="10"/>
      <c r="J55" s="10"/>
      <c r="K55" s="10"/>
      <c r="L55" s="10"/>
    </row>
    <row r="56" spans="1:12" x14ac:dyDescent="0.3">
      <c r="A56" s="19" t="s">
        <v>29</v>
      </c>
      <c r="B56" s="3">
        <v>13336864</v>
      </c>
      <c r="C56" s="3">
        <v>15783410</v>
      </c>
      <c r="D56" s="3">
        <v>18746738</v>
      </c>
      <c r="E56" s="3">
        <v>20578488</v>
      </c>
      <c r="H56" s="10"/>
      <c r="I56" s="10"/>
      <c r="J56" s="10"/>
      <c r="K56" s="10"/>
      <c r="L56" s="10"/>
    </row>
    <row r="57" spans="1:12" x14ac:dyDescent="0.3">
      <c r="A57" s="24" t="s">
        <v>30</v>
      </c>
      <c r="B57" s="3">
        <v>13336864</v>
      </c>
      <c r="C57" s="3">
        <v>15783410</v>
      </c>
      <c r="D57" s="3">
        <v>18746738</v>
      </c>
      <c r="E57" s="3">
        <v>20578488</v>
      </c>
      <c r="H57" s="10"/>
      <c r="I57" s="10"/>
      <c r="J57" s="10"/>
      <c r="K57" s="10"/>
      <c r="L57" s="10"/>
    </row>
    <row r="58" spans="1:12" ht="20" x14ac:dyDescent="0.4">
      <c r="A58" s="24" t="s">
        <v>31</v>
      </c>
      <c r="B58" s="3">
        <f>B56-B57</f>
        <v>0</v>
      </c>
      <c r="C58" s="3">
        <f>C56-C57</f>
        <v>0</v>
      </c>
      <c r="D58" s="3">
        <v>0</v>
      </c>
      <c r="E58" s="3">
        <f>E56-E57</f>
        <v>0</v>
      </c>
      <c r="H58" s="16"/>
      <c r="I58" s="10"/>
      <c r="J58" s="10"/>
      <c r="K58" s="10"/>
      <c r="L58" s="10"/>
    </row>
    <row r="59" spans="1:12" x14ac:dyDescent="0.3">
      <c r="A59" s="22" t="s">
        <v>28</v>
      </c>
      <c r="B59" s="4">
        <f>B57/B56</f>
        <v>1</v>
      </c>
      <c r="C59" s="4">
        <f t="shared" ref="C59:E59" si="11">C57/C56</f>
        <v>1</v>
      </c>
      <c r="D59" s="4">
        <f t="shared" si="11"/>
        <v>1</v>
      </c>
      <c r="E59" s="4">
        <f t="shared" si="11"/>
        <v>1</v>
      </c>
      <c r="H59" s="18"/>
      <c r="I59" s="10"/>
      <c r="J59" s="10"/>
      <c r="K59" s="10"/>
      <c r="L59" s="10"/>
    </row>
    <row r="60" spans="1:12" x14ac:dyDescent="0.3">
      <c r="H60" s="17"/>
      <c r="I60" s="10"/>
      <c r="J60" s="10"/>
      <c r="K60" s="10"/>
      <c r="L60" s="10"/>
    </row>
    <row r="61" spans="1:12" x14ac:dyDescent="0.3">
      <c r="A61" s="7" t="s">
        <v>21</v>
      </c>
      <c r="H61" s="10"/>
      <c r="I61" s="10"/>
      <c r="J61" s="10"/>
      <c r="K61" s="10"/>
      <c r="L61" s="10"/>
    </row>
    <row r="62" spans="1:12" x14ac:dyDescent="0.3">
      <c r="A62" s="3"/>
      <c r="B62" s="3" t="s">
        <v>34</v>
      </c>
      <c r="C62" s="3" t="s">
        <v>35</v>
      </c>
      <c r="D62" s="3" t="s">
        <v>36</v>
      </c>
      <c r="E62" s="3" t="s">
        <v>37</v>
      </c>
      <c r="H62" s="25"/>
      <c r="I62" s="10"/>
      <c r="J62" s="10"/>
      <c r="K62" s="10"/>
      <c r="L62" s="10"/>
    </row>
    <row r="63" spans="1:12" x14ac:dyDescent="0.3">
      <c r="A63" s="3" t="s">
        <v>13</v>
      </c>
      <c r="B63" s="3">
        <v>1241</v>
      </c>
      <c r="C63" s="3">
        <v>1243</v>
      </c>
      <c r="D63" s="3">
        <v>1249</v>
      </c>
      <c r="E63" s="3">
        <v>2204</v>
      </c>
      <c r="H63" s="15"/>
      <c r="I63" s="12"/>
      <c r="J63" s="12"/>
      <c r="K63" s="12"/>
      <c r="L63" s="12"/>
    </row>
    <row r="64" spans="1:12" x14ac:dyDescent="0.3">
      <c r="A64" s="6" t="s">
        <v>19</v>
      </c>
      <c r="B64" s="3">
        <v>1241</v>
      </c>
      <c r="C64" s="3">
        <v>1243</v>
      </c>
      <c r="D64" s="3">
        <v>1249</v>
      </c>
      <c r="E64" s="3">
        <v>2204</v>
      </c>
      <c r="H64" s="23"/>
      <c r="I64" s="10"/>
      <c r="J64" s="10"/>
      <c r="K64" s="10"/>
      <c r="L64" s="10"/>
    </row>
    <row r="65" spans="1:12" x14ac:dyDescent="0.3">
      <c r="A65" s="6" t="s">
        <v>15</v>
      </c>
      <c r="B65" s="3">
        <f>B63-B64</f>
        <v>0</v>
      </c>
      <c r="C65" s="3">
        <f>C63-C64</f>
        <v>0</v>
      </c>
      <c r="D65" s="3">
        <f>D63-D64</f>
        <v>0</v>
      </c>
      <c r="E65" s="3">
        <f>E63-E64</f>
        <v>0</v>
      </c>
      <c r="H65" s="10"/>
      <c r="I65" s="10"/>
      <c r="J65" s="10"/>
      <c r="K65" s="10"/>
      <c r="L65" s="10"/>
    </row>
    <row r="66" spans="1:12" x14ac:dyDescent="0.3">
      <c r="A66" s="22" t="s">
        <v>28</v>
      </c>
      <c r="B66" s="4">
        <f>B64/B63</f>
        <v>1</v>
      </c>
      <c r="C66" s="4">
        <f t="shared" ref="C66:E66" si="12">C64/C63</f>
        <v>1</v>
      </c>
      <c r="D66" s="4">
        <f t="shared" si="12"/>
        <v>1</v>
      </c>
      <c r="E66" s="4">
        <f t="shared" si="12"/>
        <v>1</v>
      </c>
      <c r="H66" s="18"/>
      <c r="I66" s="10"/>
      <c r="J66" s="10"/>
      <c r="K66" s="10"/>
      <c r="L66" s="10"/>
    </row>
    <row r="67" spans="1:12" x14ac:dyDescent="0.3">
      <c r="H67" s="10"/>
      <c r="I67" s="10"/>
      <c r="J67" s="10"/>
      <c r="K67" s="10"/>
      <c r="L67" s="10"/>
    </row>
    <row r="68" spans="1:12" x14ac:dyDescent="0.3">
      <c r="H68" s="10"/>
      <c r="I68" s="10"/>
      <c r="J68" s="10"/>
      <c r="K68" s="10"/>
      <c r="L68" s="10"/>
    </row>
    <row r="69" spans="1:12" x14ac:dyDescent="0.3">
      <c r="H69" s="15"/>
      <c r="I69" s="10"/>
      <c r="J69" s="10"/>
      <c r="K69" s="10"/>
      <c r="L69" s="10"/>
    </row>
    <row r="70" spans="1:12" ht="24.5" x14ac:dyDescent="0.45">
      <c r="A70" s="1"/>
      <c r="H70" s="15"/>
      <c r="I70" s="12"/>
      <c r="J70" s="12"/>
      <c r="K70" s="12"/>
      <c r="L70" s="12"/>
    </row>
    <row r="71" spans="1:12" x14ac:dyDescent="0.3">
      <c r="H71" s="23"/>
    </row>
  </sheetData>
  <phoneticPr fontId="5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topLeftCell="A28" workbookViewId="0">
      <selection activeCell="H53" sqref="H53"/>
    </sheetView>
  </sheetViews>
  <sheetFormatPr defaultColWidth="9" defaultRowHeight="14" x14ac:dyDescent="0.3"/>
  <cols>
    <col min="1" max="1" width="16.75" style="10" customWidth="1"/>
    <col min="2" max="2" width="9.5" style="10" customWidth="1"/>
    <col min="3" max="5" width="10.83203125" style="10" customWidth="1"/>
    <col min="6" max="6" width="9" style="10"/>
    <col min="7" max="7" width="8.25" style="10" customWidth="1"/>
    <col min="8" max="8" width="31.25" style="10" customWidth="1"/>
    <col min="9" max="10" width="9.5" style="10" customWidth="1"/>
    <col min="11" max="11" width="10" style="10" customWidth="1"/>
    <col min="12" max="16384" width="9" style="10"/>
  </cols>
  <sheetData>
    <row r="1" spans="1:12" ht="24.5" x14ac:dyDescent="0.45">
      <c r="A1" s="9"/>
      <c r="H1" s="9"/>
    </row>
    <row r="2" spans="1:12" ht="17.5" x14ac:dyDescent="0.35">
      <c r="A2" s="11"/>
      <c r="H2" s="11"/>
    </row>
    <row r="6" spans="1:12" x14ac:dyDescent="0.3">
      <c r="B6" s="12"/>
      <c r="C6" s="13"/>
      <c r="D6" s="13"/>
      <c r="E6" s="13"/>
      <c r="I6" s="12"/>
      <c r="J6" s="12"/>
      <c r="K6" s="12"/>
      <c r="L6" s="14"/>
    </row>
    <row r="7" spans="1:12" x14ac:dyDescent="0.3">
      <c r="H7" s="15"/>
    </row>
    <row r="8" spans="1:12" ht="17.5" x14ac:dyDescent="0.35">
      <c r="A8" s="11"/>
    </row>
    <row r="12" spans="1:12" x14ac:dyDescent="0.3">
      <c r="B12" s="12"/>
      <c r="C12" s="13"/>
      <c r="D12" s="13"/>
      <c r="E12" s="13"/>
    </row>
    <row r="14" spans="1:12" ht="24.5" x14ac:dyDescent="0.45">
      <c r="A14" s="9"/>
    </row>
    <row r="15" spans="1:12" ht="17.5" x14ac:dyDescent="0.35">
      <c r="A15" s="11"/>
      <c r="H15" s="11"/>
    </row>
    <row r="19" spans="1:12" x14ac:dyDescent="0.3">
      <c r="B19" s="12"/>
      <c r="C19" s="13"/>
      <c r="D19" s="13"/>
      <c r="E19" s="13"/>
      <c r="I19" s="12"/>
      <c r="J19" s="12"/>
      <c r="K19" s="12"/>
      <c r="L19" s="12"/>
    </row>
    <row r="20" spans="1:12" x14ac:dyDescent="0.3">
      <c r="H20" s="15"/>
    </row>
    <row r="21" spans="1:12" ht="17.5" x14ac:dyDescent="0.35">
      <c r="A21" s="11"/>
    </row>
    <row r="25" spans="1:12" x14ac:dyDescent="0.3">
      <c r="B25" s="12"/>
      <c r="C25" s="13"/>
      <c r="D25" s="13"/>
      <c r="E25" s="13"/>
    </row>
    <row r="28" spans="1:12" ht="24.5" x14ac:dyDescent="0.45">
      <c r="A28" s="9"/>
    </row>
    <row r="29" spans="1:12" ht="20" x14ac:dyDescent="0.4">
      <c r="A29" s="16"/>
    </row>
    <row r="32" spans="1:12" x14ac:dyDescent="0.3">
      <c r="A32" s="15"/>
    </row>
    <row r="33" spans="1:8" x14ac:dyDescent="0.3">
      <c r="A33" s="15"/>
      <c r="H33" s="17"/>
    </row>
    <row r="36" spans="1:8" ht="20" x14ac:dyDescent="0.4">
      <c r="A36" s="16"/>
    </row>
    <row r="37" spans="1:8" x14ac:dyDescent="0.3">
      <c r="A37" s="18"/>
    </row>
    <row r="40" spans="1:8" x14ac:dyDescent="0.3">
      <c r="A40" s="15"/>
    </row>
    <row r="41" spans="1:8" x14ac:dyDescent="0.3">
      <c r="A41" s="15"/>
    </row>
    <row r="43" spans="1:8" x14ac:dyDescent="0.3">
      <c r="A43" s="18"/>
    </row>
    <row r="46" spans="1:8" x14ac:dyDescent="0.3">
      <c r="A46" s="15"/>
    </row>
    <row r="47" spans="1:8" x14ac:dyDescent="0.3">
      <c r="A47" s="15"/>
    </row>
    <row r="50" spans="1:1" ht="20" x14ac:dyDescent="0.4">
      <c r="A50" s="16"/>
    </row>
    <row r="53" spans="1:1" x14ac:dyDescent="0.3">
      <c r="A53" s="15"/>
    </row>
    <row r="54" spans="1:1" x14ac:dyDescent="0.3">
      <c r="A54" s="15"/>
    </row>
    <row r="57" spans="1:1" ht="24.5" x14ac:dyDescent="0.45">
      <c r="A57" s="9"/>
    </row>
  </sheetData>
  <phoneticPr fontId="5" type="noConversion"/>
  <pageMargins left="0.69930555555555596" right="0.69930555555555596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" x14ac:dyDescent="0.3"/>
  <sheetData/>
  <phoneticPr fontId="5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mickey</cp:lastModifiedBy>
  <dcterms:created xsi:type="dcterms:W3CDTF">2008-09-11T17:22:00Z</dcterms:created>
  <dcterms:modified xsi:type="dcterms:W3CDTF">2017-01-07T22:12:44Z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